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90" windowWidth="15210" windowHeight="12750" tabRatio="926" activeTab="6"/>
  </bookViews>
  <sheets>
    <sheet name="Таблица 1 (объемы МП)" sheetId="1" r:id="rId1"/>
    <sheet name="Таблица 1 (объемы МП) (год)" sheetId="3" state="hidden" r:id="rId2"/>
    <sheet name="Таблица 2 КС (профили)" sheetId="6" state="hidden" r:id="rId3"/>
    <sheet name="Таблица 2 КС (профили СМП) " sheetId="12" r:id="rId4"/>
    <sheet name="Таблица 3 ВМП (профили)" sheetId="9" r:id="rId5"/>
    <sheet name="Таблица 4 ДС (профили) (2)" sheetId="13" r:id="rId6"/>
    <sheet name="Таблица 5 (финансирование)" sheetId="11" r:id="rId7"/>
    <sheet name="Лист1" sheetId="1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'Таблица 1 (объемы МП)'!$A$15:$WZI$156</definedName>
    <definedName name="_xlnm._FilterDatabase" localSheetId="1" hidden="1">'Таблица 1 (объемы МП) (год)'!$A$15:$WZV$163</definedName>
    <definedName name="_xlnm._FilterDatabase" localSheetId="3" hidden="1">'Таблица 2 КС (профили СМП) '!$A$8:$DR$73</definedName>
    <definedName name="_xlnm._FilterDatabase" localSheetId="2" hidden="1">'Таблица 2 КС (профили)'!$A$8:$DR$73</definedName>
    <definedName name="_xlnm._FilterDatabase" localSheetId="4" hidden="1">'Таблица 3 ВМП (профили)'!$A$5:$X$57</definedName>
    <definedName name="_xlnm._FilterDatabase" localSheetId="5" hidden="1">'Таблица 4 ДС (профили) (2)'!$A$5:$EQ$43</definedName>
    <definedName name="_xlnm._FilterDatabase" localSheetId="6" hidden="1">'Таблица 5 (финансирование)'!$A$10:$K$151</definedName>
    <definedName name="res2_range" localSheetId="1">#REF!</definedName>
    <definedName name="res2_range" localSheetId="3">#REF!</definedName>
    <definedName name="res2_range" localSheetId="2">#REF!</definedName>
    <definedName name="res2_range" localSheetId="4">#REF!</definedName>
    <definedName name="res2_range" localSheetId="5">#REF!</definedName>
    <definedName name="res2_range" localSheetId="6">#REF!</definedName>
    <definedName name="res2_range">#REF!</definedName>
    <definedName name="XLRPARAMS_ISP_FIO" localSheetId="3" hidden="1">[1]XLR_NoRangeSheet!$B$6</definedName>
    <definedName name="XLRPARAMS_ISP_FIO" localSheetId="2" hidden="1">[1]XLR_NoRangeSheet!$B$6</definedName>
    <definedName name="XLRPARAMS_ISP_FIO" localSheetId="4" hidden="1">[1]XLR_NoRangeSheet!$B$6</definedName>
    <definedName name="XLRPARAMS_ISP_FIO" hidden="1">[1]XLR_NoRangeSheet!$B$6</definedName>
    <definedName name="XLRPARAMS_MP_NAME" localSheetId="3" hidden="1">[1]XLR_NoRangeSheet!$D$6</definedName>
    <definedName name="XLRPARAMS_MP_NAME" localSheetId="2" hidden="1">[1]XLR_NoRangeSheet!$D$6</definedName>
    <definedName name="XLRPARAMS_MP_NAME" localSheetId="4" hidden="1">[1]XLR_NoRangeSheet!$D$6</definedName>
    <definedName name="XLRPARAMS_MP_NAME" hidden="1">[1]XLR_NoRangeSheet!$D$6</definedName>
    <definedName name="XLRPARAMS_STR_PERIOD" localSheetId="3" hidden="1">[1]XLR_NoRangeSheet!$C$6</definedName>
    <definedName name="XLRPARAMS_STR_PERIOD" localSheetId="2" hidden="1">[1]XLR_NoRangeSheet!$C$6</definedName>
    <definedName name="XLRPARAMS_STR_PERIOD" localSheetId="4" hidden="1">[1]XLR_NoRangeSheet!$C$6</definedName>
    <definedName name="XLRPARAMS_STR_PERIOD" hidden="1">[1]XLR_NoRangeSheet!$C$6</definedName>
    <definedName name="Z_0083DEAE_B6C1_4941_B3B3_F7F623392F81_.wvu.FilterData" localSheetId="0" hidden="1">'Таблица 1 (объемы МП)'!$A$15:$WZI$155</definedName>
    <definedName name="Z_0083DEAE_B6C1_4941_B3B3_F7F623392F81_.wvu.FilterData" localSheetId="1" hidden="1">'Таблица 1 (объемы МП) (год)'!$A$15:$WZV$163</definedName>
    <definedName name="Z_192D7AA7_6819_4BF0_85F4_A48D6A1F4B96_.wvu.Cols" localSheetId="6" hidden="1">'Таблица 5 (финансирование)'!#REF!</definedName>
    <definedName name="Z_192D7AA7_6819_4BF0_85F4_A48D6A1F4B96_.wvu.FilterData" localSheetId="0" hidden="1">'Таблица 1 (объемы МП)'!$A$15:$WZI$155</definedName>
    <definedName name="Z_192D7AA7_6819_4BF0_85F4_A48D6A1F4B96_.wvu.FilterData" localSheetId="1" hidden="1">'Таблица 1 (объемы МП) (год)'!$A$15:$WZV$163</definedName>
    <definedName name="Z_192D7AA7_6819_4BF0_85F4_A48D6A1F4B96_.wvu.FilterData" localSheetId="6" hidden="1">'Таблица 5 (финансирование)'!$A$10:$H$150</definedName>
    <definedName name="Z_192D7AA7_6819_4BF0_85F4_A48D6A1F4B96_.wvu.PrintArea" localSheetId="0" hidden="1">'Таблица 1 (объемы МП)'!$A$1:$M$154</definedName>
    <definedName name="Z_192D7AA7_6819_4BF0_85F4_A48D6A1F4B96_.wvu.PrintArea" localSheetId="1" hidden="1">'Таблица 1 (объемы МП) (год)'!$A$1:$M$164</definedName>
    <definedName name="Z_192D7AA7_6819_4BF0_85F4_A48D6A1F4B96_.wvu.PrintArea" localSheetId="6" hidden="1">'Таблица 5 (финансирование)'!$A$1:$H$150</definedName>
    <definedName name="Z_192D7AA7_6819_4BF0_85F4_A48D6A1F4B96_.wvu.PrintTitles" localSheetId="0" hidden="1">'Таблица 1 (объемы МП)'!$15:$15</definedName>
    <definedName name="Z_192D7AA7_6819_4BF0_85F4_A48D6A1F4B96_.wvu.PrintTitles" localSheetId="1" hidden="1">'Таблица 1 (объемы МП) (год)'!$15:$15</definedName>
    <definedName name="Z_192D7AA7_6819_4BF0_85F4_A48D6A1F4B96_.wvu.PrintTitles" localSheetId="6" hidden="1">'Таблица 5 (финансирование)'!$10:$10</definedName>
    <definedName name="Z_192D7AA7_6819_4BF0_85F4_A48D6A1F4B96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МП)'!$100:$100,'Таблица 1 (объемы МП)'!#REF!,'Таблица 1 (объемы МП)'!$102:$102,'Таблица 1 (объемы МП)'!$105:$106,'Таблица 1 (объемы МП)'!$149:$149</definedName>
    <definedName name="Z_192D7AA7_6819_4BF0_85F4_A48D6A1F4B96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Z_3ACA73B2_FD93_4C40_ADD8_B7FADACF1FE3_.wvu.Cols" localSheetId="6" hidden="1">'Таблица 5 (финансирование)'!#REF!</definedName>
    <definedName name="Z_3ACA73B2_FD93_4C40_ADD8_B7FADACF1FE3_.wvu.FilterData" localSheetId="0" hidden="1">'Таблица 1 (объемы МП)'!$A$15:$WZI$155</definedName>
    <definedName name="Z_3ACA73B2_FD93_4C40_ADD8_B7FADACF1FE3_.wvu.FilterData" localSheetId="1" hidden="1">'Таблица 1 (объемы МП) (год)'!$A$15:$WZV$163</definedName>
    <definedName name="Z_3ACA73B2_FD93_4C40_ADD8_B7FADACF1FE3_.wvu.FilterData" localSheetId="6" hidden="1">'Таблица 5 (финансирование)'!$A$10:$H$150</definedName>
    <definedName name="Z_3ACA73B2_FD93_4C40_ADD8_B7FADACF1FE3_.wvu.PrintArea" localSheetId="0" hidden="1">'Таблица 1 (объемы МП)'!$A$1:$M$154</definedName>
    <definedName name="Z_3ACA73B2_FD93_4C40_ADD8_B7FADACF1FE3_.wvu.PrintArea" localSheetId="1" hidden="1">'Таблица 1 (объемы МП) (год)'!$A$1:$M$164</definedName>
    <definedName name="Z_3ACA73B2_FD93_4C40_ADD8_B7FADACF1FE3_.wvu.PrintArea" localSheetId="6" hidden="1">'Таблица 5 (финансирование)'!$A$1:$H$150</definedName>
    <definedName name="Z_3ACA73B2_FD93_4C40_ADD8_B7FADACF1FE3_.wvu.PrintTitles" localSheetId="0" hidden="1">'Таблица 1 (объемы МП)'!$15:$15</definedName>
    <definedName name="Z_3ACA73B2_FD93_4C40_ADD8_B7FADACF1FE3_.wvu.PrintTitles" localSheetId="1" hidden="1">'Таблица 1 (объемы МП) (год)'!$15:$15</definedName>
    <definedName name="Z_3ACA73B2_FD93_4C40_ADD8_B7FADACF1FE3_.wvu.PrintTitles" localSheetId="6" hidden="1">'Таблица 5 (финансирование)'!$10:$10</definedName>
    <definedName name="Z_3ACA73B2_FD93_4C40_ADD8_B7FADACF1FE3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МП)'!$100:$100,'Таблица 1 (объемы МП)'!#REF!,'Таблица 1 (объемы МП)'!$102:$102,'Таблица 1 (объемы МП)'!$105:$106,'Таблица 1 (объемы МП)'!$149:$149</definedName>
    <definedName name="Z_3ACA73B2_FD93_4C40_ADD8_B7FADACF1FE3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Z_BD2F8FEC_1157_4992_8130_F49ED69AA066_.wvu.FilterData" localSheetId="0" hidden="1">'Таблица 1 (объемы МП)'!$A$15:$WZI$155</definedName>
    <definedName name="Z_BD2F8FEC_1157_4992_8130_F49ED69AA066_.wvu.FilterData" localSheetId="1" hidden="1">'Таблица 1 (объемы МП) (год)'!$A$15:$WZV$163</definedName>
    <definedName name="Z_C1036072_3B38_4C34_82FD_43C85DD4C07E_.wvu.Cols" localSheetId="6" hidden="1">'Таблица 5 (финансирование)'!#REF!</definedName>
    <definedName name="Z_C1036072_3B38_4C34_82FD_43C85DD4C07E_.wvu.FilterData" localSheetId="0" hidden="1">'Таблица 1 (объемы МП)'!$A$15:$WZI$155</definedName>
    <definedName name="Z_C1036072_3B38_4C34_82FD_43C85DD4C07E_.wvu.FilterData" localSheetId="1" hidden="1">'Таблица 1 (объемы МП) (год)'!$A$15:$WZV$163</definedName>
    <definedName name="Z_C1036072_3B38_4C34_82FD_43C85DD4C07E_.wvu.FilterData" localSheetId="6" hidden="1">'Таблица 5 (финансирование)'!$A$10:$H$150</definedName>
    <definedName name="Z_C1036072_3B38_4C34_82FD_43C85DD4C07E_.wvu.PrintArea" localSheetId="0" hidden="1">'Таблица 1 (объемы МП)'!$A$1:$M$154</definedName>
    <definedName name="Z_C1036072_3B38_4C34_82FD_43C85DD4C07E_.wvu.PrintArea" localSheetId="1" hidden="1">'Таблица 1 (объемы МП) (год)'!$A$1:$M$164</definedName>
    <definedName name="Z_C1036072_3B38_4C34_82FD_43C85DD4C07E_.wvu.PrintArea" localSheetId="6" hidden="1">'Таблица 5 (финансирование)'!$A$1:$H$150</definedName>
    <definedName name="Z_C1036072_3B38_4C34_82FD_43C85DD4C07E_.wvu.PrintTitles" localSheetId="0" hidden="1">'Таблица 1 (объемы МП)'!$15:$15</definedName>
    <definedName name="Z_C1036072_3B38_4C34_82FD_43C85DD4C07E_.wvu.PrintTitles" localSheetId="1" hidden="1">'Таблица 1 (объемы МП) (год)'!$15:$15</definedName>
    <definedName name="Z_C1036072_3B38_4C34_82FD_43C85DD4C07E_.wvu.PrintTitles" localSheetId="6" hidden="1">'Таблица 5 (финансирование)'!$10:$10</definedName>
    <definedName name="Z_C1036072_3B38_4C34_82FD_43C85DD4C07E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МП)'!$100:$100,'Таблица 1 (объемы МП)'!#REF!,'Таблица 1 (объемы МП)'!$102:$102,'Таблица 1 (объемы МП)'!$149:$149</definedName>
    <definedName name="Z_C1036072_3B38_4C34_82FD_43C85DD4C07E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(год)'!$157:$157</definedName>
    <definedName name="Z_D20351E1_4109_491C_89A2_6B6AC48CDCDC_.wvu.Cols" localSheetId="6" hidden="1">'Таблица 5 (финансирование)'!#REF!</definedName>
    <definedName name="Z_D20351E1_4109_491C_89A2_6B6AC48CDCDC_.wvu.FilterData" localSheetId="0" hidden="1">'Таблица 1 (объемы МП)'!$A$15:$WZI$155</definedName>
    <definedName name="Z_D20351E1_4109_491C_89A2_6B6AC48CDCDC_.wvu.FilterData" localSheetId="1" hidden="1">'Таблица 1 (объемы МП) (год)'!$A$15:$WZV$163</definedName>
    <definedName name="Z_D20351E1_4109_491C_89A2_6B6AC48CDCDC_.wvu.FilterData" localSheetId="6" hidden="1">'Таблица 5 (финансирование)'!$A$10:$H$150</definedName>
    <definedName name="Z_D20351E1_4109_491C_89A2_6B6AC48CDCDC_.wvu.PrintArea" localSheetId="0" hidden="1">'Таблица 1 (объемы МП)'!$A$1:$M$154</definedName>
    <definedName name="Z_D20351E1_4109_491C_89A2_6B6AC48CDCDC_.wvu.PrintArea" localSheetId="1" hidden="1">'Таблица 1 (объемы МП) (год)'!$A$1:$M$164</definedName>
    <definedName name="Z_D20351E1_4109_491C_89A2_6B6AC48CDCDC_.wvu.PrintArea" localSheetId="6" hidden="1">'Таблица 5 (финансирование)'!$A$1:$H$150</definedName>
    <definedName name="Z_D20351E1_4109_491C_89A2_6B6AC48CDCDC_.wvu.PrintTitles" localSheetId="0" hidden="1">'Таблица 1 (объемы МП)'!$15:$15</definedName>
    <definedName name="Z_D20351E1_4109_491C_89A2_6B6AC48CDCDC_.wvu.PrintTitles" localSheetId="1" hidden="1">'Таблица 1 (объемы МП) (год)'!$15:$15</definedName>
    <definedName name="Z_D20351E1_4109_491C_89A2_6B6AC48CDCDC_.wvu.PrintTitles" localSheetId="6" hidden="1">'Таблица 5 (финансирование)'!$10:$10</definedName>
    <definedName name="Z_D20351E1_4109_491C_89A2_6B6AC48CDCDC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МП)'!$100:$100,'Таблица 1 (объемы МП)'!#REF!,'Таблица 1 (объемы МП)'!$102:$102,'Таблица 1 (объемы МП)'!$105:$106,'Таблица 1 (объемы МП)'!$149:$149</definedName>
    <definedName name="Z_D20351E1_4109_491C_89A2_6B6AC48CDCDC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волк" localSheetId="1">#REF!</definedName>
    <definedName name="волк" localSheetId="3">#REF!</definedName>
    <definedName name="волк" localSheetId="2">#REF!</definedName>
    <definedName name="волк" localSheetId="4">#REF!</definedName>
    <definedName name="волк" localSheetId="5">#REF!</definedName>
    <definedName name="волк" localSheetId="6">#REF!</definedName>
    <definedName name="волк">#REF!</definedName>
    <definedName name="ГОД" localSheetId="1">#REF!</definedName>
    <definedName name="ГОД" localSheetId="3">#REF!</definedName>
    <definedName name="ГОД" localSheetId="2">#REF!</definedName>
    <definedName name="ГОД" localSheetId="4">#REF!</definedName>
    <definedName name="ГОД" localSheetId="5">#REF!</definedName>
    <definedName name="ГОД" localSheetId="6">#REF!</definedName>
    <definedName name="ГОД">#REF!</definedName>
    <definedName name="ГОРОД" localSheetId="1">[2]ПАРАМ1!#REF!</definedName>
    <definedName name="ГОРОД" localSheetId="3">[2]ПАРАМ1!#REF!</definedName>
    <definedName name="ГОРОД" localSheetId="2">[2]ПАРАМ1!#REF!</definedName>
    <definedName name="ГОРОД" localSheetId="4">[2]ПАРАМ1!#REF!</definedName>
    <definedName name="ГОРОД" localSheetId="5">[2]ПАРАМ1!#REF!</definedName>
    <definedName name="ГОРОД" localSheetId="6">[2]ПАРАМ1!#REF!</definedName>
    <definedName name="ГОРОД">[2]ПАРАМ1!#REF!</definedName>
    <definedName name="ДС" localSheetId="1">#REF!</definedName>
    <definedName name="ДС" localSheetId="3">#REF!</definedName>
    <definedName name="ДС" localSheetId="2">#REF!</definedName>
    <definedName name="ДС" localSheetId="4">#REF!</definedName>
    <definedName name="ДС" localSheetId="5">#REF!</definedName>
    <definedName name="ДС" localSheetId="6">#REF!</definedName>
    <definedName name="ДС">#REF!</definedName>
    <definedName name="_xlnm.Print_Titles" localSheetId="0">'Таблица 1 (объемы МП)'!$A:$B,'Таблица 1 (объемы МП)'!$15:$15</definedName>
    <definedName name="_xlnm.Print_Titles" localSheetId="1">'Таблица 1 (объемы МП) (год)'!$15:$15</definedName>
    <definedName name="_xlnm.Print_Titles" localSheetId="3">'Таблица 2 КС (профили СМП) '!$A:$C,'Таблица 2 КС (профили СМП) '!$5:$7</definedName>
    <definedName name="_xlnm.Print_Titles" localSheetId="2">'Таблица 2 КС (профили)'!$A:$C,'Таблица 2 КС (профили)'!$5:$7</definedName>
    <definedName name="_xlnm.Print_Titles" localSheetId="4">'Таблица 3 ВМП (профили)'!$B:$B</definedName>
    <definedName name="_xlnm.Print_Titles" localSheetId="5">'Таблица 4 ДС (профили) (2)'!$A:$A,'Таблица 4 ДС (профили) (2)'!$4:$5</definedName>
    <definedName name="_xlnm.Print_Titles" localSheetId="6">'Таблица 5 (финансирование)'!$10:$10</definedName>
    <definedName name="_xlnm.Print_Titles">#REF!</definedName>
    <definedName name="катпос" localSheetId="1">[2]ПАРАМ1!#REF!</definedName>
    <definedName name="катпос" localSheetId="3">[2]ПАРАМ1!#REF!</definedName>
    <definedName name="катпос" localSheetId="2">[2]ПАРАМ1!#REF!</definedName>
    <definedName name="катпос" localSheetId="4">[2]ПАРАМ1!#REF!</definedName>
    <definedName name="катпос" localSheetId="5">[2]ПАРАМ1!#REF!</definedName>
    <definedName name="катпос" localSheetId="6">[2]ПАРАМ1!#REF!</definedName>
    <definedName name="катпос">[2]ПАРАМ1!#REF!</definedName>
    <definedName name="квартал" localSheetId="1">#REF!</definedName>
    <definedName name="квартал" localSheetId="3">#REF!</definedName>
    <definedName name="квартал" localSheetId="2">#REF!</definedName>
    <definedName name="квартал" localSheetId="4">#REF!</definedName>
    <definedName name="квартал" localSheetId="5">#REF!</definedName>
    <definedName name="квартал" localSheetId="6">#REF!</definedName>
    <definedName name="квартал">#REF!</definedName>
    <definedName name="но" localSheetId="1">#REF!</definedName>
    <definedName name="но" localSheetId="3">#REF!</definedName>
    <definedName name="но" localSheetId="2">#REF!</definedName>
    <definedName name="но" localSheetId="4">#REF!</definedName>
    <definedName name="но" localSheetId="5">#REF!</definedName>
    <definedName name="но" localSheetId="6">#REF!</definedName>
    <definedName name="но">#REF!</definedName>
    <definedName name="нов" localSheetId="1">#REF!</definedName>
    <definedName name="нов" localSheetId="3">#REF!</definedName>
    <definedName name="нов" localSheetId="2">#REF!</definedName>
    <definedName name="нов" localSheetId="4">#REF!</definedName>
    <definedName name="нов" localSheetId="5">#REF!</definedName>
    <definedName name="нов" localSheetId="6">#REF!</definedName>
    <definedName name="нов">#REF!</definedName>
    <definedName name="НОВЫЙ" localSheetId="1">[3]ПАРАМ1!#REF!</definedName>
    <definedName name="НОВЫЙ" localSheetId="3">[3]ПАРАМ1!#REF!</definedName>
    <definedName name="НОВЫЙ" localSheetId="2">[3]ПАРАМ1!#REF!</definedName>
    <definedName name="НОВЫЙ" localSheetId="4">[3]ПАРАМ1!#REF!</definedName>
    <definedName name="НОВЫЙ" localSheetId="5">[3]ПАРАМ1!#REF!</definedName>
    <definedName name="НОВЫЙ" localSheetId="6">[3]ПАРАМ1!#REF!</definedName>
    <definedName name="НОВЫЙ">[3]ПАРАМ1!#REF!</definedName>
    <definedName name="_xlnm.Print_Area" localSheetId="0">'Таблица 1 (объемы МП)'!$A$1:$M$156</definedName>
    <definedName name="_xlnm.Print_Area" localSheetId="1">'Таблица 1 (объемы МП) (год)'!$A$1:$M$164</definedName>
    <definedName name="_xlnm.Print_Area" localSheetId="3">#REF!</definedName>
    <definedName name="_xlnm.Print_Area" localSheetId="4">'Таблица 3 ВМП (профили)'!$A$1:$V$57</definedName>
    <definedName name="_xlnm.Print_Area" localSheetId="5">'Таблица 4 ДС (профили) (2)'!$A$1:$EQ$43</definedName>
    <definedName name="_xlnm.Print_Area" localSheetId="6">'Таблица 5 (финансирование)'!$A$1:$H$153</definedName>
    <definedName name="_xlnm.Print_Area">#REF!</definedName>
    <definedName name="пер_отч" localSheetId="1">#REF!</definedName>
    <definedName name="пер_отч" localSheetId="3">#REF!</definedName>
    <definedName name="пер_отч" localSheetId="2">#REF!</definedName>
    <definedName name="пер_отч" localSheetId="4">#REF!</definedName>
    <definedName name="пер_отч" localSheetId="5">#REF!</definedName>
    <definedName name="пер_отч" localSheetId="6">#REF!</definedName>
    <definedName name="пер_отч">#REF!</definedName>
    <definedName name="сверх" localSheetId="1">#REF!</definedName>
    <definedName name="сверх" localSheetId="3">#REF!</definedName>
    <definedName name="сверх" localSheetId="2">#REF!</definedName>
    <definedName name="сверх" localSheetId="4">#REF!</definedName>
    <definedName name="сверх" localSheetId="5">#REF!</definedName>
    <definedName name="сверх" localSheetId="6">#REF!</definedName>
    <definedName name="сверх">#REF!</definedName>
  </definedNames>
  <calcPr calcId="145621" fullPrecision="0"/>
</workbook>
</file>

<file path=xl/calcChain.xml><?xml version="1.0" encoding="utf-8"?>
<calcChain xmlns="http://schemas.openxmlformats.org/spreadsheetml/2006/main">
  <c r="E87" i="14" l="1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6" i="14"/>
  <c r="E132" i="14"/>
  <c r="E3" i="14"/>
  <c r="Q78" i="1"/>
  <c r="Q82" i="1"/>
  <c r="Q86" i="1"/>
  <c r="Q88" i="1"/>
  <c r="Q97" i="1"/>
  <c r="Q98" i="1"/>
  <c r="Q101" i="1"/>
  <c r="Q102" i="1"/>
  <c r="Q103" i="1"/>
  <c r="Q112" i="1"/>
  <c r="DQ9" i="12" l="1"/>
  <c r="DQ10" i="12"/>
  <c r="DQ11" i="12"/>
  <c r="DQ12" i="12"/>
  <c r="DQ13" i="12"/>
  <c r="DQ14" i="12"/>
  <c r="DQ15" i="12"/>
  <c r="DQ16" i="12"/>
  <c r="DQ17" i="12"/>
  <c r="DQ18" i="12"/>
  <c r="DQ19" i="12"/>
  <c r="DQ20" i="12"/>
  <c r="DQ21" i="12"/>
  <c r="DQ22" i="12"/>
  <c r="DQ23" i="12"/>
  <c r="DQ24" i="12"/>
  <c r="DQ25" i="12"/>
  <c r="DQ26" i="12"/>
  <c r="DQ27" i="12"/>
  <c r="DQ28" i="12"/>
  <c r="DQ29" i="12"/>
  <c r="DQ30" i="12"/>
  <c r="DQ31" i="12"/>
  <c r="DQ32" i="12"/>
  <c r="DQ33" i="12"/>
  <c r="DQ34" i="12"/>
  <c r="DQ35" i="12"/>
  <c r="DQ36" i="12"/>
  <c r="DQ37" i="12"/>
  <c r="DQ38" i="12"/>
  <c r="DQ39" i="12"/>
  <c r="DQ40" i="12"/>
  <c r="DQ41" i="12"/>
  <c r="DQ42" i="12"/>
  <c r="DQ43" i="12"/>
  <c r="DQ44" i="12"/>
  <c r="DQ45" i="12"/>
  <c r="DQ46" i="12"/>
  <c r="DQ47" i="12"/>
  <c r="DQ48" i="12"/>
  <c r="DQ49" i="12"/>
  <c r="DQ50" i="12"/>
  <c r="DQ51" i="12"/>
  <c r="DQ52" i="12"/>
  <c r="DQ53" i="12"/>
  <c r="DQ54" i="12"/>
  <c r="DQ55" i="12"/>
  <c r="DQ56" i="12"/>
  <c r="DQ57" i="12"/>
  <c r="DQ58" i="12"/>
  <c r="DQ59" i="12"/>
  <c r="DQ60" i="12"/>
  <c r="DQ61" i="12"/>
  <c r="DQ62" i="12"/>
  <c r="DQ63" i="12"/>
  <c r="DQ64" i="12"/>
  <c r="DQ65" i="12"/>
  <c r="DQ66" i="12"/>
  <c r="DQ67" i="12"/>
  <c r="DQ68" i="12"/>
  <c r="DQ69" i="12"/>
  <c r="DQ70" i="12"/>
  <c r="P109" i="1" l="1"/>
  <c r="N109" i="1"/>
  <c r="H151" i="11" l="1"/>
  <c r="V7" i="9" l="1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O57" i="9" l="1"/>
  <c r="K57" i="9"/>
  <c r="S57" i="9"/>
  <c r="H57" i="9"/>
  <c r="R57" i="9"/>
  <c r="N57" i="9"/>
  <c r="I57" i="9"/>
  <c r="J57" i="9"/>
  <c r="T57" i="9"/>
  <c r="U57" i="9"/>
  <c r="Q57" i="9"/>
  <c r="M57" i="9"/>
  <c r="P57" i="9"/>
  <c r="L57" i="9"/>
  <c r="G57" i="9"/>
  <c r="E57" i="9"/>
  <c r="F57" i="9"/>
  <c r="D57" i="9"/>
  <c r="BV43" i="13"/>
  <c r="BV45" i="13" s="1"/>
  <c r="BQ43" i="13"/>
  <c r="BQ45" i="13" s="1"/>
  <c r="EP43" i="13"/>
  <c r="EP45" i="13" s="1"/>
  <c r="EO43" i="13"/>
  <c r="EO45" i="13" s="1"/>
  <c r="EN43" i="13"/>
  <c r="EN45" i="13" s="1"/>
  <c r="EM43" i="13"/>
  <c r="EM45" i="13" s="1"/>
  <c r="EL43" i="13"/>
  <c r="EL45" i="13" s="1"/>
  <c r="EK43" i="13"/>
  <c r="EK45" i="13" s="1"/>
  <c r="EH43" i="13"/>
  <c r="EH45" i="13" s="1"/>
  <c r="EE43" i="13"/>
  <c r="CU43" i="13"/>
  <c r="CU45" i="13" s="1"/>
  <c r="CS43" i="13"/>
  <c r="CS45" i="13" s="1"/>
  <c r="CR43" i="13"/>
  <c r="CR45" i="13" s="1"/>
  <c r="CQ43" i="13"/>
  <c r="CQ45" i="13" s="1"/>
  <c r="CP43" i="13"/>
  <c r="CP45" i="13" s="1"/>
  <c r="CO43" i="13"/>
  <c r="CO45" i="13" s="1"/>
  <c r="CN43" i="13"/>
  <c r="CN45" i="13" s="1"/>
  <c r="CL43" i="13"/>
  <c r="CL45" i="13" s="1"/>
  <c r="CK43" i="13"/>
  <c r="CK45" i="13" s="1"/>
  <c r="CJ43" i="13"/>
  <c r="CJ45" i="13" s="1"/>
  <c r="CI43" i="13"/>
  <c r="CI45" i="13" s="1"/>
  <c r="CG43" i="13"/>
  <c r="CF43" i="13"/>
  <c r="CF45" i="13" s="1"/>
  <c r="CE43" i="13"/>
  <c r="CE45" i="13" s="1"/>
  <c r="BY43" i="13"/>
  <c r="BY45" i="13" s="1"/>
  <c r="BX43" i="13"/>
  <c r="BX45" i="13" s="1"/>
  <c r="BW43" i="13"/>
  <c r="BW45" i="13" s="1"/>
  <c r="BU43" i="13"/>
  <c r="BU45" i="13" s="1"/>
  <c r="BT43" i="13"/>
  <c r="BT45" i="13" s="1"/>
  <c r="BS43" i="13"/>
  <c r="BS45" i="13" s="1"/>
  <c r="BR43" i="13"/>
  <c r="BR45" i="13" s="1"/>
  <c r="BP43" i="13"/>
  <c r="BP45" i="13" s="1"/>
  <c r="BO43" i="13"/>
  <c r="BO45" i="13" s="1"/>
  <c r="BN43" i="13"/>
  <c r="BN45" i="13" s="1"/>
  <c r="BM43" i="13"/>
  <c r="BM45" i="13" s="1"/>
  <c r="BL43" i="13"/>
  <c r="BL45" i="13" s="1"/>
  <c r="BK43" i="13"/>
  <c r="BD43" i="13"/>
  <c r="BD45" i="13" s="1"/>
  <c r="BC43" i="13"/>
  <c r="BC45" i="13" s="1"/>
  <c r="AY43" i="13"/>
  <c r="AY45" i="13" s="1"/>
  <c r="AV43" i="13"/>
  <c r="AV45" i="13" s="1"/>
  <c r="AT43" i="13"/>
  <c r="AT45" i="13" s="1"/>
  <c r="AS43" i="13"/>
  <c r="AS45" i="13" s="1"/>
  <c r="AR43" i="13"/>
  <c r="AR45" i="13" s="1"/>
  <c r="AP43" i="13"/>
  <c r="AP45" i="13" s="1"/>
  <c r="AH43" i="13"/>
  <c r="AH45" i="13" s="1"/>
  <c r="AD43" i="13"/>
  <c r="AD45" i="13" s="1"/>
  <c r="AA43" i="13"/>
  <c r="AA45" i="13" s="1"/>
  <c r="M43" i="13"/>
  <c r="M45" i="13" s="1"/>
  <c r="G43" i="13"/>
  <c r="G45" i="13" s="1"/>
  <c r="DQ71" i="12"/>
  <c r="DP71" i="12"/>
  <c r="DO71" i="12"/>
  <c r="DN71" i="12"/>
  <c r="DM71" i="12"/>
  <c r="DL71" i="12"/>
  <c r="DF71" i="12"/>
  <c r="BY71" i="12"/>
  <c r="BX71" i="12"/>
  <c r="BW71" i="12"/>
  <c r="BV71" i="12"/>
  <c r="BU71" i="12"/>
  <c r="BT71" i="12"/>
  <c r="BS71" i="12"/>
  <c r="BR71" i="12"/>
  <c r="BQ71" i="12"/>
  <c r="BP71" i="12"/>
  <c r="BN71" i="12"/>
  <c r="BM71" i="12"/>
  <c r="BL71" i="12"/>
  <c r="BJ71" i="12"/>
  <c r="BI71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G71" i="12"/>
  <c r="AF71" i="12"/>
  <c r="AE71" i="12"/>
  <c r="AD71" i="12"/>
  <c r="AB71" i="12"/>
  <c r="AA71" i="12"/>
  <c r="X71" i="12"/>
  <c r="N71" i="12"/>
  <c r="C57" i="9" l="1"/>
  <c r="V6" i="9"/>
  <c r="V57" i="9" l="1"/>
  <c r="DR10" i="6"/>
  <c r="DR11" i="6"/>
  <c r="DR12" i="6"/>
  <c r="DR13" i="6"/>
  <c r="DR14" i="6"/>
  <c r="DR15" i="6"/>
  <c r="DR16" i="6"/>
  <c r="DR19" i="6"/>
  <c r="DR21" i="6"/>
  <c r="DR22" i="6"/>
  <c r="DR23" i="6"/>
  <c r="DR24" i="6"/>
  <c r="DR25" i="6"/>
  <c r="DR26" i="6"/>
  <c r="DR27" i="6"/>
  <c r="DR28" i="6"/>
  <c r="DR29" i="6"/>
  <c r="DR30" i="6"/>
  <c r="DR31" i="6"/>
  <c r="DR34" i="6"/>
  <c r="DR36" i="6"/>
  <c r="DR37" i="6"/>
  <c r="DR40" i="6"/>
  <c r="DR43" i="6"/>
  <c r="DR44" i="6"/>
  <c r="DR45" i="6"/>
  <c r="DR46" i="6"/>
  <c r="DR48" i="6"/>
  <c r="DR49" i="6"/>
  <c r="DR50" i="6"/>
  <c r="DR51" i="6"/>
  <c r="DR52" i="6"/>
  <c r="DR53" i="6"/>
  <c r="DR54" i="6"/>
  <c r="DR55" i="6"/>
  <c r="DR56" i="6"/>
  <c r="DR57" i="6"/>
  <c r="DR58" i="6"/>
  <c r="DR59" i="6"/>
  <c r="DR60" i="6"/>
  <c r="DR61" i="6"/>
  <c r="DR62" i="6"/>
  <c r="DR64" i="6"/>
  <c r="DR65" i="6"/>
  <c r="DR67" i="6"/>
  <c r="DR68" i="6"/>
  <c r="DR69" i="6"/>
  <c r="DR9" i="6"/>
  <c r="AH35" i="6" l="1"/>
  <c r="AH41" i="6"/>
  <c r="F41" i="6"/>
  <c r="DR41" i="6" s="1"/>
  <c r="F35" i="6"/>
  <c r="DC18" i="6"/>
  <c r="DH18" i="6"/>
  <c r="DD17" i="6"/>
  <c r="DA18" i="6"/>
  <c r="CY18" i="6"/>
  <c r="CX18" i="6"/>
  <c r="CV17" i="6"/>
  <c r="CR17" i="6"/>
  <c r="CQ18" i="6"/>
  <c r="CP18" i="6"/>
  <c r="CO18" i="6"/>
  <c r="CN20" i="6"/>
  <c r="DR20" i="6" s="1"/>
  <c r="CM18" i="6"/>
  <c r="CL18" i="6"/>
  <c r="CJ18" i="6"/>
  <c r="CG17" i="6"/>
  <c r="CE18" i="6"/>
  <c r="DR18" i="6" s="1"/>
  <c r="CB42" i="6"/>
  <c r="CA42" i="6"/>
  <c r="BZ39" i="6"/>
  <c r="AL32" i="6"/>
  <c r="DR32" i="6" s="1"/>
  <c r="AK38" i="6"/>
  <c r="DR38" i="6" s="1"/>
  <c r="AI39" i="6"/>
  <c r="DR39" i="6" s="1"/>
  <c r="Z42" i="6"/>
  <c r="W63" i="6"/>
  <c r="DR63" i="6" s="1"/>
  <c r="U35" i="6"/>
  <c r="T33" i="6"/>
  <c r="DR33" i="6" s="1"/>
  <c r="S47" i="6"/>
  <c r="DR47" i="6" s="1"/>
  <c r="P17" i="6"/>
  <c r="DR17" i="6" s="1"/>
  <c r="O42" i="6"/>
  <c r="J42" i="6"/>
  <c r="DR42" i="6" s="1"/>
  <c r="I70" i="6"/>
  <c r="DR70" i="6" s="1"/>
  <c r="D66" i="6"/>
  <c r="DR66" i="6" s="1"/>
  <c r="DR35" i="6" l="1"/>
  <c r="DO71" i="6"/>
  <c r="DK71" i="6"/>
  <c r="DG71" i="6"/>
  <c r="DC71" i="6"/>
  <c r="CY71" i="6"/>
  <c r="CU71" i="6"/>
  <c r="CQ71" i="6"/>
  <c r="CM71" i="6"/>
  <c r="CI71" i="6"/>
  <c r="CE71" i="6"/>
  <c r="CA71" i="6"/>
  <c r="BW71" i="6"/>
  <c r="BS71" i="6"/>
  <c r="BO71" i="6"/>
  <c r="BK71" i="6"/>
  <c r="BG71" i="6"/>
  <c r="BC71" i="6"/>
  <c r="AY71" i="6"/>
  <c r="AU71" i="6"/>
  <c r="AQ71" i="6"/>
  <c r="AM71" i="6"/>
  <c r="AI71" i="6"/>
  <c r="AE71" i="6"/>
  <c r="AA71" i="6"/>
  <c r="W71" i="6"/>
  <c r="S71" i="6"/>
  <c r="O71" i="6"/>
  <c r="K71" i="6"/>
  <c r="G71" i="6"/>
  <c r="E71" i="6" l="1"/>
  <c r="M71" i="6"/>
  <c r="U71" i="6"/>
  <c r="AC71" i="6"/>
  <c r="AK71" i="6"/>
  <c r="AW71" i="6"/>
  <c r="BA71" i="6"/>
  <c r="BI71" i="6"/>
  <c r="BQ71" i="6"/>
  <c r="BY71" i="6"/>
  <c r="CG71" i="6"/>
  <c r="CO71" i="6"/>
  <c r="CW71" i="6"/>
  <c r="DE71" i="6"/>
  <c r="DQ71" i="6"/>
  <c r="H71" i="6"/>
  <c r="P71" i="6"/>
  <c r="X71" i="6"/>
  <c r="AF71" i="6"/>
  <c r="AJ71" i="6"/>
  <c r="AR71" i="6"/>
  <c r="AZ71" i="6"/>
  <c r="BH71" i="6"/>
  <c r="BP71" i="6"/>
  <c r="BX71" i="6"/>
  <c r="CF71" i="6"/>
  <c r="CN71" i="6"/>
  <c r="CV71" i="6"/>
  <c r="DH71" i="6"/>
  <c r="DP71" i="6"/>
  <c r="F71" i="6"/>
  <c r="N71" i="6"/>
  <c r="AD71" i="6"/>
  <c r="AP71" i="6"/>
  <c r="AX71" i="6"/>
  <c r="BB71" i="6"/>
  <c r="BJ71" i="6"/>
  <c r="BV71" i="6"/>
  <c r="CH71" i="6"/>
  <c r="DJ71" i="6"/>
  <c r="I71" i="6"/>
  <c r="Q71" i="6"/>
  <c r="Y71" i="6"/>
  <c r="AG71" i="6"/>
  <c r="AO71" i="6"/>
  <c r="AS71" i="6"/>
  <c r="BE71" i="6"/>
  <c r="BM71" i="6"/>
  <c r="BU71" i="6"/>
  <c r="CC71" i="6"/>
  <c r="CK71" i="6"/>
  <c r="CS71" i="6"/>
  <c r="DA71" i="6"/>
  <c r="DI71" i="6"/>
  <c r="DM71" i="6"/>
  <c r="L71" i="6"/>
  <c r="T71" i="6"/>
  <c r="AB71" i="6"/>
  <c r="AN71" i="6"/>
  <c r="AV71" i="6"/>
  <c r="BD71" i="6"/>
  <c r="BL71" i="6"/>
  <c r="BT71" i="6"/>
  <c r="CB71" i="6"/>
  <c r="CJ71" i="6"/>
  <c r="CR71" i="6"/>
  <c r="CZ71" i="6"/>
  <c r="DD71" i="6"/>
  <c r="DL71" i="6"/>
  <c r="J71" i="6"/>
  <c r="R71" i="6"/>
  <c r="V71" i="6"/>
  <c r="Z71" i="6"/>
  <c r="AH71" i="6"/>
  <c r="AL71" i="6"/>
  <c r="AT71" i="6"/>
  <c r="BF71" i="6"/>
  <c r="BN71" i="6"/>
  <c r="BR71" i="6"/>
  <c r="BZ71" i="6"/>
  <c r="CD71" i="6"/>
  <c r="CL71" i="6"/>
  <c r="CP71" i="6"/>
  <c r="CT71" i="6"/>
  <c r="CX71" i="6"/>
  <c r="DB71" i="6"/>
  <c r="DF71" i="6"/>
  <c r="DN71" i="6"/>
  <c r="D71" i="6"/>
  <c r="DR71" i="6" l="1"/>
  <c r="M162" i="3" l="1"/>
  <c r="L162" i="3"/>
  <c r="K162" i="3"/>
  <c r="J162" i="3"/>
  <c r="D162" i="3"/>
  <c r="C162" i="3"/>
  <c r="M161" i="3"/>
  <c r="L161" i="3"/>
  <c r="K161" i="3"/>
  <c r="J161" i="3"/>
  <c r="D161" i="3"/>
  <c r="C161" i="3"/>
  <c r="M160" i="3"/>
  <c r="L160" i="3"/>
  <c r="K160" i="3"/>
  <c r="J160" i="3"/>
  <c r="D160" i="3"/>
  <c r="C160" i="3"/>
  <c r="M159" i="3"/>
  <c r="L159" i="3"/>
  <c r="K159" i="3"/>
  <c r="J159" i="3"/>
  <c r="D159" i="3"/>
  <c r="C159" i="3"/>
  <c r="M158" i="3"/>
  <c r="L158" i="3"/>
  <c r="K158" i="3"/>
  <c r="J158" i="3"/>
  <c r="D158" i="3"/>
  <c r="C158" i="3"/>
  <c r="M157" i="3"/>
  <c r="L157" i="3"/>
  <c r="K157" i="3"/>
  <c r="J157" i="3"/>
  <c r="D157" i="3"/>
  <c r="C157" i="3"/>
  <c r="M156" i="3"/>
  <c r="L156" i="3"/>
  <c r="K156" i="3"/>
  <c r="J156" i="3"/>
  <c r="D156" i="3"/>
  <c r="C156" i="3"/>
  <c r="M155" i="3"/>
  <c r="L155" i="3"/>
  <c r="K155" i="3"/>
  <c r="J155" i="3"/>
  <c r="D155" i="3"/>
  <c r="C155" i="3"/>
  <c r="M154" i="3"/>
  <c r="L154" i="3"/>
  <c r="K154" i="3"/>
  <c r="J154" i="3"/>
  <c r="D154" i="3"/>
  <c r="C154" i="3"/>
  <c r="M153" i="3"/>
  <c r="L153" i="3"/>
  <c r="K153" i="3"/>
  <c r="J153" i="3"/>
  <c r="D153" i="3"/>
  <c r="C153" i="3"/>
  <c r="M152" i="3"/>
  <c r="L152" i="3"/>
  <c r="K152" i="3"/>
  <c r="J152" i="3"/>
  <c r="D152" i="3"/>
  <c r="C152" i="3"/>
  <c r="M151" i="3"/>
  <c r="L151" i="3"/>
  <c r="K151" i="3"/>
  <c r="J151" i="3"/>
  <c r="D151" i="3"/>
  <c r="C151" i="3"/>
  <c r="M150" i="3"/>
  <c r="L150" i="3"/>
  <c r="K150" i="3"/>
  <c r="J150" i="3"/>
  <c r="D150" i="3"/>
  <c r="C150" i="3"/>
  <c r="M149" i="3"/>
  <c r="L149" i="3"/>
  <c r="K149" i="3"/>
  <c r="J149" i="3"/>
  <c r="D149" i="3"/>
  <c r="C149" i="3"/>
  <c r="M148" i="3"/>
  <c r="L148" i="3"/>
  <c r="K148" i="3"/>
  <c r="J148" i="3"/>
  <c r="D148" i="3"/>
  <c r="C148" i="3"/>
  <c r="M147" i="3"/>
  <c r="L147" i="3"/>
  <c r="K147" i="3"/>
  <c r="J147" i="3"/>
  <c r="D147" i="3"/>
  <c r="C147" i="3"/>
  <c r="M146" i="3"/>
  <c r="L146" i="3"/>
  <c r="K146" i="3"/>
  <c r="J146" i="3"/>
  <c r="D146" i="3"/>
  <c r="C146" i="3"/>
  <c r="M145" i="3"/>
  <c r="L145" i="3"/>
  <c r="K145" i="3"/>
  <c r="J145" i="3"/>
  <c r="D145" i="3"/>
  <c r="C145" i="3"/>
  <c r="M144" i="3"/>
  <c r="L144" i="3"/>
  <c r="K144" i="3"/>
  <c r="J144" i="3"/>
  <c r="D144" i="3"/>
  <c r="C144" i="3"/>
  <c r="M143" i="3"/>
  <c r="L143" i="3"/>
  <c r="K143" i="3"/>
  <c r="J143" i="3"/>
  <c r="D143" i="3"/>
  <c r="C143" i="3"/>
  <c r="M142" i="3"/>
  <c r="L142" i="3"/>
  <c r="K142" i="3"/>
  <c r="J142" i="3"/>
  <c r="D142" i="3"/>
  <c r="C142" i="3"/>
  <c r="M141" i="3"/>
  <c r="L141" i="3"/>
  <c r="K141" i="3"/>
  <c r="J141" i="3"/>
  <c r="D141" i="3"/>
  <c r="C141" i="3"/>
  <c r="M140" i="3"/>
  <c r="L140" i="3"/>
  <c r="K140" i="3"/>
  <c r="J140" i="3"/>
  <c r="D140" i="3"/>
  <c r="C140" i="3"/>
  <c r="M139" i="3"/>
  <c r="L139" i="3"/>
  <c r="K139" i="3"/>
  <c r="J139" i="3"/>
  <c r="D139" i="3"/>
  <c r="C139" i="3"/>
  <c r="M138" i="3"/>
  <c r="L138" i="3"/>
  <c r="K138" i="3"/>
  <c r="J138" i="3"/>
  <c r="D138" i="3"/>
  <c r="C138" i="3"/>
  <c r="M137" i="3"/>
  <c r="L137" i="3"/>
  <c r="K137" i="3"/>
  <c r="J137" i="3"/>
  <c r="D137" i="3"/>
  <c r="C137" i="3"/>
  <c r="M136" i="3"/>
  <c r="L136" i="3"/>
  <c r="K136" i="3"/>
  <c r="J136" i="3"/>
  <c r="D136" i="3"/>
  <c r="C136" i="3"/>
  <c r="M135" i="3"/>
  <c r="L135" i="3"/>
  <c r="K135" i="3"/>
  <c r="J135" i="3"/>
  <c r="D135" i="3"/>
  <c r="C135" i="3"/>
  <c r="M134" i="3"/>
  <c r="L134" i="3"/>
  <c r="K134" i="3"/>
  <c r="J134" i="3"/>
  <c r="D134" i="3"/>
  <c r="C134" i="3"/>
  <c r="M133" i="3"/>
  <c r="L133" i="3"/>
  <c r="K133" i="3"/>
  <c r="J133" i="3"/>
  <c r="D133" i="3"/>
  <c r="C133" i="3"/>
  <c r="M132" i="3"/>
  <c r="L132" i="3"/>
  <c r="K132" i="3"/>
  <c r="J132" i="3"/>
  <c r="D132" i="3"/>
  <c r="C132" i="3"/>
  <c r="M131" i="3"/>
  <c r="L131" i="3"/>
  <c r="K131" i="3"/>
  <c r="J131" i="3"/>
  <c r="D131" i="3"/>
  <c r="C131" i="3"/>
  <c r="M130" i="3"/>
  <c r="L130" i="3"/>
  <c r="K130" i="3"/>
  <c r="J130" i="3"/>
  <c r="D130" i="3"/>
  <c r="C130" i="3"/>
  <c r="M129" i="3"/>
  <c r="L129" i="3"/>
  <c r="K129" i="3"/>
  <c r="J129" i="3"/>
  <c r="D129" i="3"/>
  <c r="C129" i="3"/>
  <c r="M128" i="3"/>
  <c r="L128" i="3"/>
  <c r="K128" i="3"/>
  <c r="J128" i="3"/>
  <c r="D128" i="3"/>
  <c r="C128" i="3"/>
  <c r="M127" i="3"/>
  <c r="L127" i="3"/>
  <c r="K127" i="3"/>
  <c r="J127" i="3"/>
  <c r="D127" i="3"/>
  <c r="C127" i="3"/>
  <c r="M126" i="3"/>
  <c r="L126" i="3"/>
  <c r="K126" i="3"/>
  <c r="J126" i="3"/>
  <c r="D126" i="3"/>
  <c r="C126" i="3"/>
  <c r="M125" i="3"/>
  <c r="L125" i="3"/>
  <c r="K125" i="3"/>
  <c r="J125" i="3"/>
  <c r="D125" i="3"/>
  <c r="C125" i="3"/>
  <c r="M124" i="3"/>
  <c r="L124" i="3"/>
  <c r="K124" i="3"/>
  <c r="J124" i="3"/>
  <c r="D124" i="3"/>
  <c r="C124" i="3"/>
  <c r="M123" i="3"/>
  <c r="L123" i="3"/>
  <c r="K123" i="3"/>
  <c r="J123" i="3"/>
  <c r="D123" i="3"/>
  <c r="C123" i="3"/>
  <c r="M122" i="3"/>
  <c r="L122" i="3"/>
  <c r="K122" i="3"/>
  <c r="J122" i="3"/>
  <c r="D122" i="3"/>
  <c r="C122" i="3"/>
  <c r="M121" i="3"/>
  <c r="L121" i="3"/>
  <c r="K121" i="3"/>
  <c r="J121" i="3"/>
  <c r="D121" i="3"/>
  <c r="C121" i="3"/>
  <c r="M120" i="3"/>
  <c r="L120" i="3"/>
  <c r="K120" i="3"/>
  <c r="J120" i="3"/>
  <c r="D120" i="3"/>
  <c r="C120" i="3"/>
  <c r="M119" i="3"/>
  <c r="L119" i="3"/>
  <c r="K119" i="3"/>
  <c r="J119" i="3"/>
  <c r="D119" i="3"/>
  <c r="C119" i="3"/>
  <c r="M118" i="3"/>
  <c r="L118" i="3"/>
  <c r="K118" i="3"/>
  <c r="J118" i="3"/>
  <c r="D118" i="3"/>
  <c r="C118" i="3"/>
  <c r="M117" i="3"/>
  <c r="L117" i="3"/>
  <c r="K117" i="3"/>
  <c r="J117" i="3"/>
  <c r="D117" i="3"/>
  <c r="C117" i="3"/>
  <c r="M116" i="3"/>
  <c r="L116" i="3"/>
  <c r="K116" i="3"/>
  <c r="J116" i="3"/>
  <c r="D116" i="3"/>
  <c r="C116" i="3"/>
  <c r="M115" i="3"/>
  <c r="L115" i="3"/>
  <c r="K115" i="3"/>
  <c r="J115" i="3"/>
  <c r="D115" i="3"/>
  <c r="C115" i="3"/>
  <c r="M114" i="3"/>
  <c r="L114" i="3"/>
  <c r="K114" i="3"/>
  <c r="J114" i="3"/>
  <c r="D114" i="3"/>
  <c r="C114" i="3"/>
  <c r="M113" i="3"/>
  <c r="L113" i="3"/>
  <c r="K113" i="3"/>
  <c r="J113" i="3"/>
  <c r="D113" i="3"/>
  <c r="C113" i="3"/>
  <c r="M112" i="3"/>
  <c r="L112" i="3"/>
  <c r="K112" i="3"/>
  <c r="J112" i="3"/>
  <c r="D112" i="3"/>
  <c r="C112" i="3"/>
  <c r="M111" i="3"/>
  <c r="L111" i="3"/>
  <c r="K111" i="3"/>
  <c r="J111" i="3"/>
  <c r="D111" i="3"/>
  <c r="C111" i="3"/>
  <c r="M110" i="3"/>
  <c r="L110" i="3"/>
  <c r="K110" i="3"/>
  <c r="J110" i="3"/>
  <c r="D110" i="3"/>
  <c r="C110" i="3"/>
  <c r="M109" i="3"/>
  <c r="L109" i="3"/>
  <c r="K109" i="3"/>
  <c r="J109" i="3"/>
  <c r="D109" i="3"/>
  <c r="C109" i="3"/>
  <c r="M108" i="3"/>
  <c r="L108" i="3"/>
  <c r="K108" i="3"/>
  <c r="J108" i="3"/>
  <c r="D108" i="3"/>
  <c r="C108" i="3"/>
  <c r="M107" i="3"/>
  <c r="L107" i="3"/>
  <c r="K107" i="3"/>
  <c r="J107" i="3"/>
  <c r="D107" i="3"/>
  <c r="C107" i="3"/>
  <c r="M106" i="3"/>
  <c r="L106" i="3"/>
  <c r="K106" i="3"/>
  <c r="J106" i="3"/>
  <c r="D106" i="3"/>
  <c r="C106" i="3"/>
  <c r="M105" i="3"/>
  <c r="L105" i="3"/>
  <c r="K105" i="3"/>
  <c r="J105" i="3"/>
  <c r="D105" i="3"/>
  <c r="C105" i="3"/>
  <c r="M104" i="3"/>
  <c r="L104" i="3"/>
  <c r="K104" i="3"/>
  <c r="J104" i="3"/>
  <c r="D104" i="3"/>
  <c r="C104" i="3"/>
  <c r="M103" i="3"/>
  <c r="L103" i="3"/>
  <c r="K103" i="3"/>
  <c r="J103" i="3"/>
  <c r="D103" i="3"/>
  <c r="C103" i="3"/>
  <c r="M102" i="3"/>
  <c r="L102" i="3"/>
  <c r="K102" i="3"/>
  <c r="J102" i="3"/>
  <c r="I102" i="3"/>
  <c r="H102" i="3"/>
  <c r="G102" i="3"/>
  <c r="F102" i="3"/>
  <c r="E102" i="3"/>
  <c r="D102" i="3"/>
  <c r="C102" i="3"/>
  <c r="M101" i="3"/>
  <c r="L101" i="3"/>
  <c r="K101" i="3"/>
  <c r="J101" i="3"/>
  <c r="D101" i="3"/>
  <c r="C101" i="3"/>
  <c r="M100" i="3"/>
  <c r="L100" i="3"/>
  <c r="K100" i="3"/>
  <c r="J100" i="3"/>
  <c r="D100" i="3"/>
  <c r="C100" i="3"/>
  <c r="M99" i="3"/>
  <c r="L99" i="3"/>
  <c r="K99" i="3"/>
  <c r="J99" i="3"/>
  <c r="D99" i="3"/>
  <c r="C99" i="3"/>
  <c r="M98" i="3"/>
  <c r="L98" i="3"/>
  <c r="K98" i="3"/>
  <c r="J98" i="3"/>
  <c r="D98" i="3"/>
  <c r="C98" i="3"/>
  <c r="M97" i="3"/>
  <c r="L97" i="3"/>
  <c r="K97" i="3"/>
  <c r="J97" i="3"/>
  <c r="D97" i="3"/>
  <c r="C97" i="3"/>
  <c r="M96" i="3"/>
  <c r="L96" i="3"/>
  <c r="K96" i="3"/>
  <c r="J96" i="3"/>
  <c r="D96" i="3"/>
  <c r="C96" i="3"/>
  <c r="M95" i="3"/>
  <c r="L95" i="3"/>
  <c r="K95" i="3"/>
  <c r="J95" i="3"/>
  <c r="D95" i="3"/>
  <c r="C95" i="3"/>
  <c r="M94" i="3"/>
  <c r="L94" i="3"/>
  <c r="K94" i="3"/>
  <c r="J94" i="3"/>
  <c r="D94" i="3"/>
  <c r="C94" i="3"/>
  <c r="M93" i="3"/>
  <c r="L93" i="3"/>
  <c r="K93" i="3"/>
  <c r="J93" i="3"/>
  <c r="D93" i="3"/>
  <c r="C93" i="3"/>
  <c r="M92" i="3"/>
  <c r="L92" i="3"/>
  <c r="K92" i="3"/>
  <c r="J92" i="3"/>
  <c r="D92" i="3"/>
  <c r="C92" i="3"/>
  <c r="M91" i="3"/>
  <c r="L91" i="3"/>
  <c r="K91" i="3"/>
  <c r="J91" i="3"/>
  <c r="D91" i="3"/>
  <c r="C91" i="3"/>
  <c r="M90" i="3"/>
  <c r="L90" i="3"/>
  <c r="K90" i="3"/>
  <c r="J90" i="3"/>
  <c r="D90" i="3"/>
  <c r="C90" i="3"/>
  <c r="M89" i="3"/>
  <c r="L89" i="3"/>
  <c r="K89" i="3"/>
  <c r="J89" i="3"/>
  <c r="D89" i="3"/>
  <c r="C89" i="3"/>
  <c r="M88" i="3"/>
  <c r="L88" i="3"/>
  <c r="K88" i="3"/>
  <c r="J88" i="3"/>
  <c r="D88" i="3"/>
  <c r="C88" i="3"/>
  <c r="M87" i="3"/>
  <c r="L87" i="3"/>
  <c r="K87" i="3"/>
  <c r="J87" i="3"/>
  <c r="D87" i="3"/>
  <c r="C87" i="3"/>
  <c r="M86" i="3"/>
  <c r="L86" i="3"/>
  <c r="K86" i="3"/>
  <c r="J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J84" i="3"/>
  <c r="I84" i="3"/>
  <c r="H84" i="3"/>
  <c r="G84" i="3"/>
  <c r="F84" i="3"/>
  <c r="E84" i="3"/>
  <c r="D84" i="3"/>
  <c r="C84" i="3"/>
  <c r="M83" i="3"/>
  <c r="L83" i="3"/>
  <c r="K83" i="3"/>
  <c r="J83" i="3"/>
  <c r="D83" i="3"/>
  <c r="C83" i="3"/>
  <c r="M82" i="3"/>
  <c r="L82" i="3"/>
  <c r="K82" i="3"/>
  <c r="J82" i="3"/>
  <c r="D82" i="3"/>
  <c r="C82" i="3"/>
  <c r="M81" i="3"/>
  <c r="L81" i="3"/>
  <c r="K81" i="3"/>
  <c r="J81" i="3"/>
  <c r="D81" i="3"/>
  <c r="C81" i="3"/>
  <c r="M80" i="3"/>
  <c r="L80" i="3"/>
  <c r="K80" i="3"/>
  <c r="J80" i="3"/>
  <c r="D80" i="3"/>
  <c r="C80" i="3"/>
  <c r="M79" i="3"/>
  <c r="L79" i="3"/>
  <c r="K79" i="3"/>
  <c r="J79" i="3"/>
  <c r="D79" i="3"/>
  <c r="C79" i="3"/>
  <c r="M78" i="3"/>
  <c r="L78" i="3"/>
  <c r="K78" i="3"/>
  <c r="J78" i="3"/>
  <c r="D78" i="3"/>
  <c r="C78" i="3"/>
  <c r="M77" i="3"/>
  <c r="L77" i="3"/>
  <c r="K77" i="3"/>
  <c r="J77" i="3"/>
  <c r="D77" i="3"/>
  <c r="C77" i="3"/>
  <c r="M76" i="3"/>
  <c r="L76" i="3"/>
  <c r="K76" i="3"/>
  <c r="J76" i="3"/>
  <c r="D76" i="3"/>
  <c r="C76" i="3"/>
  <c r="M75" i="3"/>
  <c r="L75" i="3"/>
  <c r="K75" i="3"/>
  <c r="J75" i="3"/>
  <c r="D75" i="3"/>
  <c r="C75" i="3"/>
  <c r="M74" i="3"/>
  <c r="L74" i="3"/>
  <c r="K74" i="3"/>
  <c r="J74" i="3"/>
  <c r="D74" i="3"/>
  <c r="C74" i="3"/>
  <c r="M73" i="3"/>
  <c r="L73" i="3"/>
  <c r="K73" i="3"/>
  <c r="J73" i="3"/>
  <c r="D73" i="3"/>
  <c r="C73" i="3"/>
  <c r="M72" i="3"/>
  <c r="L72" i="3"/>
  <c r="K72" i="3"/>
  <c r="J72" i="3"/>
  <c r="D72" i="3"/>
  <c r="C72" i="3"/>
  <c r="M71" i="3"/>
  <c r="L71" i="3"/>
  <c r="K71" i="3"/>
  <c r="J71" i="3"/>
  <c r="D71" i="3"/>
  <c r="C71" i="3"/>
  <c r="M70" i="3"/>
  <c r="L70" i="3"/>
  <c r="K70" i="3"/>
  <c r="J70" i="3"/>
  <c r="D70" i="3"/>
  <c r="C70" i="3"/>
  <c r="M69" i="3"/>
  <c r="L69" i="3"/>
  <c r="K69" i="3"/>
  <c r="J69" i="3"/>
  <c r="D69" i="3"/>
  <c r="C69" i="3"/>
  <c r="M68" i="3"/>
  <c r="L68" i="3"/>
  <c r="K68" i="3"/>
  <c r="J68" i="3"/>
  <c r="D68" i="3"/>
  <c r="C68" i="3"/>
  <c r="M67" i="3"/>
  <c r="L67" i="3"/>
  <c r="K67" i="3"/>
  <c r="J67" i="3"/>
  <c r="D67" i="3"/>
  <c r="C67" i="3"/>
  <c r="M66" i="3"/>
  <c r="L66" i="3"/>
  <c r="K66" i="3"/>
  <c r="J66" i="3"/>
  <c r="D66" i="3"/>
  <c r="C66" i="3"/>
  <c r="M65" i="3"/>
  <c r="L65" i="3"/>
  <c r="K65" i="3"/>
  <c r="J65" i="3"/>
  <c r="D65" i="3"/>
  <c r="C65" i="3"/>
  <c r="M64" i="3"/>
  <c r="L64" i="3"/>
  <c r="K64" i="3"/>
  <c r="J64" i="3"/>
  <c r="D64" i="3"/>
  <c r="C64" i="3"/>
  <c r="M63" i="3"/>
  <c r="L63" i="3"/>
  <c r="K63" i="3"/>
  <c r="J63" i="3"/>
  <c r="D63" i="3"/>
  <c r="C63" i="3"/>
  <c r="M62" i="3"/>
  <c r="L62" i="3"/>
  <c r="K62" i="3"/>
  <c r="J62" i="3"/>
  <c r="D62" i="3"/>
  <c r="C62" i="3"/>
  <c r="M61" i="3"/>
  <c r="L61" i="3"/>
  <c r="K61" i="3"/>
  <c r="J61" i="3"/>
  <c r="D61" i="3"/>
  <c r="C61" i="3"/>
  <c r="M60" i="3"/>
  <c r="L60" i="3"/>
  <c r="K60" i="3"/>
  <c r="J60" i="3"/>
  <c r="D60" i="3"/>
  <c r="C60" i="3"/>
  <c r="M59" i="3"/>
  <c r="L59" i="3"/>
  <c r="K59" i="3"/>
  <c r="J59" i="3"/>
  <c r="D59" i="3"/>
  <c r="C59" i="3"/>
  <c r="M58" i="3"/>
  <c r="L58" i="3"/>
  <c r="K58" i="3"/>
  <c r="J58" i="3"/>
  <c r="D58" i="3"/>
  <c r="C58" i="3"/>
  <c r="M57" i="3"/>
  <c r="L57" i="3"/>
  <c r="K57" i="3"/>
  <c r="J57" i="3"/>
  <c r="D57" i="3"/>
  <c r="C57" i="3"/>
  <c r="M56" i="3"/>
  <c r="L56" i="3"/>
  <c r="K56" i="3"/>
  <c r="J56" i="3"/>
  <c r="D56" i="3"/>
  <c r="C56" i="3"/>
  <c r="M55" i="3"/>
  <c r="L55" i="3"/>
  <c r="K55" i="3"/>
  <c r="J55" i="3"/>
  <c r="D55" i="3"/>
  <c r="C55" i="3"/>
  <c r="M54" i="3"/>
  <c r="L54" i="3"/>
  <c r="K54" i="3"/>
  <c r="J54" i="3"/>
  <c r="D54" i="3"/>
  <c r="C54" i="3"/>
  <c r="M53" i="3"/>
  <c r="L53" i="3"/>
  <c r="K53" i="3"/>
  <c r="J53" i="3"/>
  <c r="D53" i="3"/>
  <c r="C53" i="3"/>
  <c r="M52" i="3"/>
  <c r="L52" i="3"/>
  <c r="K52" i="3"/>
  <c r="J52" i="3"/>
  <c r="D52" i="3"/>
  <c r="C52" i="3"/>
  <c r="M51" i="3"/>
  <c r="L51" i="3"/>
  <c r="K51" i="3"/>
  <c r="J51" i="3"/>
  <c r="D51" i="3"/>
  <c r="C51" i="3"/>
  <c r="M50" i="3"/>
  <c r="L50" i="3"/>
  <c r="K50" i="3"/>
  <c r="J50" i="3"/>
  <c r="D50" i="3"/>
  <c r="C50" i="3"/>
  <c r="M49" i="3"/>
  <c r="L49" i="3"/>
  <c r="K49" i="3"/>
  <c r="J49" i="3"/>
  <c r="D49" i="3"/>
  <c r="C49" i="3"/>
  <c r="M48" i="3"/>
  <c r="L48" i="3"/>
  <c r="K48" i="3"/>
  <c r="J48" i="3"/>
  <c r="D48" i="3"/>
  <c r="C48" i="3"/>
  <c r="M47" i="3"/>
  <c r="L47" i="3"/>
  <c r="K47" i="3"/>
  <c r="J47" i="3"/>
  <c r="D47" i="3"/>
  <c r="C47" i="3"/>
  <c r="M46" i="3"/>
  <c r="L46" i="3"/>
  <c r="K46" i="3"/>
  <c r="J46" i="3"/>
  <c r="D46" i="3"/>
  <c r="C46" i="3"/>
  <c r="M45" i="3"/>
  <c r="L45" i="3"/>
  <c r="K45" i="3"/>
  <c r="J45" i="3"/>
  <c r="D45" i="3"/>
  <c r="C45" i="3"/>
  <c r="M44" i="3"/>
  <c r="L44" i="3"/>
  <c r="K44" i="3"/>
  <c r="J44" i="3"/>
  <c r="D44" i="3"/>
  <c r="C44" i="3"/>
  <c r="M43" i="3"/>
  <c r="L43" i="3"/>
  <c r="K43" i="3"/>
  <c r="J43" i="3"/>
  <c r="D43" i="3"/>
  <c r="C43" i="3"/>
  <c r="M42" i="3"/>
  <c r="L42" i="3"/>
  <c r="K42" i="3"/>
  <c r="J42" i="3"/>
  <c r="D42" i="3"/>
  <c r="C42" i="3"/>
  <c r="M41" i="3"/>
  <c r="L41" i="3"/>
  <c r="K41" i="3"/>
  <c r="J41" i="3"/>
  <c r="D41" i="3"/>
  <c r="C41" i="3"/>
  <c r="M40" i="3"/>
  <c r="L40" i="3"/>
  <c r="K40" i="3"/>
  <c r="J40" i="3"/>
  <c r="D40" i="3"/>
  <c r="C40" i="3"/>
  <c r="M39" i="3"/>
  <c r="L39" i="3"/>
  <c r="K39" i="3"/>
  <c r="J39" i="3"/>
  <c r="D39" i="3"/>
  <c r="C39" i="3"/>
  <c r="M38" i="3"/>
  <c r="L38" i="3"/>
  <c r="K38" i="3"/>
  <c r="J38" i="3"/>
  <c r="D38" i="3"/>
  <c r="C38" i="3"/>
  <c r="M37" i="3"/>
  <c r="L37" i="3"/>
  <c r="K37" i="3"/>
  <c r="J37" i="3"/>
  <c r="D37" i="3"/>
  <c r="C37" i="3"/>
  <c r="M36" i="3"/>
  <c r="L36" i="3"/>
  <c r="K36" i="3"/>
  <c r="J36" i="3"/>
  <c r="D36" i="3"/>
  <c r="C36" i="3"/>
  <c r="M35" i="3"/>
  <c r="L35" i="3"/>
  <c r="K35" i="3"/>
  <c r="J35" i="3"/>
  <c r="D35" i="3"/>
  <c r="C35" i="3"/>
  <c r="M34" i="3"/>
  <c r="L34" i="3"/>
  <c r="K34" i="3"/>
  <c r="J34" i="3"/>
  <c r="D34" i="3"/>
  <c r="C34" i="3"/>
  <c r="M33" i="3"/>
  <c r="L33" i="3"/>
  <c r="K33" i="3"/>
  <c r="J33" i="3"/>
  <c r="D33" i="3"/>
  <c r="C33" i="3"/>
  <c r="M32" i="3"/>
  <c r="L32" i="3"/>
  <c r="K32" i="3"/>
  <c r="J32" i="3"/>
  <c r="D32" i="3"/>
  <c r="C32" i="3"/>
  <c r="M31" i="3"/>
  <c r="L31" i="3"/>
  <c r="K31" i="3"/>
  <c r="J31" i="3"/>
  <c r="D31" i="3"/>
  <c r="C31" i="3"/>
  <c r="M30" i="3"/>
  <c r="L30" i="3"/>
  <c r="K30" i="3"/>
  <c r="J30" i="3"/>
  <c r="D30" i="3"/>
  <c r="C30" i="3"/>
  <c r="M29" i="3"/>
  <c r="L29" i="3"/>
  <c r="K29" i="3"/>
  <c r="J29" i="3"/>
  <c r="D29" i="3"/>
  <c r="C29" i="3"/>
  <c r="M28" i="3"/>
  <c r="L28" i="3"/>
  <c r="K28" i="3"/>
  <c r="J28" i="3"/>
  <c r="D28" i="3"/>
  <c r="C28" i="3"/>
  <c r="M27" i="3"/>
  <c r="L27" i="3"/>
  <c r="K27" i="3"/>
  <c r="J27" i="3"/>
  <c r="D27" i="3"/>
  <c r="C27" i="3"/>
  <c r="M26" i="3"/>
  <c r="L26" i="3"/>
  <c r="K26" i="3"/>
  <c r="J26" i="3"/>
  <c r="D26" i="3"/>
  <c r="C26" i="3"/>
  <c r="M25" i="3"/>
  <c r="L25" i="3"/>
  <c r="K25" i="3"/>
  <c r="J25" i="3"/>
  <c r="D25" i="3"/>
  <c r="C25" i="3"/>
  <c r="M24" i="3"/>
  <c r="L24" i="3"/>
  <c r="K24" i="3"/>
  <c r="J24" i="3"/>
  <c r="D24" i="3"/>
  <c r="C24" i="3"/>
  <c r="M23" i="3"/>
  <c r="L23" i="3"/>
  <c r="K23" i="3"/>
  <c r="J23" i="3"/>
  <c r="D23" i="3"/>
  <c r="C23" i="3"/>
  <c r="M22" i="3"/>
  <c r="L22" i="3"/>
  <c r="K22" i="3"/>
  <c r="J22" i="3"/>
  <c r="D22" i="3"/>
  <c r="C22" i="3"/>
  <c r="M21" i="3"/>
  <c r="L21" i="3"/>
  <c r="K21" i="3"/>
  <c r="J21" i="3"/>
  <c r="D21" i="3"/>
  <c r="C21" i="3"/>
  <c r="M20" i="3"/>
  <c r="L20" i="3"/>
  <c r="K20" i="3"/>
  <c r="J20" i="3"/>
  <c r="D20" i="3"/>
  <c r="C20" i="3"/>
  <c r="M19" i="3"/>
  <c r="L19" i="3"/>
  <c r="K19" i="3"/>
  <c r="J19" i="3"/>
  <c r="D19" i="3"/>
  <c r="C19" i="3"/>
  <c r="M18" i="3"/>
  <c r="L18" i="3"/>
  <c r="K18" i="3"/>
  <c r="J18" i="3"/>
  <c r="D18" i="3"/>
  <c r="C18" i="3"/>
  <c r="M17" i="3"/>
  <c r="L17" i="3"/>
  <c r="K17" i="3"/>
  <c r="J17" i="3"/>
  <c r="D17" i="3"/>
  <c r="C17" i="3"/>
  <c r="M16" i="3"/>
  <c r="L16" i="3"/>
  <c r="K16" i="3"/>
  <c r="J16" i="3"/>
  <c r="D16" i="3"/>
  <c r="C16" i="3"/>
  <c r="N18" i="3" l="1"/>
  <c r="N20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7" i="3"/>
  <c r="N89" i="3"/>
  <c r="N91" i="3"/>
  <c r="N93" i="3"/>
  <c r="N95" i="3"/>
  <c r="N97" i="3"/>
  <c r="N99" i="3"/>
  <c r="N101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84" i="3"/>
  <c r="N103" i="3"/>
  <c r="N105" i="3"/>
  <c r="N107" i="3"/>
  <c r="N109" i="3"/>
  <c r="N111" i="3"/>
  <c r="N113" i="3"/>
  <c r="N115" i="3"/>
  <c r="N117" i="3"/>
  <c r="N119" i="3"/>
  <c r="N121" i="3"/>
  <c r="N123" i="3"/>
  <c r="N125" i="3"/>
  <c r="N127" i="3"/>
  <c r="N129" i="3"/>
  <c r="N131" i="3"/>
  <c r="N133" i="3"/>
  <c r="N135" i="3"/>
  <c r="N137" i="3"/>
  <c r="N139" i="3"/>
  <c r="J163" i="3"/>
  <c r="N141" i="3"/>
  <c r="N143" i="3"/>
  <c r="N145" i="3"/>
  <c r="N147" i="3"/>
  <c r="N149" i="3"/>
  <c r="N151" i="3"/>
  <c r="N153" i="3"/>
  <c r="N17" i="3"/>
  <c r="N19" i="3"/>
  <c r="N21" i="3"/>
  <c r="N23" i="3"/>
  <c r="N25" i="3"/>
  <c r="N27" i="3"/>
  <c r="N29" i="3"/>
  <c r="N31" i="3"/>
  <c r="N33" i="3"/>
  <c r="N35" i="3"/>
  <c r="N37" i="3"/>
  <c r="N39" i="3"/>
  <c r="N41" i="3"/>
  <c r="N43" i="3"/>
  <c r="N45" i="3"/>
  <c r="N47" i="3"/>
  <c r="N49" i="3"/>
  <c r="N51" i="3"/>
  <c r="N53" i="3"/>
  <c r="N55" i="3"/>
  <c r="N79" i="3"/>
  <c r="N81" i="3"/>
  <c r="N83" i="3"/>
  <c r="N86" i="3"/>
  <c r="N88" i="3"/>
  <c r="N90" i="3"/>
  <c r="N92" i="3"/>
  <c r="N94" i="3"/>
  <c r="N96" i="3"/>
  <c r="N98" i="3"/>
  <c r="N100" i="3"/>
  <c r="N16" i="3"/>
  <c r="K163" i="3"/>
  <c r="D163" i="3"/>
  <c r="L163" i="3"/>
  <c r="C163" i="3"/>
  <c r="M163" i="3"/>
  <c r="N85" i="3"/>
  <c r="N57" i="3"/>
  <c r="N59" i="3"/>
  <c r="N61" i="3"/>
  <c r="N63" i="3"/>
  <c r="N65" i="3"/>
  <c r="N67" i="3"/>
  <c r="N69" i="3"/>
  <c r="N71" i="3"/>
  <c r="N73" i="3"/>
  <c r="N75" i="3"/>
  <c r="N77" i="3"/>
  <c r="N155" i="3"/>
  <c r="N156" i="3"/>
  <c r="N157" i="3"/>
  <c r="N158" i="3"/>
  <c r="N159" i="3"/>
  <c r="N160" i="3"/>
  <c r="N161" i="3"/>
  <c r="N162" i="3"/>
  <c r="N163" i="3" l="1"/>
  <c r="I162" i="3" l="1"/>
  <c r="H162" i="3"/>
  <c r="G162" i="3"/>
  <c r="F162" i="3"/>
  <c r="E162" i="3"/>
  <c r="I161" i="3"/>
  <c r="H161" i="3"/>
  <c r="G161" i="3"/>
  <c r="F161" i="3"/>
  <c r="E161" i="3"/>
  <c r="I160" i="3"/>
  <c r="H160" i="3"/>
  <c r="G160" i="3"/>
  <c r="F160" i="3"/>
  <c r="E160" i="3"/>
  <c r="I159" i="3"/>
  <c r="H159" i="3"/>
  <c r="G159" i="3"/>
  <c r="F159" i="3"/>
  <c r="E159" i="3"/>
  <c r="I158" i="3"/>
  <c r="H158" i="3"/>
  <c r="G158" i="3"/>
  <c r="F158" i="3"/>
  <c r="E158" i="3"/>
  <c r="I157" i="3"/>
  <c r="H157" i="3"/>
  <c r="G157" i="3"/>
  <c r="F157" i="3"/>
  <c r="E157" i="3"/>
  <c r="I156" i="3"/>
  <c r="H156" i="3"/>
  <c r="G156" i="3"/>
  <c r="F156" i="3"/>
  <c r="E156" i="3"/>
  <c r="I155" i="3"/>
  <c r="H155" i="3"/>
  <c r="G155" i="3"/>
  <c r="F155" i="3"/>
  <c r="E155" i="3"/>
  <c r="I154" i="3"/>
  <c r="H154" i="3"/>
  <c r="G154" i="3"/>
  <c r="F154" i="3"/>
  <c r="E154" i="3"/>
  <c r="I153" i="3"/>
  <c r="H153" i="3"/>
  <c r="G153" i="3"/>
  <c r="F153" i="3"/>
  <c r="E153" i="3"/>
  <c r="I152" i="3"/>
  <c r="H152" i="3"/>
  <c r="G152" i="3"/>
  <c r="F152" i="3"/>
  <c r="E152" i="3"/>
  <c r="I151" i="3"/>
  <c r="H151" i="3"/>
  <c r="G151" i="3"/>
  <c r="F151" i="3"/>
  <c r="E151" i="3"/>
  <c r="I150" i="3"/>
  <c r="H150" i="3"/>
  <c r="G150" i="3"/>
  <c r="F150" i="3"/>
  <c r="E150" i="3"/>
  <c r="I149" i="3"/>
  <c r="H149" i="3"/>
  <c r="G149" i="3"/>
  <c r="F149" i="3"/>
  <c r="E149" i="3"/>
  <c r="I148" i="3"/>
  <c r="H148" i="3"/>
  <c r="G148" i="3"/>
  <c r="F148" i="3"/>
  <c r="E148" i="3"/>
  <c r="I147" i="3"/>
  <c r="H147" i="3"/>
  <c r="G147" i="3"/>
  <c r="F147" i="3"/>
  <c r="E147" i="3"/>
  <c r="I146" i="3"/>
  <c r="H146" i="3"/>
  <c r="G146" i="3"/>
  <c r="F146" i="3"/>
  <c r="E146" i="3"/>
  <c r="I145" i="3"/>
  <c r="H145" i="3"/>
  <c r="G145" i="3"/>
  <c r="F145" i="3"/>
  <c r="E145" i="3"/>
  <c r="I144" i="3"/>
  <c r="H144" i="3"/>
  <c r="G144" i="3"/>
  <c r="F144" i="3"/>
  <c r="E144" i="3"/>
  <c r="I143" i="3"/>
  <c r="H143" i="3"/>
  <c r="G143" i="3"/>
  <c r="F143" i="3"/>
  <c r="E143" i="3"/>
  <c r="I142" i="3"/>
  <c r="H142" i="3"/>
  <c r="G142" i="3"/>
  <c r="F142" i="3"/>
  <c r="E142" i="3"/>
  <c r="I141" i="3"/>
  <c r="H141" i="3"/>
  <c r="G141" i="3"/>
  <c r="F141" i="3"/>
  <c r="E141" i="3"/>
  <c r="I140" i="3"/>
  <c r="H140" i="3"/>
  <c r="G140" i="3"/>
  <c r="F140" i="3"/>
  <c r="E140" i="3"/>
  <c r="I139" i="3"/>
  <c r="H139" i="3"/>
  <c r="G139" i="3"/>
  <c r="F139" i="3"/>
  <c r="E139" i="3"/>
  <c r="I138" i="3"/>
  <c r="H138" i="3"/>
  <c r="G138" i="3"/>
  <c r="F138" i="3"/>
  <c r="E138" i="3"/>
  <c r="I137" i="3"/>
  <c r="H137" i="3"/>
  <c r="G137" i="3"/>
  <c r="F137" i="3"/>
  <c r="E137" i="3"/>
  <c r="I136" i="3"/>
  <c r="H136" i="3"/>
  <c r="G136" i="3"/>
  <c r="F136" i="3"/>
  <c r="E136" i="3"/>
  <c r="I135" i="3"/>
  <c r="H135" i="3"/>
  <c r="G135" i="3"/>
  <c r="F135" i="3"/>
  <c r="E135" i="3"/>
  <c r="I134" i="3"/>
  <c r="H134" i="3"/>
  <c r="G134" i="3"/>
  <c r="F134" i="3"/>
  <c r="E134" i="3"/>
  <c r="I133" i="3"/>
  <c r="H133" i="3"/>
  <c r="G133" i="3"/>
  <c r="F133" i="3"/>
  <c r="E133" i="3"/>
  <c r="I132" i="3"/>
  <c r="H132" i="3"/>
  <c r="G132" i="3"/>
  <c r="F132" i="3"/>
  <c r="E132" i="3"/>
  <c r="I131" i="3"/>
  <c r="H131" i="3"/>
  <c r="G131" i="3"/>
  <c r="F131" i="3"/>
  <c r="E131" i="3"/>
  <c r="I130" i="3"/>
  <c r="H130" i="3"/>
  <c r="G130" i="3"/>
  <c r="F130" i="3"/>
  <c r="E130" i="3"/>
  <c r="I129" i="3"/>
  <c r="H129" i="3"/>
  <c r="G129" i="3"/>
  <c r="F129" i="3"/>
  <c r="E129" i="3"/>
  <c r="I128" i="3"/>
  <c r="H128" i="3"/>
  <c r="G128" i="3"/>
  <c r="F128" i="3"/>
  <c r="E128" i="3"/>
  <c r="I127" i="3"/>
  <c r="H127" i="3"/>
  <c r="G127" i="3"/>
  <c r="F127" i="3"/>
  <c r="E127" i="3"/>
  <c r="I126" i="3"/>
  <c r="H126" i="3"/>
  <c r="G126" i="3"/>
  <c r="F126" i="3"/>
  <c r="E126" i="3"/>
  <c r="I125" i="3"/>
  <c r="H125" i="3"/>
  <c r="G125" i="3"/>
  <c r="F125" i="3"/>
  <c r="E125" i="3"/>
  <c r="I124" i="3"/>
  <c r="H124" i="3"/>
  <c r="G124" i="3"/>
  <c r="F124" i="3"/>
  <c r="E124" i="3"/>
  <c r="I123" i="3"/>
  <c r="H123" i="3"/>
  <c r="G123" i="3"/>
  <c r="F123" i="3"/>
  <c r="E123" i="3"/>
  <c r="I122" i="3"/>
  <c r="H122" i="3"/>
  <c r="G122" i="3"/>
  <c r="F122" i="3"/>
  <c r="E122" i="3"/>
  <c r="I121" i="3"/>
  <c r="H121" i="3"/>
  <c r="G121" i="3"/>
  <c r="F121" i="3"/>
  <c r="E121" i="3"/>
  <c r="I120" i="3"/>
  <c r="H120" i="3"/>
  <c r="G120" i="3"/>
  <c r="F120" i="3"/>
  <c r="E120" i="3"/>
  <c r="I119" i="3"/>
  <c r="H119" i="3"/>
  <c r="G119" i="3"/>
  <c r="F119" i="3"/>
  <c r="E119" i="3"/>
  <c r="I118" i="3"/>
  <c r="H118" i="3"/>
  <c r="G118" i="3"/>
  <c r="F118" i="3"/>
  <c r="E118" i="3"/>
  <c r="I117" i="3"/>
  <c r="H117" i="3"/>
  <c r="G117" i="3"/>
  <c r="F117" i="3"/>
  <c r="E117" i="3"/>
  <c r="I116" i="3"/>
  <c r="H116" i="3"/>
  <c r="G116" i="3"/>
  <c r="F116" i="3"/>
  <c r="E116" i="3"/>
  <c r="I115" i="3"/>
  <c r="H115" i="3"/>
  <c r="G115" i="3"/>
  <c r="F115" i="3"/>
  <c r="E115" i="3"/>
  <c r="I114" i="3"/>
  <c r="H114" i="3"/>
  <c r="G114" i="3"/>
  <c r="F114" i="3"/>
  <c r="E114" i="3"/>
  <c r="I113" i="3"/>
  <c r="H113" i="3"/>
  <c r="G113" i="3"/>
  <c r="F113" i="3"/>
  <c r="E113" i="3"/>
  <c r="I112" i="3"/>
  <c r="H112" i="3"/>
  <c r="G112" i="3"/>
  <c r="F112" i="3"/>
  <c r="E112" i="3"/>
  <c r="I111" i="3"/>
  <c r="H111" i="3"/>
  <c r="G111" i="3"/>
  <c r="F111" i="3"/>
  <c r="E111" i="3"/>
  <c r="I110" i="3"/>
  <c r="H110" i="3"/>
  <c r="G110" i="3"/>
  <c r="F110" i="3"/>
  <c r="E110" i="3"/>
  <c r="I109" i="3"/>
  <c r="H109" i="3"/>
  <c r="G109" i="3"/>
  <c r="F109" i="3"/>
  <c r="E109" i="3"/>
  <c r="I108" i="3"/>
  <c r="H108" i="3"/>
  <c r="G108" i="3"/>
  <c r="F108" i="3"/>
  <c r="E108" i="3"/>
  <c r="I107" i="3"/>
  <c r="H107" i="3"/>
  <c r="G107" i="3"/>
  <c r="F107" i="3"/>
  <c r="E107" i="3"/>
  <c r="I106" i="3"/>
  <c r="H106" i="3"/>
  <c r="G106" i="3"/>
  <c r="F106" i="3"/>
  <c r="E106" i="3"/>
  <c r="I105" i="3"/>
  <c r="H105" i="3"/>
  <c r="G105" i="3"/>
  <c r="F105" i="3"/>
  <c r="E105" i="3"/>
  <c r="I104" i="3"/>
  <c r="H104" i="3"/>
  <c r="G104" i="3"/>
  <c r="F104" i="3"/>
  <c r="E104" i="3"/>
  <c r="I103" i="3"/>
  <c r="H103" i="3"/>
  <c r="G103" i="3"/>
  <c r="F103" i="3"/>
  <c r="E103" i="3"/>
  <c r="I101" i="3"/>
  <c r="H101" i="3"/>
  <c r="G101" i="3"/>
  <c r="F101" i="3"/>
  <c r="E101" i="3"/>
  <c r="I100" i="3"/>
  <c r="H100" i="3"/>
  <c r="G100" i="3"/>
  <c r="F100" i="3"/>
  <c r="E100" i="3"/>
  <c r="I99" i="3"/>
  <c r="H99" i="3"/>
  <c r="G99" i="3"/>
  <c r="F99" i="3"/>
  <c r="E99" i="3"/>
  <c r="I98" i="3"/>
  <c r="H98" i="3"/>
  <c r="G98" i="3"/>
  <c r="F98" i="3"/>
  <c r="E98" i="3"/>
  <c r="I97" i="3"/>
  <c r="H97" i="3"/>
  <c r="G97" i="3"/>
  <c r="F97" i="3"/>
  <c r="E97" i="3"/>
  <c r="I96" i="3"/>
  <c r="H96" i="3"/>
  <c r="G96" i="3"/>
  <c r="F96" i="3"/>
  <c r="E96" i="3"/>
  <c r="I95" i="3"/>
  <c r="H95" i="3"/>
  <c r="G95" i="3"/>
  <c r="F95" i="3"/>
  <c r="E95" i="3"/>
  <c r="I94" i="3"/>
  <c r="H94" i="3"/>
  <c r="G94" i="3"/>
  <c r="F94" i="3"/>
  <c r="E94" i="3"/>
  <c r="I93" i="3"/>
  <c r="H93" i="3"/>
  <c r="G93" i="3"/>
  <c r="F93" i="3"/>
  <c r="E93" i="3"/>
  <c r="I92" i="3"/>
  <c r="H92" i="3"/>
  <c r="G92" i="3"/>
  <c r="F92" i="3"/>
  <c r="E92" i="3"/>
  <c r="I91" i="3"/>
  <c r="H91" i="3"/>
  <c r="G91" i="3"/>
  <c r="F91" i="3"/>
  <c r="E91" i="3"/>
  <c r="I90" i="3"/>
  <c r="H90" i="3"/>
  <c r="G90" i="3"/>
  <c r="F90" i="3"/>
  <c r="E90" i="3"/>
  <c r="I89" i="3"/>
  <c r="H89" i="3"/>
  <c r="G89" i="3"/>
  <c r="F89" i="3"/>
  <c r="E89" i="3"/>
  <c r="I88" i="3"/>
  <c r="H88" i="3"/>
  <c r="G88" i="3"/>
  <c r="F88" i="3"/>
  <c r="E88" i="3"/>
  <c r="I87" i="3"/>
  <c r="H87" i="3"/>
  <c r="G87" i="3"/>
  <c r="F87" i="3"/>
  <c r="E87" i="3"/>
  <c r="I86" i="3"/>
  <c r="H86" i="3"/>
  <c r="G86" i="3"/>
  <c r="F86" i="3"/>
  <c r="E86" i="3"/>
  <c r="I83" i="3"/>
  <c r="H83" i="3"/>
  <c r="G83" i="3"/>
  <c r="F83" i="3"/>
  <c r="E83" i="3"/>
  <c r="I82" i="3"/>
  <c r="H82" i="3"/>
  <c r="G82" i="3"/>
  <c r="F82" i="3"/>
  <c r="E82" i="3"/>
  <c r="I81" i="3"/>
  <c r="H81" i="3"/>
  <c r="G81" i="3"/>
  <c r="F81" i="3"/>
  <c r="E81" i="3"/>
  <c r="I80" i="3"/>
  <c r="H80" i="3"/>
  <c r="G80" i="3"/>
  <c r="F80" i="3"/>
  <c r="E80" i="3"/>
  <c r="I79" i="3"/>
  <c r="H79" i="3"/>
  <c r="G79" i="3"/>
  <c r="F79" i="3"/>
  <c r="E79" i="3"/>
  <c r="I78" i="3"/>
  <c r="H78" i="3"/>
  <c r="G78" i="3"/>
  <c r="F78" i="3"/>
  <c r="E78" i="3"/>
  <c r="I77" i="3"/>
  <c r="H77" i="3"/>
  <c r="G77" i="3"/>
  <c r="F77" i="3"/>
  <c r="E77" i="3"/>
  <c r="I76" i="3"/>
  <c r="H76" i="3"/>
  <c r="G76" i="3"/>
  <c r="F76" i="3"/>
  <c r="E76" i="3"/>
  <c r="I75" i="3"/>
  <c r="H75" i="3"/>
  <c r="G75" i="3"/>
  <c r="F75" i="3"/>
  <c r="E75" i="3"/>
  <c r="I74" i="3"/>
  <c r="H74" i="3"/>
  <c r="G74" i="3"/>
  <c r="F74" i="3"/>
  <c r="E74" i="3"/>
  <c r="I73" i="3"/>
  <c r="H73" i="3"/>
  <c r="G73" i="3"/>
  <c r="F73" i="3"/>
  <c r="E73" i="3"/>
  <c r="I72" i="3"/>
  <c r="H72" i="3"/>
  <c r="G72" i="3"/>
  <c r="F72" i="3"/>
  <c r="E72" i="3"/>
  <c r="I71" i="3"/>
  <c r="H71" i="3"/>
  <c r="G71" i="3"/>
  <c r="F71" i="3"/>
  <c r="E71" i="3"/>
  <c r="I70" i="3"/>
  <c r="H70" i="3"/>
  <c r="G70" i="3"/>
  <c r="F70" i="3"/>
  <c r="E70" i="3"/>
  <c r="I69" i="3"/>
  <c r="H69" i="3"/>
  <c r="G69" i="3"/>
  <c r="F69" i="3"/>
  <c r="E69" i="3"/>
  <c r="I68" i="3"/>
  <c r="H68" i="3"/>
  <c r="G68" i="3"/>
  <c r="F68" i="3"/>
  <c r="E68" i="3"/>
  <c r="I67" i="3"/>
  <c r="H67" i="3"/>
  <c r="G67" i="3"/>
  <c r="F67" i="3"/>
  <c r="E67" i="3"/>
  <c r="I66" i="3"/>
  <c r="H66" i="3"/>
  <c r="G66" i="3"/>
  <c r="F66" i="3"/>
  <c r="E66" i="3"/>
  <c r="I65" i="3"/>
  <c r="H65" i="3"/>
  <c r="G65" i="3"/>
  <c r="F65" i="3"/>
  <c r="E65" i="3"/>
  <c r="I64" i="3"/>
  <c r="H64" i="3"/>
  <c r="G64" i="3"/>
  <c r="F64" i="3"/>
  <c r="E64" i="3"/>
  <c r="I63" i="3"/>
  <c r="H63" i="3"/>
  <c r="G63" i="3"/>
  <c r="F63" i="3"/>
  <c r="E63" i="3"/>
  <c r="I62" i="3"/>
  <c r="H62" i="3"/>
  <c r="G62" i="3"/>
  <c r="F62" i="3"/>
  <c r="E62" i="3"/>
  <c r="I61" i="3"/>
  <c r="H61" i="3"/>
  <c r="G61" i="3"/>
  <c r="F61" i="3"/>
  <c r="E61" i="3"/>
  <c r="I60" i="3"/>
  <c r="H60" i="3"/>
  <c r="G60" i="3"/>
  <c r="F60" i="3"/>
  <c r="E60" i="3"/>
  <c r="I59" i="3"/>
  <c r="H59" i="3"/>
  <c r="G59" i="3"/>
  <c r="F59" i="3"/>
  <c r="E59" i="3"/>
  <c r="I58" i="3"/>
  <c r="H58" i="3"/>
  <c r="G58" i="3"/>
  <c r="F58" i="3"/>
  <c r="E58" i="3"/>
  <c r="I57" i="3"/>
  <c r="H57" i="3"/>
  <c r="G57" i="3"/>
  <c r="F57" i="3"/>
  <c r="E57" i="3"/>
  <c r="I56" i="3"/>
  <c r="H56" i="3"/>
  <c r="G56" i="3"/>
  <c r="F56" i="3"/>
  <c r="E56" i="3"/>
  <c r="I55" i="3"/>
  <c r="H55" i="3"/>
  <c r="G55" i="3"/>
  <c r="F55" i="3"/>
  <c r="E55" i="3"/>
  <c r="I54" i="3"/>
  <c r="H54" i="3"/>
  <c r="G54" i="3"/>
  <c r="F54" i="3"/>
  <c r="E54" i="3"/>
  <c r="I53" i="3"/>
  <c r="H53" i="3"/>
  <c r="G53" i="3"/>
  <c r="F53" i="3"/>
  <c r="E53" i="3"/>
  <c r="I52" i="3"/>
  <c r="H52" i="3"/>
  <c r="G52" i="3"/>
  <c r="F52" i="3"/>
  <c r="E52" i="3"/>
  <c r="I51" i="3"/>
  <c r="H51" i="3"/>
  <c r="G51" i="3"/>
  <c r="F51" i="3"/>
  <c r="E51" i="3"/>
  <c r="I50" i="3"/>
  <c r="H50" i="3"/>
  <c r="G50" i="3"/>
  <c r="F50" i="3"/>
  <c r="E50" i="3"/>
  <c r="I49" i="3"/>
  <c r="H49" i="3"/>
  <c r="G49" i="3"/>
  <c r="F49" i="3"/>
  <c r="E49" i="3"/>
  <c r="I48" i="3"/>
  <c r="H48" i="3"/>
  <c r="G48" i="3"/>
  <c r="F48" i="3"/>
  <c r="E48" i="3"/>
  <c r="I47" i="3"/>
  <c r="H47" i="3"/>
  <c r="G47" i="3"/>
  <c r="F47" i="3"/>
  <c r="E47" i="3"/>
  <c r="I46" i="3"/>
  <c r="H46" i="3"/>
  <c r="G46" i="3"/>
  <c r="F46" i="3"/>
  <c r="E46" i="3"/>
  <c r="I45" i="3"/>
  <c r="H45" i="3"/>
  <c r="G45" i="3"/>
  <c r="F45" i="3"/>
  <c r="E45" i="3"/>
  <c r="I44" i="3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G163" i="3" l="1"/>
  <c r="E163" i="3"/>
  <c r="I163" i="3"/>
  <c r="H163" i="3"/>
  <c r="F163" i="3"/>
  <c r="EJ43" i="13" l="1"/>
  <c r="EJ45" i="13" s="1"/>
  <c r="CT43" i="13"/>
  <c r="CT45" i="13" s="1"/>
  <c r="CG45" i="13" l="1"/>
  <c r="AC71" i="12" l="1"/>
  <c r="DI71" i="12"/>
  <c r="DK71" i="12"/>
  <c r="DJ71" i="12"/>
  <c r="BK71" i="12"/>
  <c r="EE45" i="13" l="1"/>
  <c r="C105" i="11" l="1"/>
  <c r="Y71" i="12"/>
  <c r="P98" i="1" l="1"/>
  <c r="P96" i="1"/>
  <c r="P82" i="1"/>
  <c r="P80" i="1"/>
  <c r="P66" i="1"/>
  <c r="P64" i="1"/>
  <c r="P50" i="1"/>
  <c r="P48" i="1"/>
  <c r="P34" i="1"/>
  <c r="P32" i="1"/>
  <c r="P18" i="1"/>
  <c r="P110" i="1"/>
  <c r="C146" i="11"/>
  <c r="C143" i="11"/>
  <c r="C139" i="11"/>
  <c r="C122" i="11"/>
  <c r="C119" i="11"/>
  <c r="C99" i="11"/>
  <c r="C95" i="11"/>
  <c r="C68" i="11"/>
  <c r="C127" i="11"/>
  <c r="C111" i="11"/>
  <c r="C107" i="11"/>
  <c r="C83" i="11"/>
  <c r="C79" i="11"/>
  <c r="C62" i="11"/>
  <c r="C59" i="11"/>
  <c r="C30" i="11"/>
  <c r="C19" i="11"/>
  <c r="P102" i="1"/>
  <c r="P100" i="1"/>
  <c r="P84" i="1"/>
  <c r="P54" i="1"/>
  <c r="P52" i="1"/>
  <c r="P22" i="1"/>
  <c r="P20" i="1"/>
  <c r="P86" i="1"/>
  <c r="P70" i="1"/>
  <c r="P68" i="1"/>
  <c r="P38" i="1"/>
  <c r="P36" i="1"/>
  <c r="P108" i="1"/>
  <c r="C130" i="11"/>
  <c r="C84" i="11"/>
  <c r="C23" i="11"/>
  <c r="C71" i="11"/>
  <c r="C39" i="11"/>
  <c r="C134" i="11"/>
  <c r="C123" i="11"/>
  <c r="C114" i="11"/>
  <c r="C96" i="11"/>
  <c r="C63" i="11"/>
  <c r="C31" i="11"/>
  <c r="C131" i="11"/>
  <c r="C90" i="11"/>
  <c r="C42" i="11"/>
  <c r="P104" i="1"/>
  <c r="P90" i="1"/>
  <c r="P88" i="1"/>
  <c r="P74" i="1"/>
  <c r="P72" i="1"/>
  <c r="P58" i="1"/>
  <c r="P56" i="1"/>
  <c r="P42" i="1"/>
  <c r="P40" i="1"/>
  <c r="P26" i="1"/>
  <c r="P24" i="1"/>
  <c r="C135" i="11"/>
  <c r="C115" i="11"/>
  <c r="C87" i="11"/>
  <c r="C67" i="11"/>
  <c r="C54" i="11"/>
  <c r="C50" i="11"/>
  <c r="C46" i="11"/>
  <c r="C138" i="11"/>
  <c r="C118" i="11"/>
  <c r="C106" i="11"/>
  <c r="C94" i="11"/>
  <c r="C91" i="11"/>
  <c r="C82" i="11"/>
  <c r="C78" i="11"/>
  <c r="C75" i="11"/>
  <c r="C58" i="11"/>
  <c r="C55" i="11"/>
  <c r="C51" i="11"/>
  <c r="C47" i="11"/>
  <c r="C43" i="11"/>
  <c r="C35" i="11"/>
  <c r="C27" i="11"/>
  <c r="C22" i="11"/>
  <c r="C18" i="11"/>
  <c r="C15" i="11"/>
  <c r="P94" i="1"/>
  <c r="P92" i="1"/>
  <c r="P78" i="1"/>
  <c r="P76" i="1"/>
  <c r="P62" i="1"/>
  <c r="P60" i="1"/>
  <c r="P46" i="1"/>
  <c r="P44" i="1"/>
  <c r="P30" i="1"/>
  <c r="P28" i="1"/>
  <c r="P106" i="1"/>
  <c r="C116" i="11"/>
  <c r="C98" i="11"/>
  <c r="C60" i="11"/>
  <c r="C12" i="11"/>
  <c r="C148" i="11"/>
  <c r="C144" i="11"/>
  <c r="C128" i="11"/>
  <c r="C120" i="11"/>
  <c r="C100" i="11"/>
  <c r="C80" i="11"/>
  <c r="C76" i="11"/>
  <c r="C64" i="11"/>
  <c r="C52" i="11"/>
  <c r="C48" i="11"/>
  <c r="C44" i="11"/>
  <c r="C36" i="11"/>
  <c r="C20" i="11"/>
  <c r="D156" i="1"/>
  <c r="P152" i="1"/>
  <c r="P148" i="1"/>
  <c r="P144" i="1"/>
  <c r="P140" i="1"/>
  <c r="P136" i="1"/>
  <c r="P132" i="1"/>
  <c r="P128" i="1"/>
  <c r="P124" i="1"/>
  <c r="P120" i="1"/>
  <c r="P116" i="1"/>
  <c r="P112" i="1"/>
  <c r="N102" i="1"/>
  <c r="N98" i="1"/>
  <c r="N90" i="1"/>
  <c r="N86" i="1"/>
  <c r="N82" i="1"/>
  <c r="N80" i="1"/>
  <c r="N78" i="1"/>
  <c r="N74" i="1"/>
  <c r="N70" i="1"/>
  <c r="N66" i="1"/>
  <c r="N62" i="1"/>
  <c r="N58" i="1"/>
  <c r="N54" i="1"/>
  <c r="N46" i="1"/>
  <c r="N42" i="1"/>
  <c r="N38" i="1"/>
  <c r="N34" i="1"/>
  <c r="N30" i="1"/>
  <c r="N26" i="1"/>
  <c r="N20" i="1"/>
  <c r="N18" i="1"/>
  <c r="N106" i="1"/>
  <c r="N107" i="1"/>
  <c r="G151" i="11"/>
  <c r="C28" i="11"/>
  <c r="C101" i="11"/>
  <c r="C97" i="11"/>
  <c r="C93" i="11"/>
  <c r="C89" i="11"/>
  <c r="C85" i="11"/>
  <c r="C81" i="11"/>
  <c r="C77" i="11"/>
  <c r="C73" i="11"/>
  <c r="C69" i="11"/>
  <c r="C65" i="11"/>
  <c r="C61" i="11"/>
  <c r="C57" i="11"/>
  <c r="C53" i="11"/>
  <c r="C49" i="11"/>
  <c r="C45" i="11"/>
  <c r="C41" i="11"/>
  <c r="C37" i="11"/>
  <c r="C33" i="11"/>
  <c r="C29" i="11"/>
  <c r="C25" i="11"/>
  <c r="C21" i="11"/>
  <c r="C17" i="11"/>
  <c r="C13" i="11"/>
  <c r="C156" i="1"/>
  <c r="C103" i="11"/>
  <c r="C110" i="11"/>
  <c r="C74" i="11"/>
  <c r="C34" i="11"/>
  <c r="C26" i="11"/>
  <c r="N104" i="1"/>
  <c r="N100" i="1"/>
  <c r="N96" i="1"/>
  <c r="N94" i="1"/>
  <c r="N92" i="1"/>
  <c r="N88" i="1"/>
  <c r="N84" i="1"/>
  <c r="N76" i="1"/>
  <c r="N72" i="1"/>
  <c r="N68" i="1"/>
  <c r="N64" i="1"/>
  <c r="N60" i="1"/>
  <c r="N56" i="1"/>
  <c r="N52" i="1"/>
  <c r="N50" i="1"/>
  <c r="N48" i="1"/>
  <c r="N44" i="1"/>
  <c r="N40" i="1"/>
  <c r="N36" i="1"/>
  <c r="N32" i="1"/>
  <c r="N28" i="1"/>
  <c r="N24" i="1"/>
  <c r="N22" i="1"/>
  <c r="P107" i="1"/>
  <c r="N110" i="1"/>
  <c r="N108" i="1"/>
  <c r="C132" i="11"/>
  <c r="EF43" i="13"/>
  <c r="I43" i="13"/>
  <c r="CH43" i="13"/>
  <c r="AZ43" i="13"/>
  <c r="DY43" i="13"/>
  <c r="BG43" i="13"/>
  <c r="DD43" i="13"/>
  <c r="DF43" i="13"/>
  <c r="EQ24" i="13"/>
  <c r="EQ18" i="13"/>
  <c r="EQ33" i="13"/>
  <c r="EQ32" i="13"/>
  <c r="EQ13" i="13"/>
  <c r="J43" i="13"/>
  <c r="R43" i="13"/>
  <c r="DP43" i="13"/>
  <c r="DG43" i="13"/>
  <c r="DW43" i="13"/>
  <c r="AB43" i="13"/>
  <c r="BZ43" i="13"/>
  <c r="DI43" i="13"/>
  <c r="N43" i="13"/>
  <c r="AU43" i="13"/>
  <c r="DL43" i="13"/>
  <c r="DT43" i="13"/>
  <c r="EB43" i="13"/>
  <c r="BE43" i="13"/>
  <c r="EQ41" i="13"/>
  <c r="EQ35" i="13"/>
  <c r="EQ25" i="13"/>
  <c r="EQ42" i="13"/>
  <c r="EQ9" i="13"/>
  <c r="AX43" i="13"/>
  <c r="BB43" i="13"/>
  <c r="BJ43" i="13"/>
  <c r="CM43" i="13"/>
  <c r="DK43" i="13"/>
  <c r="EA43" i="13"/>
  <c r="AN43" i="13"/>
  <c r="DA43" i="13"/>
  <c r="EG43" i="13"/>
  <c r="V43" i="13"/>
  <c r="AM43" i="13"/>
  <c r="H43" i="13"/>
  <c r="L43" i="13"/>
  <c r="X43" i="13"/>
  <c r="AG43" i="13"/>
  <c r="AO43" i="13"/>
  <c r="BA43" i="13"/>
  <c r="BI43" i="13"/>
  <c r="DJ43" i="13"/>
  <c r="EQ36" i="13"/>
  <c r="EQ14" i="13"/>
  <c r="EQ29" i="13"/>
  <c r="EQ7" i="13"/>
  <c r="EQ22" i="13"/>
  <c r="EQ20" i="13"/>
  <c r="EQ38" i="13"/>
  <c r="EQ21" i="13"/>
  <c r="DM43" i="13"/>
  <c r="Q43" i="13"/>
  <c r="Y43" i="13"/>
  <c r="AL43" i="13"/>
  <c r="DS43" i="13"/>
  <c r="O43" i="13"/>
  <c r="AQ43" i="13"/>
  <c r="P43" i="13"/>
  <c r="DB43" i="13"/>
  <c r="DR43" i="13"/>
  <c r="EQ40" i="13"/>
  <c r="EQ11" i="13"/>
  <c r="EQ10" i="13"/>
  <c r="EQ30" i="13"/>
  <c r="K43" i="13"/>
  <c r="W43" i="13"/>
  <c r="CD43" i="13"/>
  <c r="DE43" i="13"/>
  <c r="DX43" i="13"/>
  <c r="F43" i="13"/>
  <c r="BF43" i="13"/>
  <c r="CV43" i="13"/>
  <c r="D43" i="13"/>
  <c r="S43" i="13"/>
  <c r="AE43" i="13"/>
  <c r="AK43" i="13"/>
  <c r="AW43" i="13"/>
  <c r="DN43" i="13"/>
  <c r="EQ19" i="13"/>
  <c r="EQ12" i="13"/>
  <c r="EQ28" i="13"/>
  <c r="EQ27" i="13"/>
  <c r="EQ26" i="13"/>
  <c r="AJ43" i="13"/>
  <c r="DU43" i="13"/>
  <c r="EC43" i="13"/>
  <c r="U43" i="13"/>
  <c r="CB43" i="13"/>
  <c r="CY43" i="13"/>
  <c r="DC43" i="13"/>
  <c r="DO43" i="13"/>
  <c r="EI43" i="13"/>
  <c r="DQ43" i="13"/>
  <c r="CC43" i="13"/>
  <c r="E43" i="13"/>
  <c r="T43" i="13"/>
  <c r="AC43" i="13"/>
  <c r="CA43" i="13"/>
  <c r="CX43" i="13"/>
  <c r="DV43" i="13"/>
  <c r="DZ43" i="13"/>
  <c r="ED43" i="13"/>
  <c r="EQ31" i="13"/>
  <c r="EQ8" i="13"/>
  <c r="EQ23" i="13"/>
  <c r="EQ39" i="13"/>
  <c r="EQ16" i="13"/>
  <c r="EQ37" i="13"/>
  <c r="EQ15" i="13"/>
  <c r="EQ34" i="13"/>
  <c r="EQ17" i="13"/>
  <c r="AF43" i="13"/>
  <c r="BH43" i="13"/>
  <c r="Z43" i="13"/>
  <c r="AI43" i="13"/>
  <c r="CW43" i="13"/>
  <c r="CZ43" i="13"/>
  <c r="DH43" i="13"/>
  <c r="Z71" i="12"/>
  <c r="E71" i="12"/>
  <c r="BO71" i="12"/>
  <c r="BZ71" i="12"/>
  <c r="DR24" i="12"/>
  <c r="DR20" i="12"/>
  <c r="DR66" i="12"/>
  <c r="DR34" i="12"/>
  <c r="DR63" i="12"/>
  <c r="DR25" i="12"/>
  <c r="CA71" i="12"/>
  <c r="CI71" i="12"/>
  <c r="AI71" i="12"/>
  <c r="AK71" i="12"/>
  <c r="DR68" i="12"/>
  <c r="DR67" i="12"/>
  <c r="DR35" i="12"/>
  <c r="DR62" i="12"/>
  <c r="DR46" i="12"/>
  <c r="DR55" i="12"/>
  <c r="DR27" i="12"/>
  <c r="DR69" i="12"/>
  <c r="DR53" i="12"/>
  <c r="DR37" i="12"/>
  <c r="DR21" i="12"/>
  <c r="S71" i="12"/>
  <c r="CJ71" i="12"/>
  <c r="R71" i="12"/>
  <c r="DG71" i="12"/>
  <c r="CS71" i="12"/>
  <c r="CW71" i="12"/>
  <c r="CB71" i="12"/>
  <c r="CN71" i="12"/>
  <c r="DD71" i="12"/>
  <c r="CP71" i="12"/>
  <c r="CT71" i="12"/>
  <c r="M71" i="12"/>
  <c r="AJ71" i="12"/>
  <c r="CG71" i="12"/>
  <c r="DR64" i="12"/>
  <c r="DR56" i="12"/>
  <c r="DR16" i="12"/>
  <c r="DR52" i="12"/>
  <c r="DR59" i="12"/>
  <c r="DR23" i="12"/>
  <c r="DR58" i="12"/>
  <c r="DR42" i="12"/>
  <c r="DR26" i="12"/>
  <c r="DR10" i="12"/>
  <c r="DR47" i="12"/>
  <c r="DR19" i="12"/>
  <c r="DR65" i="12"/>
  <c r="DR49" i="12"/>
  <c r="DR33" i="12"/>
  <c r="DR17" i="12"/>
  <c r="L71" i="12"/>
  <c r="CR71" i="12"/>
  <c r="CZ71" i="12"/>
  <c r="K71" i="12"/>
  <c r="AH71" i="12"/>
  <c r="I71" i="12"/>
  <c r="DE71" i="12"/>
  <c r="DR60" i="12"/>
  <c r="DR12" i="12"/>
  <c r="DR43" i="12"/>
  <c r="DR50" i="12"/>
  <c r="DR18" i="12"/>
  <c r="DR31" i="12"/>
  <c r="DR57" i="12"/>
  <c r="DR41" i="12"/>
  <c r="H71" i="12"/>
  <c r="CQ71" i="12"/>
  <c r="CY71" i="12"/>
  <c r="U71" i="12"/>
  <c r="F71" i="12"/>
  <c r="DR28" i="12"/>
  <c r="DR48" i="12"/>
  <c r="DR30" i="12"/>
  <c r="O71" i="12"/>
  <c r="V71" i="12"/>
  <c r="AL71" i="12"/>
  <c r="CE71" i="12"/>
  <c r="CM71" i="12"/>
  <c r="CU71" i="12"/>
  <c r="DC71" i="12"/>
  <c r="T71" i="12"/>
  <c r="CK71" i="12"/>
  <c r="CO71" i="12"/>
  <c r="DA71" i="12"/>
  <c r="CF71" i="12"/>
  <c r="CV71" i="12"/>
  <c r="G71" i="12"/>
  <c r="J71" i="12"/>
  <c r="Q71" i="12"/>
  <c r="CD71" i="12"/>
  <c r="CH71" i="12"/>
  <c r="CL71" i="12"/>
  <c r="CX71" i="12"/>
  <c r="DB71" i="12"/>
  <c r="CC71" i="12"/>
  <c r="DR32" i="12"/>
  <c r="DR40" i="12"/>
  <c r="DR44" i="12"/>
  <c r="DR36" i="12"/>
  <c r="DR51" i="12"/>
  <c r="DR70" i="12"/>
  <c r="DR54" i="12"/>
  <c r="DR38" i="12"/>
  <c r="DR22" i="12"/>
  <c r="DR39" i="12"/>
  <c r="DR15" i="12"/>
  <c r="DR61" i="12"/>
  <c r="DR45" i="12"/>
  <c r="DR29" i="12"/>
  <c r="DR13" i="12"/>
  <c r="P71" i="12"/>
  <c r="W71" i="12"/>
  <c r="P155" i="1"/>
  <c r="P151" i="1"/>
  <c r="P147" i="1"/>
  <c r="P143" i="1"/>
  <c r="P139" i="1"/>
  <c r="P135" i="1"/>
  <c r="P123" i="1"/>
  <c r="P115" i="1"/>
  <c r="P145" i="1"/>
  <c r="P103" i="1"/>
  <c r="P131" i="1"/>
  <c r="P127" i="1"/>
  <c r="P119" i="1"/>
  <c r="P111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34" i="1"/>
  <c r="P126" i="1"/>
  <c r="P118" i="1"/>
  <c r="C150" i="11"/>
  <c r="C70" i="11"/>
  <c r="C38" i="11"/>
  <c r="P138" i="1"/>
  <c r="P130" i="1"/>
  <c r="P114" i="1"/>
  <c r="P101" i="1"/>
  <c r="N89" i="1"/>
  <c r="P85" i="1"/>
  <c r="N73" i="1"/>
  <c r="P69" i="1"/>
  <c r="P53" i="1"/>
  <c r="P21" i="1"/>
  <c r="P17" i="1"/>
  <c r="C66" i="11"/>
  <c r="C14" i="11"/>
  <c r="C147" i="11"/>
  <c r="N41" i="1" l="1"/>
  <c r="N33" i="1"/>
  <c r="P37" i="1"/>
  <c r="P57" i="1"/>
  <c r="N118" i="1"/>
  <c r="N134" i="1"/>
  <c r="N146" i="1"/>
  <c r="N65" i="1"/>
  <c r="N97" i="1"/>
  <c r="P122" i="1"/>
  <c r="N16" i="1"/>
  <c r="N141" i="1"/>
  <c r="N153" i="1"/>
  <c r="P41" i="1"/>
  <c r="G156" i="1"/>
  <c r="N21" i="1"/>
  <c r="N55" i="1"/>
  <c r="N71" i="1"/>
  <c r="N87" i="1"/>
  <c r="N103" i="1"/>
  <c r="N111" i="1"/>
  <c r="N126" i="1"/>
  <c r="N154" i="1"/>
  <c r="N130" i="1"/>
  <c r="N138" i="1"/>
  <c r="N19" i="1"/>
  <c r="N114" i="1"/>
  <c r="N116" i="1"/>
  <c r="N132" i="1"/>
  <c r="N29" i="1"/>
  <c r="N37" i="1"/>
  <c r="N69" i="1"/>
  <c r="N77" i="1"/>
  <c r="N93" i="1"/>
  <c r="N101" i="1"/>
  <c r="N117" i="1"/>
  <c r="N121" i="1"/>
  <c r="N133" i="1"/>
  <c r="N137" i="1"/>
  <c r="P45" i="1"/>
  <c r="P61" i="1"/>
  <c r="P77" i="1"/>
  <c r="P93" i="1"/>
  <c r="N23" i="1"/>
  <c r="P33" i="1"/>
  <c r="K156" i="1"/>
  <c r="P150" i="1"/>
  <c r="N151" i="1"/>
  <c r="P113" i="1"/>
  <c r="P117" i="1"/>
  <c r="N125" i="1"/>
  <c r="P133" i="1"/>
  <c r="C113" i="11"/>
  <c r="N31" i="1"/>
  <c r="C124" i="11"/>
  <c r="N45" i="1"/>
  <c r="C141" i="11"/>
  <c r="P49" i="1"/>
  <c r="C108" i="11"/>
  <c r="N59" i="1"/>
  <c r="N75" i="1"/>
  <c r="N91" i="1"/>
  <c r="C140" i="11"/>
  <c r="N131" i="1"/>
  <c r="M156" i="1"/>
  <c r="N120" i="1"/>
  <c r="N148" i="1"/>
  <c r="N139" i="1"/>
  <c r="N155" i="1"/>
  <c r="EQ6" i="13"/>
  <c r="EQ43" i="13" s="1"/>
  <c r="C43" i="13"/>
  <c r="N49" i="1"/>
  <c r="N57" i="1"/>
  <c r="N81" i="1"/>
  <c r="N105" i="1"/>
  <c r="N142" i="1"/>
  <c r="N150" i="1"/>
  <c r="N149" i="1"/>
  <c r="N112" i="1"/>
  <c r="C56" i="11"/>
  <c r="C149" i="11"/>
  <c r="C145" i="11"/>
  <c r="N27" i="1"/>
  <c r="D71" i="12"/>
  <c r="DR9" i="12"/>
  <c r="L156" i="1"/>
  <c r="P121" i="1"/>
  <c r="P137" i="1"/>
  <c r="N61" i="1"/>
  <c r="N39" i="1"/>
  <c r="C117" i="11"/>
  <c r="C137" i="11"/>
  <c r="N79" i="1"/>
  <c r="N95" i="1"/>
  <c r="C32" i="11"/>
  <c r="N136" i="1"/>
  <c r="N152" i="1"/>
  <c r="E156" i="1"/>
  <c r="N143" i="1"/>
  <c r="J156" i="1"/>
  <c r="P16" i="1"/>
  <c r="P25" i="1"/>
  <c r="P65" i="1"/>
  <c r="P73" i="1"/>
  <c r="P81" i="1"/>
  <c r="P89" i="1"/>
  <c r="P97" i="1"/>
  <c r="P105" i="1"/>
  <c r="F156" i="1"/>
  <c r="N17" i="1"/>
  <c r="N25" i="1"/>
  <c r="N113" i="1"/>
  <c r="N129" i="1"/>
  <c r="N145" i="1"/>
  <c r="E151" i="11"/>
  <c r="C136" i="11"/>
  <c r="C109" i="11"/>
  <c r="C125" i="11"/>
  <c r="C92" i="11"/>
  <c r="I156" i="1"/>
  <c r="N144" i="1"/>
  <c r="DS69" i="12"/>
  <c r="P125" i="1"/>
  <c r="P129" i="1"/>
  <c r="N53" i="1"/>
  <c r="N85" i="1"/>
  <c r="N122" i="1"/>
  <c r="C40" i="11"/>
  <c r="C129" i="11"/>
  <c r="N115" i="1"/>
  <c r="N119" i="1"/>
  <c r="N135" i="1"/>
  <c r="N35" i="1"/>
  <c r="N43" i="1"/>
  <c r="C24" i="11"/>
  <c r="C88" i="11"/>
  <c r="C142" i="11"/>
  <c r="C112" i="11"/>
  <c r="N127" i="1"/>
  <c r="N47" i="1"/>
  <c r="N63" i="1"/>
  <c r="N123" i="1"/>
  <c r="N124" i="1"/>
  <c r="C72" i="11"/>
  <c r="C126" i="11"/>
  <c r="C121" i="11"/>
  <c r="C133" i="11"/>
  <c r="P29" i="1"/>
  <c r="N51" i="1"/>
  <c r="N67" i="1"/>
  <c r="N83" i="1"/>
  <c r="N99" i="1"/>
  <c r="C86" i="11"/>
  <c r="P142" i="1"/>
  <c r="P146" i="1"/>
  <c r="P154" i="1"/>
  <c r="N128" i="1"/>
  <c r="N140" i="1"/>
  <c r="N147" i="1"/>
  <c r="H156" i="1"/>
  <c r="P141" i="1"/>
  <c r="P149" i="1"/>
  <c r="P153" i="1"/>
  <c r="AI45" i="13"/>
  <c r="DZ45" i="13"/>
  <c r="CX45" i="13"/>
  <c r="E45" i="13"/>
  <c r="EI45" i="13"/>
  <c r="DU45" i="13"/>
  <c r="AE45" i="13"/>
  <c r="D45" i="13"/>
  <c r="K45" i="13"/>
  <c r="BA45" i="13"/>
  <c r="EG45" i="13"/>
  <c r="DH45" i="13"/>
  <c r="Z45" i="13"/>
  <c r="AM45" i="13"/>
  <c r="AN45" i="13"/>
  <c r="BJ45" i="13"/>
  <c r="DT45" i="13"/>
  <c r="AU45" i="13"/>
  <c r="DI45" i="13"/>
  <c r="CW45" i="13"/>
  <c r="AF45" i="13"/>
  <c r="ED45" i="13"/>
  <c r="CA45" i="13"/>
  <c r="CC45" i="13"/>
  <c r="DC45" i="13"/>
  <c r="CB45" i="13"/>
  <c r="EC45" i="13"/>
  <c r="AJ45" i="13"/>
  <c r="DN45" i="13"/>
  <c r="S45" i="13"/>
  <c r="CV45" i="13"/>
  <c r="F45" i="13"/>
  <c r="DE45" i="13"/>
  <c r="W45" i="13"/>
  <c r="O45" i="13"/>
  <c r="AL45" i="13"/>
  <c r="Q45" i="13"/>
  <c r="BI45" i="13"/>
  <c r="AO45" i="13"/>
  <c r="X45" i="13"/>
  <c r="H45" i="13"/>
  <c r="V45" i="13"/>
  <c r="DP45" i="13"/>
  <c r="J45" i="13"/>
  <c r="BH45" i="13"/>
  <c r="AC45" i="13"/>
  <c r="DO45" i="13"/>
  <c r="CY45" i="13"/>
  <c r="AQ45" i="13"/>
  <c r="DS45" i="13"/>
  <c r="Y45" i="13"/>
  <c r="DM45" i="13"/>
  <c r="DJ45" i="13"/>
  <c r="AG45" i="13"/>
  <c r="L45" i="13"/>
  <c r="AX45" i="13"/>
  <c r="BE45" i="13"/>
  <c r="AB45" i="13"/>
  <c r="R45" i="13"/>
  <c r="EF45" i="13"/>
  <c r="DV45" i="13"/>
  <c r="T45" i="13"/>
  <c r="DQ45" i="13"/>
  <c r="AK45" i="13"/>
  <c r="DR45" i="13"/>
  <c r="P45" i="13"/>
  <c r="DK45" i="13"/>
  <c r="DG45" i="13"/>
  <c r="DD45" i="13"/>
  <c r="DY45" i="13"/>
  <c r="CH45" i="13"/>
  <c r="CZ45" i="13"/>
  <c r="U45" i="13"/>
  <c r="AW45" i="13"/>
  <c r="BF45" i="13"/>
  <c r="DX45" i="13"/>
  <c r="CD45" i="13"/>
  <c r="DA45" i="13"/>
  <c r="EA45" i="13"/>
  <c r="CM45" i="13"/>
  <c r="BB45" i="13"/>
  <c r="EB45" i="13"/>
  <c r="DL45" i="13"/>
  <c r="N45" i="13"/>
  <c r="BZ45" i="13"/>
  <c r="DF45" i="13"/>
  <c r="BG45" i="13"/>
  <c r="AZ45" i="13"/>
  <c r="I45" i="13"/>
  <c r="P156" i="1" l="1"/>
  <c r="N156" i="1"/>
  <c r="C45" i="13"/>
  <c r="DW45" i="13"/>
  <c r="C16" i="11"/>
  <c r="F151" i="11"/>
  <c r="D151" i="11"/>
  <c r="C11" i="11"/>
  <c r="DB45" i="13"/>
  <c r="C151" i="11" l="1"/>
  <c r="DR14" i="12" l="1"/>
  <c r="DR11" i="12"/>
  <c r="DR71" i="12" l="1"/>
  <c r="DH71" i="12"/>
</calcChain>
</file>

<file path=xl/comments1.xml><?xml version="1.0" encoding="utf-8"?>
<comments xmlns="http://schemas.openxmlformats.org/spreadsheetml/2006/main">
  <authors>
    <author>Фомиченко Маргарита Александровна</author>
  </authors>
  <commentList>
    <comment ref="AK7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+ 1495 случаев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BY32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Добавила им 10 случаев.
</t>
        </r>
      </text>
    </comment>
    <comment ref="AK38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AK3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</t>
        </r>
      </text>
    </comment>
  </commentList>
</comments>
</file>

<file path=xl/comments2.xml><?xml version="1.0" encoding="utf-8"?>
<comments xmlns="http://schemas.openxmlformats.org/spreadsheetml/2006/main">
  <authors>
    <author>Фомиченко Маргарита Александровна</author>
  </authors>
  <commentList>
    <comment ref="AK7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+ 1495 случаев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BY32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Добавила им 10 случаев.
</t>
        </r>
      </text>
    </comment>
    <comment ref="AK38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AK3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</t>
        </r>
      </text>
    </comment>
  </commentList>
</comments>
</file>

<file path=xl/sharedStrings.xml><?xml version="1.0" encoding="utf-8"?>
<sst xmlns="http://schemas.openxmlformats.org/spreadsheetml/2006/main" count="1518" uniqueCount="294">
  <si>
    <t xml:space="preserve">Приложение </t>
  </si>
  <si>
    <t xml:space="preserve"> к приказу МЗ НСО и ТФОМС НСО</t>
  </si>
  <si>
    <r>
      <t xml:space="preserve">от </t>
    </r>
    <r>
      <rPr>
        <u/>
        <sz val="12"/>
        <color theme="0"/>
        <rFont val="Times New Roman"/>
        <family val="1"/>
        <charset val="204"/>
      </rPr>
      <t>26.09.2017</t>
    </r>
    <r>
      <rPr>
        <sz val="12"/>
        <rFont val="Times New Roman"/>
        <family val="1"/>
      </rPr>
      <t xml:space="preserve"> № </t>
    </r>
    <r>
      <rPr>
        <u/>
        <sz val="12"/>
        <color theme="0"/>
        <rFont val="Times New Roman"/>
        <family val="1"/>
        <charset val="204"/>
      </rPr>
      <t>2404/225</t>
    </r>
  </si>
  <si>
    <t>Таблица 1</t>
  </si>
  <si>
    <t>Код МО</t>
  </si>
  <si>
    <t>Наименование МО</t>
  </si>
  <si>
    <t>Объемы медицинской помощи</t>
  </si>
  <si>
    <t>Скорая помощь</t>
  </si>
  <si>
    <t>в амбулаторных условиях</t>
  </si>
  <si>
    <t>в  условиях стационара, случай</t>
  </si>
  <si>
    <t>в условиях дневного стационара, случаи</t>
  </si>
  <si>
    <t>Всего</t>
  </si>
  <si>
    <t>в т.ч.</t>
  </si>
  <si>
    <t>Объем, обращений</t>
  </si>
  <si>
    <t>Объем, посещений</t>
  </si>
  <si>
    <t>Объем, УЕТ</t>
  </si>
  <si>
    <t>в том числе</t>
  </si>
  <si>
    <t>с профилактической и иными целями, всего</t>
  </si>
  <si>
    <t>по неотложной медицинской помощи</t>
  </si>
  <si>
    <t>по стоматологии</t>
  </si>
  <si>
    <t>по диагностике</t>
  </si>
  <si>
    <t>ВМП</t>
  </si>
  <si>
    <t>медицинская реабилитация</t>
  </si>
  <si>
    <t>вызов с проведением тромболитической терапии</t>
  </si>
  <si>
    <t>объем, случаи</t>
  </si>
  <si>
    <t>ГБУЗ НСО «ГНОКБ»</t>
  </si>
  <si>
    <t>ГБУЗ НСО «НОКОД»</t>
  </si>
  <si>
    <t>ГБУЗ НСО «ГНОКГВВ»</t>
  </si>
  <si>
    <t>ГБУЗ НСО «НОККВД»</t>
  </si>
  <si>
    <t>ГБУЗ НСО НОККД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</si>
  <si>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</si>
  <si>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</si>
  <si>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</si>
  <si>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</si>
  <si>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</si>
  <si>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</si>
  <si>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</si>
  <si>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</si>
  <si>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</si>
  <si>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</si>
  <si>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</si>
  <si>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</si>
  <si>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</si>
  <si>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</si>
  <si>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</si>
  <si>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</si>
  <si>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</si>
  <si>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</si>
  <si>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</si>
  <si>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</si>
  <si>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Фонд "Медсанчасть-168"</t>
  </si>
  <si>
    <t>ФГБУЗ СОМЦ ФМБА России</t>
  </si>
  <si>
    <t>НУЗ «Дорожная клиническая больница на ст. Новосибирск-Главный ОАО «РЖД»</t>
  </si>
  <si>
    <t>ФГБУ «СФБМИЦ им. ак. Е.Н. Мешалкина» Минздрава России</t>
  </si>
  <si>
    <t>ЦКБ СО РАН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</si>
  <si>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</si>
  <si>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</si>
  <si>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</si>
  <si>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</si>
  <si>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</si>
  <si>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</si>
  <si>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</si>
  <si>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</si>
  <si>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НИИЭКМ</t>
  </si>
  <si>
    <t>ГБУЗ НСО ЦОРЗП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</si>
  <si>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</si>
  <si>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</si>
  <si>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</si>
  <si>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</si>
  <si>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ГАУЗ НСО «КСП №2»</t>
  </si>
  <si>
    <t>ГБУЗ НСО «ККДП № 27»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</si>
  <si>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</si>
  <si>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</si>
  <si>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</si>
  <si>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</si>
  <si>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</si>
  <si>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</si>
  <si>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«ГКП № 7»</t>
  </si>
  <si>
    <t>ЗАО «Стоматологическая поликлиника № 4»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</si>
  <si>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</si>
  <si>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</si>
  <si>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</si>
  <si>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</si>
  <si>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«ГКП № 22»</t>
  </si>
  <si>
    <t>ГБУЗ НСО «ГКП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</si>
  <si>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</si>
  <si>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</si>
  <si>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</si>
  <si>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</si>
  <si>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</si>
  <si>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</si>
  <si>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«ДЕНТА»</t>
  </si>
  <si>
    <t>Новосибирский филиал ФГАУ «МНТК «Микрохирургия глаза» им. акад. С.Н.Федорова» Минздрава России</t>
  </si>
  <si>
    <t>НИИКЭЛ</t>
  </si>
  <si>
    <t>«НИИТПМ»</t>
  </si>
  <si>
    <t>ООО «ИНВИТРО-Сибирь»</t>
  </si>
  <si>
    <t>ООО «Нефролайн-Новосибирск»</t>
  </si>
  <si>
    <t>ФГБУ «ФЦН» Минздрава России (г. Новосибирск)</t>
  </si>
  <si>
    <t>ООО "КМГ "ВИЖУ"</t>
  </si>
  <si>
    <t>ЗАО Медицинский центр «АВИЦЕННА»</t>
  </si>
  <si>
    <t>ЗАО «Сиблабсервис»</t>
  </si>
  <si>
    <t>НИИФФМ</t>
  </si>
  <si>
    <t>OOO «МРТ-Эксперт Новосибирск»</t>
  </si>
  <si>
    <t>ИХБФМ СО РАН</t>
  </si>
  <si>
    <t>НИИФКИ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</si>
  <si>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</si>
  <si>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</si>
  <si>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</si>
  <si>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</si>
  <si>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ГБУЗ НСО «ГКБ №35»</t>
  </si>
  <si>
    <t>ООО "ЦЭМ"</t>
  </si>
  <si>
    <t>ООО "Е.В.А. ДЕНТ"</t>
  </si>
  <si>
    <t>ООО «Б.Браун Авитум Руссланд Клиникс»</t>
  </si>
  <si>
    <t>ФГКУ «425 ВГ» Минобороны России</t>
  </si>
  <si>
    <t>ООО «ЗДРАВ-НСК»</t>
  </si>
  <si>
    <t>ООО «ЭКО центр»</t>
  </si>
  <si>
    <t>ООО МЦ «МЕДСОВЕТ»</t>
  </si>
  <si>
    <t>ГБУЗ НСО «КЦОЗСиР»</t>
  </si>
  <si>
    <t>ООО «ЦПМ»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</si>
  <si>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</si>
  <si>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</si>
  <si>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</si>
  <si>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</si>
  <si>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</si>
  <si>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</si>
  <si>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</si>
  <si>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</si>
  <si>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ИЦиГ СО РАН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</si>
  <si>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</si>
  <si>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</si>
  <si>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</si>
  <si>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</si>
  <si>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</si>
  <si>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</si>
  <si>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</si>
  <si>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</si>
  <si>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</si>
  <si>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</si>
  <si>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</si>
  <si>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</si>
  <si>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</si>
  <si>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</si>
  <si>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</si>
  <si>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Кыштовская ЦРБ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</si>
  <si>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</si>
  <si>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</si>
  <si>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</si>
  <si>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</si>
  <si>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</si>
  <si>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</si>
  <si>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</si>
  <si>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</si>
  <si>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</si>
  <si>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</si>
  <si>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</si>
  <si>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</si>
  <si>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</si>
  <si>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</si>
  <si>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</si>
  <si>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</si>
  <si>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</si>
  <si>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</si>
  <si>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</si>
  <si>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ООО "РЦ "ОРТОС"</t>
  </si>
  <si>
    <t>ЗАО «Сосновка»</t>
  </si>
  <si>
    <t>ОА «Санаторий «Краснозерский»</t>
  </si>
  <si>
    <t>ООО «Городской ЛДЦ»</t>
  </si>
  <si>
    <t>ОАО «Санаторий «Доволенский»</t>
  </si>
  <si>
    <t>ГБУЗ НСО "Куйбышевский специализированный дом ребенка"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</si>
  <si>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</si>
  <si>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</si>
  <si>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</si>
  <si>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Итого</t>
  </si>
  <si>
    <t>Объемы финансирования, руб.</t>
  </si>
  <si>
    <t xml:space="preserve">в том числе </t>
  </si>
  <si>
    <t>из них по подушевому нормативу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</si>
  <si>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</si>
  <si>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</si>
  <si>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</si>
  <si>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скорая помощь</t>
  </si>
  <si>
    <t>медицинской помощи, оказанная в амбулаторных условиях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</si>
  <si>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</si>
  <si>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</si>
  <si>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№ профиля</t>
  </si>
  <si>
    <t>Профиль медицинской помощи</t>
  </si>
  <si>
    <t>Итого по профилям</t>
  </si>
  <si>
    <t>Фонд «Медсанчасть-168»</t>
  </si>
  <si>
    <t>ООО «КМГ «ВИЖУ»</t>
  </si>
  <si>
    <t>ООО «ЦЭМ»</t>
  </si>
  <si>
    <t>ФКУЗ МСЧ-54 ФСИН России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</si>
  <si>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</si>
  <si>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</si>
  <si>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</si>
  <si>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</si>
  <si>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«НКЦК»</t>
  </si>
  <si>
    <t>ГБУЗ НСО «СДР №1»</t>
  </si>
  <si>
    <t>ГБУЗ НСО «СДР №2»</t>
  </si>
  <si>
    <t>ООО "ЗаРождение"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</si>
  <si>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</si>
  <si>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</si>
  <si>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</si>
  <si>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Кардиология взр</t>
  </si>
  <si>
    <t>Педиатрия</t>
  </si>
  <si>
    <t>Терапия</t>
  </si>
  <si>
    <t>Эндокринология взр.</t>
  </si>
  <si>
    <t>Аллергология и иммунология</t>
  </si>
  <si>
    <t>Неврология</t>
  </si>
  <si>
    <t>Инфекционные болезни</t>
  </si>
  <si>
    <t>Хирургия взр</t>
  </si>
  <si>
    <t>Урология взр</t>
  </si>
  <si>
    <t>Челюстно - лицевая хирургия</t>
  </si>
  <si>
    <t>Акушерство-гинекология</t>
  </si>
  <si>
    <t>Травматология и ортопедия</t>
  </si>
  <si>
    <t>Дерматология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</si>
  <si>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</si>
  <si>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</si>
  <si>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</si>
  <si>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</si>
  <si>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</si>
  <si>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Неонатология</t>
  </si>
  <si>
    <t>Офтальмология</t>
  </si>
  <si>
    <t>Оториноларингология</t>
  </si>
  <si>
    <t>Нейрохирургия</t>
  </si>
  <si>
    <t>Колопроктология</t>
  </si>
  <si>
    <t>Сердечно-сосудистая хирургия</t>
  </si>
  <si>
    <t>Онкология</t>
  </si>
  <si>
    <t>Акушерство-гинекология (Экстракорпоральное оплодотворение)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</si>
  <si>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</si>
  <si>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</si>
  <si>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</si>
  <si>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</si>
  <si>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</si>
  <si>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</si>
  <si>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</si>
  <si>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</si>
  <si>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Торакальная хирургия</t>
  </si>
  <si>
    <t>Хирургия абдоминальная</t>
  </si>
  <si>
    <t>Медицинская реабилитация</t>
  </si>
  <si>
    <t>Медицинская помощь, оказанная в условиях дневного стационара, на 2018 год в рамках базовой программы обязательного медицинского страхования (профили)</t>
  </si>
  <si>
    <t>Таблица 4</t>
  </si>
  <si>
    <t>Распределение объемов медицинской помощи, оказываемой в рамках базовой программы обязательного медицинского страхования  на 2018 год (профили)</t>
  </si>
  <si>
    <t>Таблица 2</t>
  </si>
  <si>
    <t>признак</t>
  </si>
  <si>
    <t>объемы медицинской помощи, случаи</t>
  </si>
  <si>
    <t>Кардиология</t>
  </si>
  <si>
    <t>взрослые</t>
  </si>
  <si>
    <t>Эндокринология</t>
  </si>
  <si>
    <t>дети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</si>
  <si>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</si>
  <si>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</si>
  <si>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(урология-андрология)</t>
  </si>
  <si>
    <t>Хирургия (комбустиология)</t>
  </si>
  <si>
    <t>Челюстно-лицевая хирургия, стоматология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</si>
  <si>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</si>
  <si>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</si>
  <si>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Хирургия (трансплантация  органов и (или) тканей, костного  мозга, пластическая хирургия)</t>
  </si>
  <si>
    <t>Онкология, радиология и радиотерапия</t>
  </si>
  <si>
    <t>Акушерство и гинекология</t>
  </si>
  <si>
    <t xml:space="preserve">Офтальмология         </t>
  </si>
  <si>
    <t>Дерматовенерология (дерматологические койки)</t>
  </si>
  <si>
    <t>Акушерство и гинекология (койки для беременных и рожениц)</t>
  </si>
  <si>
    <t xml:space="preserve">Акушерство и гинекология (койки патологии беременности)         </t>
  </si>
  <si>
    <t>Гериатрия</t>
  </si>
  <si>
    <t>Хирургия</t>
  </si>
  <si>
    <t>Урология (детская урология-андрология)</t>
  </si>
  <si>
    <t>ООО «Медикофармсервис»</t>
  </si>
  <si>
    <t>Медицинская помощь, оказанная в условиях стационара, на 2018 год в рамках базовой программы обязательного медицинского страхования, случаи ВМП</t>
  </si>
  <si>
    <t>№ группы ВМП</t>
  </si>
  <si>
    <t>Абдоминальная хиругия</t>
  </si>
  <si>
    <t>Детская хирургия в период новорожденности</t>
  </si>
  <si>
    <t>Дерматовенерология</t>
  </si>
  <si>
    <t>Комбустиология</t>
  </si>
  <si>
    <t>Урология</t>
  </si>
  <si>
    <t>Челюстно-лицевая хирургия</t>
  </si>
  <si>
    <t xml:space="preserve">ГБУЗ НСО ЦКБ </t>
  </si>
  <si>
    <t>ФГБУ «НМИЦ им. ак. Е.Н. Мешалкина» Минздрава России</t>
  </si>
  <si>
    <t>ГБУЗ НСО "ЦКБ"</t>
  </si>
  <si>
    <t>ФИЦ ФТМ</t>
  </si>
  <si>
    <t>АО Медицинский центр «АВИЦЕННА»</t>
  </si>
  <si>
    <t>ФГАУ "НМИЦ "МНТК "Микрохирургия глаза» им. акад. С.Н.Федорова" Минздрава России</t>
  </si>
  <si>
    <t>Таблица 3</t>
  </si>
  <si>
    <t>Таблица 5</t>
  </si>
  <si>
    <t>ГБУЗ НСО «ГКП № 16»</t>
  </si>
  <si>
    <t>ГБУЗ НСО «ГКП № 2»</t>
  </si>
  <si>
    <t>ГБУЗ НСО "РСДР"</t>
  </si>
  <si>
    <t>в т.ч</t>
  </si>
  <si>
    <t>ООО «ЗаРождение»</t>
  </si>
  <si>
    <t>ГБУЗ НСО «НКРБ № 1»</t>
  </si>
  <si>
    <t>ООО "РЦ "Лесной"</t>
  </si>
  <si>
    <t xml:space="preserve">от               № </t>
  </si>
  <si>
    <t>ГБУЗ НСО «РСДР»</t>
  </si>
  <si>
    <t>ГБУЗ НСО «РСДР »</t>
  </si>
  <si>
    <t>Примечание:</t>
  </si>
  <si>
    <t>ГБУЗ НСО «Северная ЦРБ» - оплата осуществляется  по подушевому нормативу финансирования на прикрепившихся к медицинской организации лиц, включая оплату медицинской помощи по всем видам и условиям предоставляемой указанной медицинской организацией медицинской помощи, с учетом оценки показателей результативности деятельности медицинской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</si>
</sst>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[$-419]General"/>
    <numFmt numFmtId="167" formatCode="_(* #,##0.00_);_(* \(#,##0.00\);_(* &quot;-&quot;??_);_(@_)"/>
    <numFmt numFmtId="168" formatCode="#,##0.0"/>
    <numFmt numFmtId="169" formatCode="_-* #,##0_р_._-;\-* #,##0_р_._-;_-* &quot;-&quot;??_р_._-;_-@_-"/>
    <numFmt numFmtId="170" formatCode="_-* #,##0.00\ _р_._-;\-* #,##0.00\ _р_._-;_-* &quot;-&quot;??\ _р_._-;_-@_-"/>
  </numFmts>
  <fonts count="8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u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FF0000"/>
      <name val="Arial Cyr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theme="0"/>
      <name val="Times New Roman"/>
      <family val="1"/>
    </font>
    <font>
      <sz val="10"/>
      <color theme="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211">
    <xf numFmtId="0" fontId="0" fillId="0" borderId="0"/>
    <xf numFmtId="0" fontId="6" fillId="0" borderId="0"/>
    <xf numFmtId="0" fontId="10" fillId="0" borderId="0"/>
    <xf numFmtId="0" fontId="16" fillId="0" borderId="0"/>
    <xf numFmtId="0" fontId="6" fillId="0" borderId="0"/>
    <xf numFmtId="0" fontId="21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6" fontId="2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7" fillId="0" borderId="0">
      <alignment horizontal="right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6" fillId="0" borderId="0">
      <alignment horizontal="center" vertical="center"/>
    </xf>
    <xf numFmtId="0" fontId="26" fillId="0" borderId="0">
      <alignment horizontal="center" vertical="top"/>
    </xf>
    <xf numFmtId="0" fontId="29" fillId="0" borderId="0">
      <alignment horizontal="center" vertical="top"/>
    </xf>
    <xf numFmtId="0" fontId="26" fillId="0" borderId="0">
      <alignment horizontal="right" vertical="top"/>
    </xf>
    <xf numFmtId="0" fontId="26" fillId="0" borderId="0">
      <alignment horizontal="lef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8" fillId="0" borderId="0">
      <alignment horizontal="right" vertical="top"/>
    </xf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9" borderId="0" applyNumberFormat="0" applyBorder="0" applyAlignment="0" applyProtection="0"/>
    <xf numFmtId="0" fontId="23" fillId="37" borderId="0" applyNumberFormat="0" applyBorder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1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1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0" fillId="26" borderId="14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24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24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1" fillId="38" borderId="15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24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24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24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39" borderId="2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22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 applyNumberFormat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 applyNumberFormat="0" applyBorder="0" applyAlignment="0"/>
    <xf numFmtId="0" fontId="10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7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6" fillId="0" borderId="0"/>
    <xf numFmtId="0" fontId="35" fillId="0" borderId="0"/>
    <xf numFmtId="0" fontId="4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6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6" fillId="0" borderId="0"/>
    <xf numFmtId="0" fontId="6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2" fillId="0" borderId="0"/>
    <xf numFmtId="0" fontId="10" fillId="0" borderId="0"/>
    <xf numFmtId="0" fontId="10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6" fillId="0" borderId="0"/>
    <xf numFmtId="0" fontId="47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22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22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6" fillId="20" borderId="24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51" fillId="0" borderId="0"/>
    <xf numFmtId="9" fontId="51" fillId="0" borderId="0"/>
    <xf numFmtId="9" fontId="51" fillId="0" borderId="0"/>
    <xf numFmtId="9" fontId="5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25" applyNumberFormat="0" applyFill="0" applyAlignment="0" applyProtection="0"/>
    <xf numFmtId="0" fontId="21" fillId="0" borderId="0"/>
    <xf numFmtId="0" fontId="6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5" fillId="21" borderId="0" applyNumberFormat="0" applyBorder="0" applyAlignment="0" applyProtection="0"/>
    <xf numFmtId="44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7" fillId="15" borderId="0" xfId="0" applyFont="1" applyFill="1"/>
    <xf numFmtId="0" fontId="0" fillId="15" borderId="0" xfId="0" applyFill="1"/>
    <xf numFmtId="3" fontId="0" fillId="15" borderId="0" xfId="0" applyNumberFormat="1" applyFill="1"/>
    <xf numFmtId="0" fontId="11" fillId="15" borderId="0" xfId="2" applyFont="1" applyFill="1"/>
    <xf numFmtId="0" fontId="13" fillId="15" borderId="3" xfId="0" applyFont="1" applyFill="1" applyBorder="1" applyAlignment="1">
      <alignment horizontal="center" vertical="center"/>
    </xf>
    <xf numFmtId="3" fontId="13" fillId="15" borderId="3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vertical="center" wrapText="1"/>
    </xf>
    <xf numFmtId="3" fontId="13" fillId="15" borderId="3" xfId="0" applyNumberFormat="1" applyFont="1" applyFill="1" applyBorder="1" applyAlignment="1">
      <alignment vertical="center" wrapText="1"/>
    </xf>
    <xf numFmtId="3" fontId="0" fillId="15" borderId="0" xfId="0" applyNumberFormat="1" applyFont="1" applyFill="1"/>
    <xf numFmtId="0" fontId="0" fillId="15" borderId="0" xfId="0" applyFont="1" applyFill="1"/>
    <xf numFmtId="0" fontId="13" fillId="15" borderId="8" xfId="0" applyFont="1" applyFill="1" applyBorder="1" applyAlignment="1">
      <alignment vertical="center" wrapText="1"/>
    </xf>
    <xf numFmtId="3" fontId="7" fillId="15" borderId="0" xfId="0" applyNumberFormat="1" applyFont="1" applyFill="1" applyAlignment="1">
      <alignment horizontal="right"/>
    </xf>
    <xf numFmtId="4" fontId="7" fillId="15" borderId="0" xfId="0" applyNumberFormat="1" applyFont="1" applyFill="1" applyAlignment="1">
      <alignment horizontal="right"/>
    </xf>
    <xf numFmtId="3" fontId="7" fillId="15" borderId="0" xfId="0" applyNumberFormat="1" applyFont="1" applyFill="1"/>
    <xf numFmtId="4" fontId="14" fillId="15" borderId="0" xfId="0" applyNumberFormat="1" applyFont="1" applyFill="1"/>
    <xf numFmtId="0" fontId="17" fillId="15" borderId="3" xfId="0" applyFont="1" applyFill="1" applyBorder="1" applyAlignment="1">
      <alignment horizontal="center"/>
    </xf>
    <xf numFmtId="0" fontId="17" fillId="15" borderId="3" xfId="0" applyFont="1" applyFill="1" applyBorder="1" applyAlignment="1">
      <alignment wrapText="1"/>
    </xf>
    <xf numFmtId="3" fontId="18" fillId="15" borderId="3" xfId="0" applyNumberFormat="1" applyFont="1" applyFill="1" applyBorder="1"/>
    <xf numFmtId="0" fontId="66" fillId="0" borderId="0" xfId="2685" applyFont="1" applyFill="1"/>
    <xf numFmtId="43" fontId="66" fillId="0" borderId="0" xfId="4475" applyFont="1" applyFill="1"/>
    <xf numFmtId="0" fontId="70" fillId="0" borderId="0" xfId="2685" applyFont="1" applyFill="1" applyBorder="1" applyAlignment="1"/>
    <xf numFmtId="0" fontId="13" fillId="0" borderId="0" xfId="1482" applyFont="1" applyFill="1"/>
    <xf numFmtId="0" fontId="12" fillId="0" borderId="3" xfId="1931" applyFont="1" applyFill="1" applyBorder="1" applyAlignment="1">
      <alignment vertical="center" wrapText="1"/>
    </xf>
    <xf numFmtId="0" fontId="12" fillId="0" borderId="3" xfId="1931" applyFont="1" applyFill="1" applyBorder="1" applyAlignment="1">
      <alignment horizontal="center" vertical="center" wrapText="1"/>
    </xf>
    <xf numFmtId="0" fontId="15" fillId="0" borderId="3" xfId="1474" applyFont="1" applyFill="1" applyBorder="1" applyAlignment="1">
      <alignment horizontal="center" vertical="center" wrapText="1"/>
    </xf>
    <xf numFmtId="0" fontId="15" fillId="0" borderId="3" xfId="1931" applyFont="1" applyFill="1" applyBorder="1" applyAlignment="1">
      <alignment horizontal="center" vertical="center" wrapText="1"/>
    </xf>
    <xf numFmtId="0" fontId="15" fillId="0" borderId="3" xfId="1931" applyFont="1" applyFill="1" applyBorder="1" applyAlignment="1">
      <alignment horizontal="center"/>
    </xf>
    <xf numFmtId="0" fontId="69" fillId="0" borderId="3" xfId="1931" applyFont="1" applyFill="1" applyBorder="1" applyAlignment="1">
      <alignment vertical="center" wrapText="1"/>
    </xf>
    <xf numFmtId="169" fontId="12" fillId="0" borderId="3" xfId="4465" applyNumberFormat="1" applyFont="1" applyFill="1" applyBorder="1"/>
    <xf numFmtId="0" fontId="69" fillId="0" borderId="3" xfId="797" applyFont="1" applyFill="1" applyBorder="1"/>
    <xf numFmtId="0" fontId="69" fillId="0" borderId="3" xfId="1931" applyFont="1" applyFill="1" applyBorder="1"/>
    <xf numFmtId="169" fontId="71" fillId="0" borderId="3" xfId="4282" applyNumberFormat="1" applyFont="1" applyFill="1" applyBorder="1"/>
    <xf numFmtId="169" fontId="18" fillId="0" borderId="3" xfId="4465" applyNumberFormat="1" applyFont="1" applyFill="1" applyBorder="1"/>
    <xf numFmtId="0" fontId="71" fillId="0" borderId="0" xfId="2685" applyFont="1" applyFill="1"/>
    <xf numFmtId="0" fontId="66" fillId="0" borderId="0" xfId="2685" applyFont="1" applyFill="1" applyAlignment="1">
      <alignment wrapText="1"/>
    </xf>
    <xf numFmtId="0" fontId="66" fillId="0" borderId="0" xfId="2685" applyFont="1" applyFill="1" applyAlignment="1">
      <alignment horizontal="center"/>
    </xf>
    <xf numFmtId="2" fontId="66" fillId="0" borderId="0" xfId="2685" applyNumberFormat="1" applyFont="1" applyFill="1"/>
    <xf numFmtId="0" fontId="12" fillId="0" borderId="0" xfId="2685" applyFont="1" applyFill="1" applyAlignment="1">
      <alignment horizontal="center"/>
    </xf>
    <xf numFmtId="0" fontId="13" fillId="0" borderId="8" xfId="1931" applyFont="1" applyFill="1" applyBorder="1" applyAlignment="1">
      <alignment horizontal="center" vertical="center" wrapText="1"/>
    </xf>
    <xf numFmtId="0" fontId="12" fillId="0" borderId="3" xfId="1474" applyFont="1" applyFill="1" applyBorder="1" applyAlignment="1">
      <alignment horizontal="center" vertical="center" wrapText="1"/>
    </xf>
    <xf numFmtId="169" fontId="18" fillId="0" borderId="3" xfId="4465" applyNumberFormat="1" applyFont="1" applyFill="1" applyBorder="1" applyAlignment="1">
      <alignment horizontal="center"/>
    </xf>
    <xf numFmtId="4" fontId="7" fillId="15" borderId="0" xfId="1" applyNumberFormat="1" applyFont="1" applyFill="1" applyAlignment="1">
      <alignment horizontal="right"/>
    </xf>
    <xf numFmtId="0" fontId="12" fillId="15" borderId="3" xfId="0" applyFont="1" applyFill="1" applyBorder="1" applyAlignment="1">
      <alignment horizontal="center" vertical="center" wrapText="1"/>
    </xf>
    <xf numFmtId="3" fontId="12" fillId="15" borderId="3" xfId="0" applyNumberFormat="1" applyFont="1" applyFill="1" applyBorder="1" applyAlignment="1">
      <alignment vertical="center"/>
    </xf>
    <xf numFmtId="0" fontId="12" fillId="15" borderId="3" xfId="0" applyFont="1" applyFill="1" applyBorder="1" applyAlignment="1">
      <alignment wrapText="1"/>
    </xf>
    <xf numFmtId="0" fontId="13" fillId="15" borderId="3" xfId="0" applyFont="1" applyFill="1" applyBorder="1" applyAlignment="1">
      <alignment wrapText="1"/>
    </xf>
    <xf numFmtId="0" fontId="12" fillId="15" borderId="3" xfId="0" applyFont="1" applyFill="1" applyBorder="1" applyAlignment="1">
      <alignment vertical="center" wrapText="1"/>
    </xf>
    <xf numFmtId="0" fontId="12" fillId="15" borderId="3" xfId="0" applyFont="1" applyFill="1" applyBorder="1" applyAlignment="1">
      <alignment horizontal="left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6" fillId="15" borderId="0" xfId="0" applyFont="1" applyFill="1"/>
    <xf numFmtId="3" fontId="6" fillId="15" borderId="0" xfId="0" applyNumberFormat="1" applyFont="1" applyFill="1"/>
    <xf numFmtId="0" fontId="13" fillId="15" borderId="0" xfId="2" applyFont="1" applyFill="1"/>
    <xf numFmtId="0" fontId="0" fillId="15" borderId="0" xfId="0" applyFont="1" applyFill="1" applyAlignment="1">
      <alignment wrapText="1"/>
    </xf>
    <xf numFmtId="2" fontId="0" fillId="15" borderId="0" xfId="0" applyNumberFormat="1" applyFont="1" applyFill="1"/>
    <xf numFmtId="0" fontId="13" fillId="15" borderId="3" xfId="0" applyFont="1" applyFill="1" applyBorder="1" applyAlignment="1">
      <alignment horizontal="center" vertical="center" wrapText="1"/>
    </xf>
    <xf numFmtId="165" fontId="12" fillId="15" borderId="3" xfId="0" applyNumberFormat="1" applyFont="1" applyFill="1" applyBorder="1"/>
    <xf numFmtId="9" fontId="0" fillId="15" borderId="0" xfId="4906" applyFont="1" applyFill="1"/>
    <xf numFmtId="3" fontId="12" fillId="15" borderId="2" xfId="0" applyNumberFormat="1" applyFont="1" applyFill="1" applyBorder="1" applyAlignment="1">
      <alignment vertical="center"/>
    </xf>
    <xf numFmtId="0" fontId="12" fillId="15" borderId="2" xfId="0" applyFont="1" applyFill="1" applyBorder="1" applyAlignment="1">
      <alignment wrapText="1"/>
    </xf>
    <xf numFmtId="165" fontId="12" fillId="15" borderId="2" xfId="0" applyNumberFormat="1" applyFont="1" applyFill="1" applyBorder="1"/>
    <xf numFmtId="3" fontId="12" fillId="15" borderId="12" xfId="0" applyNumberFormat="1" applyFont="1" applyFill="1" applyBorder="1" applyAlignment="1">
      <alignment vertical="center"/>
    </xf>
    <xf numFmtId="0" fontId="12" fillId="15" borderId="12" xfId="0" applyFont="1" applyFill="1" applyBorder="1" applyAlignment="1">
      <alignment horizontal="left" vertical="center" wrapText="1"/>
    </xf>
    <xf numFmtId="165" fontId="12" fillId="15" borderId="12" xfId="0" applyNumberFormat="1" applyFont="1" applyFill="1" applyBorder="1"/>
    <xf numFmtId="3" fontId="12" fillId="15" borderId="26" xfId="0" applyNumberFormat="1" applyFont="1" applyFill="1" applyBorder="1" applyAlignment="1">
      <alignment vertical="center"/>
    </xf>
    <xf numFmtId="0" fontId="12" fillId="15" borderId="27" xfId="0" applyFont="1" applyFill="1" applyBorder="1" applyAlignment="1">
      <alignment wrapText="1"/>
    </xf>
    <xf numFmtId="165" fontId="12" fillId="15" borderId="27" xfId="0" applyNumberFormat="1" applyFont="1" applyFill="1" applyBorder="1"/>
    <xf numFmtId="3" fontId="12" fillId="15" borderId="28" xfId="0" applyNumberFormat="1" applyFont="1" applyFill="1" applyBorder="1" applyAlignment="1">
      <alignment vertical="center"/>
    </xf>
    <xf numFmtId="3" fontId="12" fillId="15" borderId="29" xfId="0" applyNumberFormat="1" applyFont="1" applyFill="1" applyBorder="1" applyAlignment="1">
      <alignment vertical="center"/>
    </xf>
    <xf numFmtId="0" fontId="12" fillId="15" borderId="30" xfId="0" applyFont="1" applyFill="1" applyBorder="1" applyAlignment="1">
      <alignment wrapText="1"/>
    </xf>
    <xf numFmtId="165" fontId="12" fillId="15" borderId="30" xfId="0" applyNumberFormat="1" applyFont="1" applyFill="1" applyBorder="1"/>
    <xf numFmtId="0" fontId="74" fillId="15" borderId="0" xfId="4900" applyFont="1" applyFill="1"/>
    <xf numFmtId="0" fontId="75" fillId="15" borderId="0" xfId="4900" applyFont="1" applyFill="1"/>
    <xf numFmtId="0" fontId="75" fillId="15" borderId="0" xfId="4900" applyFont="1" applyFill="1" applyAlignment="1">
      <alignment horizontal="center" vertical="center"/>
    </xf>
    <xf numFmtId="0" fontId="75" fillId="15" borderId="0" xfId="4900" applyFont="1" applyFill="1" applyAlignment="1">
      <alignment horizontal="center"/>
    </xf>
    <xf numFmtId="0" fontId="76" fillId="15" borderId="0" xfId="4900" applyFont="1" applyFill="1" applyAlignment="1">
      <alignment horizontal="center"/>
    </xf>
    <xf numFmtId="0" fontId="3" fillId="15" borderId="0" xfId="4900" applyFill="1"/>
    <xf numFmtId="0" fontId="75" fillId="15" borderId="3" xfId="0" applyFont="1" applyFill="1" applyBorder="1" applyAlignment="1">
      <alignment horizontal="center" vertical="center" wrapText="1"/>
    </xf>
    <xf numFmtId="0" fontId="3" fillId="15" borderId="0" xfId="4900" applyFill="1" applyAlignment="1">
      <alignment horizontal="center"/>
    </xf>
    <xf numFmtId="0" fontId="75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horizontal="center" vertical="center" wrapText="1"/>
    </xf>
    <xf numFmtId="0" fontId="75" fillId="15" borderId="5" xfId="4900" applyFont="1" applyFill="1" applyBorder="1" applyAlignment="1">
      <alignment horizontal="center" vertical="center" wrapText="1"/>
    </xf>
    <xf numFmtId="0" fontId="76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vertical="center" wrapText="1"/>
    </xf>
    <xf numFmtId="0" fontId="76" fillId="15" borderId="0" xfId="4900" applyFont="1" applyFill="1"/>
    <xf numFmtId="3" fontId="73" fillId="15" borderId="0" xfId="4900" applyNumberFormat="1" applyFont="1" applyFill="1"/>
    <xf numFmtId="0" fontId="73" fillId="15" borderId="0" xfId="4900" applyFont="1" applyFill="1"/>
    <xf numFmtId="0" fontId="77" fillId="15" borderId="0" xfId="4900" applyFont="1" applyFill="1"/>
    <xf numFmtId="0" fontId="76" fillId="15" borderId="3" xfId="4900" applyFont="1" applyFill="1" applyBorder="1" applyAlignment="1">
      <alignment vertical="center" wrapText="1"/>
    </xf>
    <xf numFmtId="0" fontId="76" fillId="15" borderId="3" xfId="4900" applyFont="1" applyFill="1" applyBorder="1" applyAlignment="1">
      <alignment horizontal="center" vertical="center" wrapText="1"/>
    </xf>
    <xf numFmtId="0" fontId="78" fillId="15" borderId="0" xfId="4900" applyFont="1" applyFill="1"/>
    <xf numFmtId="3" fontId="75" fillId="15" borderId="0" xfId="4900" applyNumberFormat="1" applyFont="1" applyFill="1" applyAlignment="1">
      <alignment horizontal="center" vertical="center"/>
    </xf>
    <xf numFmtId="0" fontId="75" fillId="15" borderId="3" xfId="4900" applyFont="1" applyFill="1" applyBorder="1" applyAlignment="1">
      <alignment horizontal="center" vertical="center" wrapText="1"/>
    </xf>
    <xf numFmtId="0" fontId="66" fillId="15" borderId="0" xfId="8199" applyFont="1" applyFill="1"/>
    <xf numFmtId="43" fontId="66" fillId="15" borderId="0" xfId="8200" applyFont="1" applyFill="1"/>
    <xf numFmtId="0" fontId="12" fillId="15" borderId="0" xfId="8199" applyFont="1" applyFill="1" applyAlignment="1">
      <alignment horizontal="center"/>
    </xf>
    <xf numFmtId="0" fontId="70" fillId="15" borderId="0" xfId="8199" applyFont="1" applyFill="1" applyAlignment="1"/>
    <xf numFmtId="0" fontId="70" fillId="15" borderId="0" xfId="8199" applyFont="1" applyFill="1" applyBorder="1" applyAlignment="1"/>
    <xf numFmtId="0" fontId="13" fillId="15" borderId="0" xfId="8201" applyFont="1" applyFill="1"/>
    <xf numFmtId="0" fontId="12" fillId="15" borderId="3" xfId="1931" applyFont="1" applyFill="1" applyBorder="1" applyAlignment="1">
      <alignment vertical="center" wrapText="1"/>
    </xf>
    <xf numFmtId="0" fontId="12" fillId="15" borderId="3" xfId="1931" applyFont="1" applyFill="1" applyBorder="1" applyAlignment="1">
      <alignment horizontal="center" vertical="center" wrapText="1"/>
    </xf>
    <xf numFmtId="0" fontId="13" fillId="15" borderId="8" xfId="1931" applyFont="1" applyFill="1" applyBorder="1" applyAlignment="1">
      <alignment horizontal="center" vertical="center" wrapText="1"/>
    </xf>
    <xf numFmtId="0" fontId="15" fillId="15" borderId="3" xfId="8202" applyFont="1" applyFill="1" applyBorder="1" applyAlignment="1">
      <alignment horizontal="center" vertical="center" wrapText="1"/>
    </xf>
    <xf numFmtId="0" fontId="15" fillId="15" borderId="3" xfId="1931" applyFont="1" applyFill="1" applyBorder="1" applyAlignment="1">
      <alignment horizontal="center" vertical="center" wrapText="1"/>
    </xf>
    <xf numFmtId="0" fontId="12" fillId="15" borderId="3" xfId="8202" applyFont="1" applyFill="1" applyBorder="1" applyAlignment="1">
      <alignment horizontal="center" vertical="center" wrapText="1"/>
    </xf>
    <xf numFmtId="0" fontId="15" fillId="15" borderId="3" xfId="1931" applyFont="1" applyFill="1" applyBorder="1" applyAlignment="1">
      <alignment horizontal="center"/>
    </xf>
    <xf numFmtId="0" fontId="69" fillId="15" borderId="3" xfId="1931" applyFont="1" applyFill="1" applyBorder="1" applyAlignment="1">
      <alignment vertical="center" wrapText="1"/>
    </xf>
    <xf numFmtId="169" fontId="12" fillId="15" borderId="3" xfId="8205" applyNumberFormat="1" applyFont="1" applyFill="1" applyBorder="1"/>
    <xf numFmtId="0" fontId="69" fillId="15" borderId="3" xfId="8206" applyFont="1" applyFill="1" applyBorder="1"/>
    <xf numFmtId="0" fontId="69" fillId="15" borderId="3" xfId="1931" applyFont="1" applyFill="1" applyBorder="1"/>
    <xf numFmtId="169" fontId="66" fillId="15" borderId="0" xfId="8199" applyNumberFormat="1" applyFont="1" applyFill="1"/>
    <xf numFmtId="169" fontId="71" fillId="15" borderId="3" xfId="4282" applyNumberFormat="1" applyFont="1" applyFill="1" applyBorder="1"/>
    <xf numFmtId="169" fontId="18" fillId="15" borderId="3" xfId="8205" applyNumberFormat="1" applyFont="1" applyFill="1" applyBorder="1"/>
    <xf numFmtId="169" fontId="18" fillId="15" borderId="3" xfId="8205" applyNumberFormat="1" applyFont="1" applyFill="1" applyBorder="1" applyAlignment="1">
      <alignment horizontal="center"/>
    </xf>
    <xf numFmtId="0" fontId="71" fillId="15" borderId="0" xfId="8199" applyFont="1" applyFill="1"/>
    <xf numFmtId="0" fontId="66" fillId="15" borderId="0" xfId="8199" applyFont="1" applyFill="1" applyAlignment="1">
      <alignment wrapText="1"/>
    </xf>
    <xf numFmtId="0" fontId="66" fillId="15" borderId="0" xfId="8199" applyFont="1" applyFill="1" applyAlignment="1">
      <alignment horizontal="center"/>
    </xf>
    <xf numFmtId="2" fontId="66" fillId="15" borderId="0" xfId="8199" applyNumberFormat="1" applyFont="1" applyFill="1"/>
    <xf numFmtId="0" fontId="66" fillId="15" borderId="0" xfId="8207" applyFont="1" applyFill="1" applyAlignment="1">
      <alignment vertical="center" wrapText="1"/>
    </xf>
    <xf numFmtId="0" fontId="13" fillId="15" borderId="0" xfId="8207" applyFont="1" applyFill="1" applyAlignment="1">
      <alignment vertical="center"/>
    </xf>
    <xf numFmtId="0" fontId="13" fillId="15" borderId="0" xfId="8207" applyFont="1" applyFill="1" applyAlignment="1">
      <alignment horizontal="center" vertical="center" wrapText="1"/>
    </xf>
    <xf numFmtId="0" fontId="13" fillId="15" borderId="0" xfId="8207" applyFont="1" applyFill="1" applyAlignment="1">
      <alignment horizontal="center" vertical="center"/>
    </xf>
    <xf numFmtId="0" fontId="66" fillId="15" borderId="0" xfId="8207" applyFont="1" applyFill="1" applyAlignment="1">
      <alignment horizontal="center" vertical="center" wrapText="1"/>
    </xf>
    <xf numFmtId="0" fontId="67" fillId="15" borderId="0" xfId="8207" applyFont="1" applyFill="1" applyAlignment="1">
      <alignment horizontal="center" vertical="center" wrapText="1"/>
    </xf>
    <xf numFmtId="0" fontId="13" fillId="15" borderId="3" xfId="8210" applyFont="1" applyFill="1" applyBorder="1" applyAlignment="1">
      <alignment horizontal="center" vertical="center" wrapText="1"/>
    </xf>
    <xf numFmtId="0" fontId="13" fillId="15" borderId="3" xfId="8210" applyFont="1" applyFill="1" applyBorder="1" applyAlignment="1">
      <alignment vertical="center" wrapText="1"/>
    </xf>
    <xf numFmtId="169" fontId="12" fillId="15" borderId="3" xfId="8205" applyNumberFormat="1" applyFont="1" applyFill="1" applyBorder="1" applyAlignment="1">
      <alignment vertical="center"/>
    </xf>
    <xf numFmtId="0" fontId="17" fillId="15" borderId="8" xfId="8210" applyFont="1" applyFill="1" applyBorder="1" applyAlignment="1">
      <alignment horizontal="center" vertical="center" wrapText="1"/>
    </xf>
    <xf numFmtId="0" fontId="17" fillId="15" borderId="9" xfId="8210" applyFont="1" applyFill="1" applyBorder="1" applyAlignment="1">
      <alignment vertical="center" wrapText="1"/>
    </xf>
    <xf numFmtId="169" fontId="18" fillId="15" borderId="3" xfId="8205" applyNumberFormat="1" applyFont="1" applyFill="1" applyBorder="1" applyAlignment="1">
      <alignment vertical="center"/>
    </xf>
    <xf numFmtId="0" fontId="68" fillId="15" borderId="0" xfId="8207" applyFont="1" applyFill="1" applyAlignment="1">
      <alignment vertical="center" wrapText="1"/>
    </xf>
    <xf numFmtId="169" fontId="66" fillId="15" borderId="0" xfId="8207" applyNumberFormat="1" applyFont="1" applyFill="1" applyAlignment="1">
      <alignment vertical="center" wrapText="1"/>
    </xf>
    <xf numFmtId="165" fontId="75" fillId="15" borderId="3" xfId="4900" applyNumberFormat="1" applyFont="1" applyFill="1" applyBorder="1" applyAlignment="1">
      <alignment horizontal="center" vertical="center" wrapText="1"/>
    </xf>
    <xf numFmtId="165" fontId="76" fillId="15" borderId="3" xfId="4900" applyNumberFormat="1" applyFont="1" applyFill="1" applyBorder="1" applyAlignment="1">
      <alignment horizontal="center"/>
    </xf>
    <xf numFmtId="165" fontId="76" fillId="15" borderId="3" xfId="4900" applyNumberFormat="1" applyFont="1" applyFill="1" applyBorder="1" applyAlignment="1">
      <alignment horizontal="center" vertical="center"/>
    </xf>
    <xf numFmtId="169" fontId="81" fillId="15" borderId="0" xfId="8199" applyNumberFormat="1" applyFont="1" applyFill="1"/>
    <xf numFmtId="0" fontId="82" fillId="15" borderId="0" xfId="0" applyFont="1" applyFill="1"/>
    <xf numFmtId="0" fontId="83" fillId="15" borderId="0" xfId="0" applyFont="1" applyFill="1"/>
    <xf numFmtId="3" fontId="83" fillId="15" borderId="0" xfId="0" applyNumberFormat="1" applyFont="1" applyFill="1"/>
    <xf numFmtId="3" fontId="84" fillId="15" borderId="3" xfId="0" applyNumberFormat="1" applyFont="1" applyFill="1" applyBorder="1"/>
    <xf numFmtId="165" fontId="12" fillId="15" borderId="31" xfId="0" applyNumberFormat="1" applyFont="1" applyFill="1" applyBorder="1"/>
    <xf numFmtId="165" fontId="12" fillId="15" borderId="32" xfId="0" applyNumberFormat="1" applyFont="1" applyFill="1" applyBorder="1"/>
    <xf numFmtId="165" fontId="12" fillId="15" borderId="33" xfId="0" applyNumberFormat="1" applyFont="1" applyFill="1" applyBorder="1"/>
    <xf numFmtId="3" fontId="85" fillId="15" borderId="0" xfId="0" applyNumberFormat="1" applyFont="1" applyFill="1" applyBorder="1" applyAlignment="1">
      <alignment horizontal="center" vertical="center"/>
    </xf>
    <xf numFmtId="0" fontId="86" fillId="15" borderId="0" xfId="0" applyFont="1" applyFill="1"/>
    <xf numFmtId="0" fontId="87" fillId="15" borderId="0" xfId="0" applyFont="1" applyFill="1"/>
    <xf numFmtId="3" fontId="0" fillId="0" borderId="0" xfId="0" applyNumberFormat="1"/>
    <xf numFmtId="0" fontId="12" fillId="15" borderId="3" xfId="0" applyFont="1" applyFill="1" applyBorder="1" applyAlignment="1">
      <alignment horizontal="center" vertical="center" wrapText="1"/>
    </xf>
    <xf numFmtId="0" fontId="80" fillId="15" borderId="6" xfId="767" applyFont="1" applyFill="1" applyBorder="1" applyAlignment="1">
      <alignment horizontal="left"/>
    </xf>
    <xf numFmtId="3" fontId="12" fillId="15" borderId="8" xfId="0" applyNumberFormat="1" applyFont="1" applyFill="1" applyBorder="1" applyAlignment="1">
      <alignment horizontal="center" vertical="center" wrapText="1"/>
    </xf>
    <xf numFmtId="3" fontId="12" fillId="15" borderId="9" xfId="0" applyNumberFormat="1" applyFont="1" applyFill="1" applyBorder="1" applyAlignment="1">
      <alignment horizontal="center" vertical="center" wrapText="1"/>
    </xf>
    <xf numFmtId="3" fontId="12" fillId="15" borderId="10" xfId="0" applyNumberFormat="1" applyFont="1" applyFill="1" applyBorder="1" applyAlignment="1">
      <alignment horizontal="center" vertical="center" wrapText="1"/>
    </xf>
    <xf numFmtId="3" fontId="12" fillId="15" borderId="11" xfId="0" applyNumberFormat="1" applyFont="1" applyFill="1" applyBorder="1" applyAlignment="1">
      <alignment horizontal="center" vertical="center" wrapText="1"/>
    </xf>
    <xf numFmtId="3" fontId="12" fillId="15" borderId="2" xfId="0" applyNumberFormat="1" applyFont="1" applyFill="1" applyBorder="1" applyAlignment="1">
      <alignment horizontal="center" vertical="center" textRotation="90" wrapText="1"/>
    </xf>
    <xf numFmtId="3" fontId="12" fillId="15" borderId="4" xfId="0" applyNumberFormat="1" applyFont="1" applyFill="1" applyBorder="1" applyAlignment="1">
      <alignment horizontal="center" vertical="center" textRotation="90" wrapText="1"/>
    </xf>
    <xf numFmtId="3" fontId="12" fillId="15" borderId="12" xfId="0" applyNumberFormat="1" applyFont="1" applyFill="1" applyBorder="1" applyAlignment="1">
      <alignment horizontal="center" vertical="center" textRotation="90" wrapText="1"/>
    </xf>
    <xf numFmtId="3" fontId="12" fillId="15" borderId="3" xfId="0" applyNumberFormat="1" applyFont="1" applyFill="1" applyBorder="1" applyAlignment="1">
      <alignment horizontal="center" vertical="center" wrapText="1"/>
    </xf>
    <xf numFmtId="3" fontId="12" fillId="15" borderId="3" xfId="0" applyNumberFormat="1" applyFont="1" applyFill="1" applyBorder="1" applyAlignment="1">
      <alignment horizontal="center" vertical="center" textRotation="90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3" fontId="12" fillId="15" borderId="3" xfId="0" applyNumberFormat="1" applyFont="1" applyFill="1" applyBorder="1" applyAlignment="1">
      <alignment horizontal="center" vertical="center"/>
    </xf>
    <xf numFmtId="3" fontId="12" fillId="15" borderId="5" xfId="0" applyNumberFormat="1" applyFont="1" applyFill="1" applyBorder="1" applyAlignment="1">
      <alignment horizontal="center" vertical="center" wrapText="1"/>
    </xf>
    <xf numFmtId="3" fontId="12" fillId="15" borderId="6" xfId="0" applyNumberFormat="1" applyFont="1" applyFill="1" applyBorder="1" applyAlignment="1">
      <alignment horizontal="center" vertical="center" wrapText="1"/>
    </xf>
    <xf numFmtId="3" fontId="12" fillId="15" borderId="7" xfId="0" applyNumberFormat="1" applyFont="1" applyFill="1" applyBorder="1" applyAlignment="1">
      <alignment horizontal="center" vertical="center" wrapText="1"/>
    </xf>
    <xf numFmtId="3" fontId="12" fillId="15" borderId="2" xfId="0" applyNumberFormat="1" applyFont="1" applyFill="1" applyBorder="1" applyAlignment="1">
      <alignment horizontal="center" vertical="center" wrapText="1"/>
    </xf>
    <xf numFmtId="3" fontId="12" fillId="15" borderId="4" xfId="0" applyNumberFormat="1" applyFont="1" applyFill="1" applyBorder="1" applyAlignment="1">
      <alignment horizontal="center" vertical="center" wrapText="1"/>
    </xf>
    <xf numFmtId="3" fontId="12" fillId="15" borderId="12" xfId="0" applyNumberFormat="1" applyFont="1" applyFill="1" applyBorder="1" applyAlignment="1">
      <alignment horizontal="center" vertical="center" wrapText="1"/>
    </xf>
    <xf numFmtId="4" fontId="7" fillId="15" borderId="0" xfId="1" applyNumberFormat="1" applyFont="1" applyFill="1" applyAlignment="1">
      <alignment horizontal="right"/>
    </xf>
    <xf numFmtId="0" fontId="9" fillId="15" borderId="0" xfId="1" applyFont="1" applyFill="1" applyAlignment="1">
      <alignment horizontal="center" vertical="center" wrapText="1"/>
    </xf>
    <xf numFmtId="0" fontId="15" fillId="0" borderId="3" xfId="1480" applyFont="1" applyFill="1" applyBorder="1" applyAlignment="1">
      <alignment horizontal="center" vertical="center" wrapText="1"/>
    </xf>
    <xf numFmtId="0" fontId="69" fillId="0" borderId="0" xfId="2685" applyFont="1" applyFill="1" applyAlignment="1">
      <alignment horizontal="right"/>
    </xf>
    <xf numFmtId="0" fontId="12" fillId="0" borderId="0" xfId="4897" applyFont="1" applyFill="1" applyBorder="1" applyAlignment="1">
      <alignment horizontal="center" vertical="center" wrapText="1"/>
    </xf>
    <xf numFmtId="0" fontId="15" fillId="0" borderId="3" xfId="1474" applyFont="1" applyFill="1" applyBorder="1" applyAlignment="1">
      <alignment horizontal="center" vertical="center" wrapText="1"/>
    </xf>
    <xf numFmtId="0" fontId="15" fillId="0" borderId="3" xfId="1931" applyFont="1" applyFill="1" applyBorder="1" applyAlignment="1">
      <alignment horizontal="center" vertical="center" wrapText="1"/>
    </xf>
    <xf numFmtId="0" fontId="12" fillId="0" borderId="3" xfId="1471" applyFont="1" applyFill="1" applyBorder="1" applyAlignment="1">
      <alignment horizontal="center" vertical="center"/>
    </xf>
    <xf numFmtId="0" fontId="79" fillId="0" borderId="0" xfId="2685" applyFont="1" applyFill="1" applyAlignment="1">
      <alignment horizontal="center"/>
    </xf>
    <xf numFmtId="0" fontId="15" fillId="15" borderId="3" xfId="8204" applyFont="1" applyFill="1" applyBorder="1" applyAlignment="1">
      <alignment horizontal="center" vertical="center" wrapText="1"/>
    </xf>
    <xf numFmtId="0" fontId="69" fillId="15" borderId="0" xfId="8199" applyFont="1" applyFill="1" applyAlignment="1">
      <alignment horizontal="right"/>
    </xf>
    <xf numFmtId="0" fontId="12" fillId="15" borderId="0" xfId="4897" applyFont="1" applyFill="1" applyBorder="1" applyAlignment="1">
      <alignment horizontal="center" vertical="center" wrapText="1"/>
    </xf>
    <xf numFmtId="0" fontId="15" fillId="15" borderId="3" xfId="8202" applyFont="1" applyFill="1" applyBorder="1" applyAlignment="1">
      <alignment horizontal="center" vertical="center" wrapText="1"/>
    </xf>
    <xf numFmtId="0" fontId="15" fillId="15" borderId="3" xfId="1931" applyFont="1" applyFill="1" applyBorder="1" applyAlignment="1">
      <alignment horizontal="center" vertical="center" wrapText="1"/>
    </xf>
    <xf numFmtId="0" fontId="12" fillId="15" borderId="3" xfId="8203" applyFont="1" applyFill="1" applyBorder="1" applyAlignment="1">
      <alignment horizontal="center" vertical="center"/>
    </xf>
    <xf numFmtId="0" fontId="75" fillId="15" borderId="0" xfId="4900" applyFont="1" applyFill="1" applyBorder="1" applyAlignment="1">
      <alignment horizontal="right"/>
    </xf>
    <xf numFmtId="0" fontId="75" fillId="15" borderId="2" xfId="4900" applyFont="1" applyFill="1" applyBorder="1" applyAlignment="1">
      <alignment horizontal="center" vertical="center" wrapText="1"/>
    </xf>
    <xf numFmtId="0" fontId="75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horizontal="center" vertical="center" wrapText="1"/>
    </xf>
    <xf numFmtId="0" fontId="76" fillId="15" borderId="2" xfId="4900" applyFont="1" applyFill="1" applyBorder="1" applyAlignment="1">
      <alignment horizontal="center" vertical="center" wrapText="1"/>
    </xf>
    <xf numFmtId="0" fontId="76" fillId="15" borderId="12" xfId="4900" applyFont="1" applyFill="1" applyBorder="1" applyAlignment="1">
      <alignment horizontal="center" vertical="center" wrapText="1"/>
    </xf>
    <xf numFmtId="0" fontId="13" fillId="15" borderId="6" xfId="1453" applyFont="1" applyFill="1" applyBorder="1" applyAlignment="1">
      <alignment horizontal="right"/>
    </xf>
    <xf numFmtId="0" fontId="69" fillId="15" borderId="0" xfId="8208" applyFont="1" applyFill="1" applyAlignment="1">
      <alignment horizontal="center" wrapText="1"/>
    </xf>
    <xf numFmtId="0" fontId="13" fillId="15" borderId="6" xfId="8209" applyFont="1" applyFill="1" applyBorder="1" applyAlignment="1">
      <alignment horizontal="right"/>
    </xf>
    <xf numFmtId="0" fontId="13" fillId="15" borderId="2" xfId="8210" applyFont="1" applyFill="1" applyBorder="1" applyAlignment="1">
      <alignment horizontal="center" vertical="center" wrapText="1"/>
    </xf>
    <xf numFmtId="0" fontId="13" fillId="15" borderId="12" xfId="821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12" xfId="0" applyFont="1" applyFill="1" applyBorder="1" applyAlignment="1">
      <alignment horizontal="center" vertical="center" wrapText="1"/>
    </xf>
    <xf numFmtId="3" fontId="15" fillId="15" borderId="3" xfId="0" applyNumberFormat="1" applyFont="1" applyFill="1" applyBorder="1" applyAlignment="1">
      <alignment horizontal="center" vertical="center" wrapText="1"/>
    </xf>
    <xf numFmtId="3" fontId="15" fillId="15" borderId="3" xfId="3" applyNumberFormat="1" applyFont="1" applyFill="1" applyBorder="1" applyAlignment="1">
      <alignment horizontal="center" vertical="center" wrapText="1"/>
    </xf>
    <xf numFmtId="4" fontId="15" fillId="15" borderId="8" xfId="4" applyNumberFormat="1" applyFont="1" applyFill="1" applyBorder="1" applyAlignment="1">
      <alignment horizontal="center" wrapText="1"/>
    </xf>
    <xf numFmtId="4" fontId="15" fillId="15" borderId="13" xfId="4" applyNumberFormat="1" applyFont="1" applyFill="1" applyBorder="1" applyAlignment="1">
      <alignment horizontal="center" wrapText="1"/>
    </xf>
    <xf numFmtId="4" fontId="15" fillId="15" borderId="9" xfId="4" applyNumberFormat="1" applyFont="1" applyFill="1" applyBorder="1" applyAlignment="1">
      <alignment horizontal="center" wrapText="1"/>
    </xf>
    <xf numFmtId="4" fontId="15" fillId="15" borderId="3" xfId="4" applyNumberFormat="1" applyFont="1" applyFill="1" applyBorder="1" applyAlignment="1">
      <alignment horizontal="center" wrapText="1"/>
    </xf>
    <xf numFmtId="4" fontId="15" fillId="15" borderId="3" xfId="4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" fontId="15" fillId="15" borderId="2" xfId="4" applyNumberFormat="1" applyFont="1" applyFill="1" applyBorder="1" applyAlignment="1">
      <alignment horizontal="center" vertical="center" wrapText="1"/>
    </xf>
    <xf numFmtId="4" fontId="15" fillId="15" borderId="12" xfId="4" applyNumberFormat="1" applyFont="1" applyFill="1" applyBorder="1" applyAlignment="1">
      <alignment horizontal="center" vertical="center" wrapText="1"/>
    </xf>
  </cellXfs>
  <cellStyles count="8211">
    <cellStyle name=" 1" xfId="5"/>
    <cellStyle name="20% - Акцент1 2" xfId="6"/>
    <cellStyle name="20% - Акцент1 2 10" xfId="7"/>
    <cellStyle name="20% - Акцент1 2 11" xfId="8"/>
    <cellStyle name="20% - Акцент1 2 12" xfId="9"/>
    <cellStyle name="20% - Акцент1 2 13" xfId="10"/>
    <cellStyle name="20% - Акцент1 2 2" xfId="11"/>
    <cellStyle name="20% - Акцент1 2 3" xfId="12"/>
    <cellStyle name="20% - Акцент1 2 3 2" xfId="13"/>
    <cellStyle name="20% - Акцент1 2 4" xfId="14"/>
    <cellStyle name="20% - Акцент1 2 4 2" xfId="15"/>
    <cellStyle name="20% - Акцент1 2 5" xfId="16"/>
    <cellStyle name="20% - Акцент1 2 6" xfId="17"/>
    <cellStyle name="20% - Акцент1 2 7" xfId="18"/>
    <cellStyle name="20% - Акцент1 2 8" xfId="19"/>
    <cellStyle name="20% - Акцент1 2 9" xfId="20"/>
    <cellStyle name="20% - Акцент1 3" xfId="21"/>
    <cellStyle name="20% - Акцент1 3 2" xfId="22"/>
    <cellStyle name="20% - Акцент1 3 2 2" xfId="4909"/>
    <cellStyle name="20% - Акцент1 3 3" xfId="4908"/>
    <cellStyle name="20% - Акцент2 2" xfId="23"/>
    <cellStyle name="20% - Акцент2 2 10" xfId="24"/>
    <cellStyle name="20% - Акцент2 2 11" xfId="25"/>
    <cellStyle name="20% - Акцент2 2 12" xfId="26"/>
    <cellStyle name="20% - Акцент2 2 13" xfId="27"/>
    <cellStyle name="20% - Акцент2 2 2" xfId="28"/>
    <cellStyle name="20% - Акцент2 2 3" xfId="29"/>
    <cellStyle name="20% - Акцент2 2 3 2" xfId="30"/>
    <cellStyle name="20% - Акцент2 2 4" xfId="31"/>
    <cellStyle name="20% - Акцент2 2 4 2" xfId="32"/>
    <cellStyle name="20% - Акцент2 2 5" xfId="33"/>
    <cellStyle name="20% - Акцент2 2 6" xfId="34"/>
    <cellStyle name="20% - Акцент2 2 7" xfId="35"/>
    <cellStyle name="20% - Акцент2 2 8" xfId="36"/>
    <cellStyle name="20% - Акцент2 2 9" xfId="37"/>
    <cellStyle name="20% - Акцент2 3" xfId="38"/>
    <cellStyle name="20% - Акцент2 3 2" xfId="39"/>
    <cellStyle name="20% - Акцент2 3 2 2" xfId="4911"/>
    <cellStyle name="20% - Акцент2 3 3" xfId="4910"/>
    <cellStyle name="20% - Акцент3 2" xfId="40"/>
    <cellStyle name="20% - Акцент3 2 10" xfId="41"/>
    <cellStyle name="20% - Акцент3 2 11" xfId="42"/>
    <cellStyle name="20% - Акцент3 2 12" xfId="43"/>
    <cellStyle name="20% - Акцент3 2 13" xfId="44"/>
    <cellStyle name="20% - Акцент3 2 2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 6" xfId="51"/>
    <cellStyle name="20% - Акцент3 2 7" xfId="52"/>
    <cellStyle name="20% - Акцент3 2 8" xfId="53"/>
    <cellStyle name="20% - Акцент3 2 9" xfId="54"/>
    <cellStyle name="20% - Акцент3 3" xfId="55"/>
    <cellStyle name="20% - Акцент3 3 2" xfId="56"/>
    <cellStyle name="20% - Акцент3 3 2 2" xfId="4913"/>
    <cellStyle name="20% - Акцент3 3 3" xfId="4912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13" xfId="61"/>
    <cellStyle name="20% - Акцент4 2 2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 6" xfId="68"/>
    <cellStyle name="20% - Акцент4 2 7" xfId="69"/>
    <cellStyle name="20% - Акцент4 2 8" xfId="70"/>
    <cellStyle name="20% - Акцент4 2 9" xfId="71"/>
    <cellStyle name="20% - Акцент4 3" xfId="72"/>
    <cellStyle name="20% - Акцент4 3 2" xfId="73"/>
    <cellStyle name="20% - Акцент4 3 2 2" xfId="4915"/>
    <cellStyle name="20% - Акцент4 3 3" xfId="4914"/>
    <cellStyle name="20% - Акцент5 2" xfId="74"/>
    <cellStyle name="20% - Акцент5 3" xfId="75"/>
    <cellStyle name="20% - Акцент5 3 2" xfId="76"/>
    <cellStyle name="20% - Акцент5 3 2 2" xfId="4917"/>
    <cellStyle name="20% - Акцент5 3 3" xfId="4916"/>
    <cellStyle name="20% - Акцент6 2" xfId="77"/>
    <cellStyle name="20% - Акцент6 2 10" xfId="78"/>
    <cellStyle name="20% - Акцент6 2 11" xfId="79"/>
    <cellStyle name="20% - Акцент6 2 12" xfId="80"/>
    <cellStyle name="20% - Акцент6 2 13" xfId="81"/>
    <cellStyle name="20% - Акцент6 2 2" xfId="82"/>
    <cellStyle name="20% - Акцент6 2 3" xfId="83"/>
    <cellStyle name="20% - Акцент6 2 3 2" xfId="84"/>
    <cellStyle name="20% - Акцент6 2 4" xfId="85"/>
    <cellStyle name="20% - Акцент6 2 4 2" xfId="86"/>
    <cellStyle name="20% - Акцент6 2 5" xfId="87"/>
    <cellStyle name="20% - Акцент6 2 6" xfId="88"/>
    <cellStyle name="20% - Акцент6 2 7" xfId="89"/>
    <cellStyle name="20% - Акцент6 2 8" xfId="90"/>
    <cellStyle name="20% - Акцент6 2 9" xfId="91"/>
    <cellStyle name="20% - Акцент6 3" xfId="92"/>
    <cellStyle name="20% - Акцент6 3 2" xfId="93"/>
    <cellStyle name="20% - Акцент6 3 2 2" xfId="4919"/>
    <cellStyle name="20% - Акцент6 3 3" xfId="4918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13" xfId="98"/>
    <cellStyle name="40% - Акцент1 2 2" xfId="99"/>
    <cellStyle name="40% - Акцент1 2 3" xfId="100"/>
    <cellStyle name="40% - Акцент1 2 3 2" xfId="101"/>
    <cellStyle name="40% - Акцент1 2 4" xfId="102"/>
    <cellStyle name="40% - Акцент1 2 4 2" xfId="103"/>
    <cellStyle name="40% - Акцент1 2 5" xfId="104"/>
    <cellStyle name="40% - Акцент1 2 6" xfId="105"/>
    <cellStyle name="40% - Акцент1 2 7" xfId="106"/>
    <cellStyle name="40% - Акцент1 2 8" xfId="107"/>
    <cellStyle name="40% - Акцент1 2 9" xfId="108"/>
    <cellStyle name="40% - Акцент1 3" xfId="109"/>
    <cellStyle name="40% - Акцент1 3 2" xfId="110"/>
    <cellStyle name="40% - Акцент1 3 2 2" xfId="4921"/>
    <cellStyle name="40% - Акцент1 3 3" xfId="4920"/>
    <cellStyle name="40% - Акцент2 2" xfId="111"/>
    <cellStyle name="40% - Акцент2 3" xfId="112"/>
    <cellStyle name="40% - Акцент2 3 2" xfId="113"/>
    <cellStyle name="40% - Акцент2 3 2 2" xfId="4923"/>
    <cellStyle name="40% - Акцент2 3 3" xfId="4922"/>
    <cellStyle name="40% - Акцент3 2" xfId="114"/>
    <cellStyle name="40% - Акцент3 2 10" xfId="115"/>
    <cellStyle name="40% - Акцент3 2 11" xfId="116"/>
    <cellStyle name="40% - Акцент3 2 12" xfId="117"/>
    <cellStyle name="40% - Акцент3 2 13" xfId="118"/>
    <cellStyle name="40% - Акцент3 2 2" xfId="119"/>
    <cellStyle name="40% - Акцент3 2 3" xfId="120"/>
    <cellStyle name="40% - Акцент3 2 3 2" xfId="121"/>
    <cellStyle name="40% - Акцент3 2 4" xfId="122"/>
    <cellStyle name="40% - Акцент3 2 4 2" xfId="123"/>
    <cellStyle name="40% - Акцент3 2 5" xfId="124"/>
    <cellStyle name="40% - Акцент3 2 6" xfId="125"/>
    <cellStyle name="40% - Акцент3 2 7" xfId="126"/>
    <cellStyle name="40% - Акцент3 2 8" xfId="127"/>
    <cellStyle name="40% - Акцент3 2 9" xfId="128"/>
    <cellStyle name="40% - Акцент3 3" xfId="129"/>
    <cellStyle name="40% - Акцент3 3 2" xfId="130"/>
    <cellStyle name="40% - Акцент3 3 2 2" xfId="4925"/>
    <cellStyle name="40% - Акцент3 3 3" xfId="4924"/>
    <cellStyle name="40% - Акцент4 2" xfId="131"/>
    <cellStyle name="40% - Акцент4 2 10" xfId="132"/>
    <cellStyle name="40% - Акцент4 2 11" xfId="133"/>
    <cellStyle name="40% - Акцент4 2 12" xfId="134"/>
    <cellStyle name="40% - Акцент4 2 13" xfId="135"/>
    <cellStyle name="40% - Акцент4 2 2" xfId="136"/>
    <cellStyle name="40% - Акцент4 2 3" xfId="137"/>
    <cellStyle name="40% - Акцент4 2 3 2" xfId="138"/>
    <cellStyle name="40% - Акцент4 2 4" xfId="139"/>
    <cellStyle name="40% - Акцент4 2 4 2" xfId="140"/>
    <cellStyle name="40% - Акцент4 2 5" xfId="141"/>
    <cellStyle name="40% - Акцент4 2 6" xfId="142"/>
    <cellStyle name="40% - Акцент4 2 7" xfId="143"/>
    <cellStyle name="40% - Акцент4 2 8" xfId="144"/>
    <cellStyle name="40% - Акцент4 2 9" xfId="145"/>
    <cellStyle name="40% - Акцент4 3" xfId="146"/>
    <cellStyle name="40% - Акцент4 3 2" xfId="147"/>
    <cellStyle name="40% - Акцент4 3 2 2" xfId="4927"/>
    <cellStyle name="40% - Акцент4 3 3" xfId="4926"/>
    <cellStyle name="40% - Акцент5 2" xfId="148"/>
    <cellStyle name="40% - Акцент5 3" xfId="149"/>
    <cellStyle name="40% - Акцент5 3 2" xfId="150"/>
    <cellStyle name="40% - Акцент5 3 2 2" xfId="4929"/>
    <cellStyle name="40% - Акцент5 3 3" xfId="4928"/>
    <cellStyle name="40% - Акцент6 2" xfId="151"/>
    <cellStyle name="40% - Акцент6 2 10" xfId="152"/>
    <cellStyle name="40% - Акцент6 2 11" xfId="153"/>
    <cellStyle name="40% - Акцент6 2 12" xfId="154"/>
    <cellStyle name="40% - Акцент6 2 13" xfId="155"/>
    <cellStyle name="40% - Акцент6 2 2" xfId="156"/>
    <cellStyle name="40% - Акцент6 2 3" xfId="157"/>
    <cellStyle name="40% - Акцент6 2 3 2" xfId="158"/>
    <cellStyle name="40% - Акцент6 2 4" xfId="159"/>
    <cellStyle name="40% - Акцент6 2 4 2" xfId="160"/>
    <cellStyle name="40% - Акцент6 2 5" xfId="161"/>
    <cellStyle name="40% - Акцент6 2 6" xfId="162"/>
    <cellStyle name="40% - Акцент6 2 7" xfId="163"/>
    <cellStyle name="40% - Акцент6 2 8" xfId="164"/>
    <cellStyle name="40% - Акцент6 2 9" xfId="165"/>
    <cellStyle name="40% - Акцент6 3" xfId="166"/>
    <cellStyle name="40% - Акцент6 3 2" xfId="167"/>
    <cellStyle name="40% - Акцент6 3 2 2" xfId="4931"/>
    <cellStyle name="40% - Акцент6 3 3" xfId="4930"/>
    <cellStyle name="60% - Акцент1 2" xfId="168"/>
    <cellStyle name="60% - Акцент1 2 10" xfId="169"/>
    <cellStyle name="60% - Акцент1 2 11" xfId="170"/>
    <cellStyle name="60% - Акцент1 2 12" xfId="171"/>
    <cellStyle name="60% - Акцент1 2 13" xfId="172"/>
    <cellStyle name="60% - Акцент1 2 2" xfId="173"/>
    <cellStyle name="60% - Акцент1 2 3" xfId="174"/>
    <cellStyle name="60% - Акцент1 2 3 2" xfId="175"/>
    <cellStyle name="60% - Акцент1 2 4" xfId="176"/>
    <cellStyle name="60% - Акцент1 2 4 2" xfId="177"/>
    <cellStyle name="60% - Акцент1 2 5" xfId="178"/>
    <cellStyle name="60% - Акцент1 2 6" xfId="179"/>
    <cellStyle name="60% - Акцент1 2 7" xfId="180"/>
    <cellStyle name="60% - Акцент1 2 8" xfId="181"/>
    <cellStyle name="60% - Акцент1 2 9" xfId="182"/>
    <cellStyle name="60% - Акцент2 2" xfId="183"/>
    <cellStyle name="60% - Акцент3 2" xfId="184"/>
    <cellStyle name="60% - Акцент3 2 10" xfId="185"/>
    <cellStyle name="60% - Акцент3 2 11" xfId="186"/>
    <cellStyle name="60% - Акцент3 2 12" xfId="187"/>
    <cellStyle name="60% - Акцент3 2 13" xfId="188"/>
    <cellStyle name="60% - Акцент3 2 2" xfId="189"/>
    <cellStyle name="60% - Акцент3 2 3" xfId="190"/>
    <cellStyle name="60% - Акцент3 2 3 2" xfId="191"/>
    <cellStyle name="60% - Акцент3 2 4" xfId="192"/>
    <cellStyle name="60% - Акцент3 2 4 2" xfId="193"/>
    <cellStyle name="60% - Акцент3 2 5" xfId="194"/>
    <cellStyle name="60% - Акцент3 2 6" xfId="195"/>
    <cellStyle name="60% - Акцент3 2 7" xfId="196"/>
    <cellStyle name="60% - Акцент3 2 8" xfId="197"/>
    <cellStyle name="60% - Акцент3 2 9" xfId="198"/>
    <cellStyle name="60% - Акцент4 2" xfId="199"/>
    <cellStyle name="60% - Акцент4 2 10" xfId="200"/>
    <cellStyle name="60% - Акцент4 2 11" xfId="201"/>
    <cellStyle name="60% - Акцент4 2 12" xfId="202"/>
    <cellStyle name="60% - Акцент4 2 13" xfId="203"/>
    <cellStyle name="60% - Акцент4 2 2" xfId="204"/>
    <cellStyle name="60% - Акцент4 2 3" xfId="205"/>
    <cellStyle name="60% - Акцент4 2 3 2" xfId="206"/>
    <cellStyle name="60% - Акцент4 2 4" xfId="207"/>
    <cellStyle name="60% - Акцент4 2 4 2" xfId="208"/>
    <cellStyle name="60% - Акцент4 2 5" xfId="209"/>
    <cellStyle name="60% - Акцент4 2 6" xfId="210"/>
    <cellStyle name="60% - Акцент4 2 7" xfId="211"/>
    <cellStyle name="60% - Акцент4 2 8" xfId="212"/>
    <cellStyle name="60% - Акцент4 2 9" xfId="213"/>
    <cellStyle name="60% - Акцент5 2" xfId="214"/>
    <cellStyle name="60% - Акцент6 2" xfId="215"/>
    <cellStyle name="60% - Акцент6 2 10" xfId="216"/>
    <cellStyle name="60% - Акцент6 2 11" xfId="217"/>
    <cellStyle name="60% - Акцент6 2 12" xfId="218"/>
    <cellStyle name="60% - Акцент6 2 13" xfId="219"/>
    <cellStyle name="60% - Акцент6 2 2" xfId="220"/>
    <cellStyle name="60% - Акцент6 2 3" xfId="221"/>
    <cellStyle name="60% - Акцент6 2 3 2" xfId="222"/>
    <cellStyle name="60% - Акцент6 2 4" xfId="223"/>
    <cellStyle name="60% - Акцент6 2 4 2" xfId="224"/>
    <cellStyle name="60% - Акцент6 2 5" xfId="225"/>
    <cellStyle name="60% - Акцент6 2 6" xfId="226"/>
    <cellStyle name="60% - Акцент6 2 7" xfId="227"/>
    <cellStyle name="60% - Акцент6 2 8" xfId="228"/>
    <cellStyle name="60% - Акцент6 2 9" xfId="229"/>
    <cellStyle name="Excel Built-in Normal" xfId="230"/>
    <cellStyle name="Excel Built-in Normal 2" xfId="231"/>
    <cellStyle name="Normal 2" xfId="232"/>
    <cellStyle name="Normal 2 2" xfId="233"/>
    <cellStyle name="Normal 2 2 2" xfId="234"/>
    <cellStyle name="Normal 2 2 2 2" xfId="4934"/>
    <cellStyle name="Normal 2 2 3" xfId="4933"/>
    <cellStyle name="Normal 2 3" xfId="235"/>
    <cellStyle name="Normal 2 3 2" xfId="236"/>
    <cellStyle name="Normal 2 3 2 2" xfId="4936"/>
    <cellStyle name="Normal 2 3 3" xfId="4935"/>
    <cellStyle name="Normal 2 4" xfId="237"/>
    <cellStyle name="Normal 2 4 2" xfId="4937"/>
    <cellStyle name="Normal 2 5" xfId="4932"/>
    <cellStyle name="Normal_ICD10" xfId="238"/>
    <cellStyle name="S0" xfId="239"/>
    <cellStyle name="S1" xfId="240"/>
    <cellStyle name="S10" xfId="241"/>
    <cellStyle name="S2" xfId="242"/>
    <cellStyle name="S3" xfId="243"/>
    <cellStyle name="S4" xfId="244"/>
    <cellStyle name="S5" xfId="245"/>
    <cellStyle name="S6" xfId="246"/>
    <cellStyle name="S7" xfId="247"/>
    <cellStyle name="S8" xfId="248"/>
    <cellStyle name="S9" xfId="249"/>
    <cellStyle name="Акцент1 2" xfId="250"/>
    <cellStyle name="Акцент1 2 10" xfId="251"/>
    <cellStyle name="Акцент1 2 11" xfId="252"/>
    <cellStyle name="Акцент1 2 12" xfId="253"/>
    <cellStyle name="Акцент1 2 13" xfId="254"/>
    <cellStyle name="Акцент1 2 2" xfId="255"/>
    <cellStyle name="Акцент1 2 3" xfId="256"/>
    <cellStyle name="Акцент1 2 3 2" xfId="257"/>
    <cellStyle name="Акцент1 2 4" xfId="258"/>
    <cellStyle name="Акцент1 2 4 2" xfId="259"/>
    <cellStyle name="Акцент1 2 5" xfId="260"/>
    <cellStyle name="Акцент1 2 6" xfId="261"/>
    <cellStyle name="Акцент1 2 7" xfId="262"/>
    <cellStyle name="Акцент1 2 8" xfId="263"/>
    <cellStyle name="Акцент1 2 9" xfId="264"/>
    <cellStyle name="Акцент2 2" xfId="265"/>
    <cellStyle name="Акцент3 2" xfId="266"/>
    <cellStyle name="Акцент4 2" xfId="267"/>
    <cellStyle name="Акцент4 2 10" xfId="268"/>
    <cellStyle name="Акцент4 2 11" xfId="269"/>
    <cellStyle name="Акцент4 2 12" xfId="270"/>
    <cellStyle name="Акцент4 2 13" xfId="271"/>
    <cellStyle name="Акцент4 2 2" xfId="272"/>
    <cellStyle name="Акцент4 2 3" xfId="273"/>
    <cellStyle name="Акцент4 2 3 2" xfId="274"/>
    <cellStyle name="Акцент4 2 4" xfId="275"/>
    <cellStyle name="Акцент4 2 4 2" xfId="276"/>
    <cellStyle name="Акцент4 2 5" xfId="277"/>
    <cellStyle name="Акцент4 2 6" xfId="278"/>
    <cellStyle name="Акцент4 2 7" xfId="279"/>
    <cellStyle name="Акцент4 2 8" xfId="280"/>
    <cellStyle name="Акцент4 2 9" xfId="281"/>
    <cellStyle name="Акцент5 2" xfId="282"/>
    <cellStyle name="Акцент6 2" xfId="283"/>
    <cellStyle name="Ввод  2" xfId="284"/>
    <cellStyle name="Ввод  2 10" xfId="285"/>
    <cellStyle name="Ввод  2 10 2" xfId="286"/>
    <cellStyle name="Ввод  2 10 2 2" xfId="287"/>
    <cellStyle name="Ввод  2 10 3" xfId="288"/>
    <cellStyle name="Ввод  2 10 4" xfId="289"/>
    <cellStyle name="Ввод  2 10 5" xfId="290"/>
    <cellStyle name="Ввод  2 10 6" xfId="291"/>
    <cellStyle name="Ввод  2 11" xfId="292"/>
    <cellStyle name="Ввод  2 11 2" xfId="293"/>
    <cellStyle name="Ввод  2 11 2 2" xfId="294"/>
    <cellStyle name="Ввод  2 11 3" xfId="295"/>
    <cellStyle name="Ввод  2 11 4" xfId="296"/>
    <cellStyle name="Ввод  2 11 5" xfId="297"/>
    <cellStyle name="Ввод  2 11 6" xfId="298"/>
    <cellStyle name="Ввод  2 12" xfId="299"/>
    <cellStyle name="Ввод  2 12 2" xfId="300"/>
    <cellStyle name="Ввод  2 12 2 2" xfId="301"/>
    <cellStyle name="Ввод  2 12 3" xfId="302"/>
    <cellStyle name="Ввод  2 12 4" xfId="303"/>
    <cellStyle name="Ввод  2 12 5" xfId="304"/>
    <cellStyle name="Ввод  2 12 6" xfId="305"/>
    <cellStyle name="Ввод  2 13" xfId="306"/>
    <cellStyle name="Ввод  2 13 2" xfId="307"/>
    <cellStyle name="Ввод  2 13 2 2" xfId="308"/>
    <cellStyle name="Ввод  2 13 3" xfId="309"/>
    <cellStyle name="Ввод  2 13 4" xfId="310"/>
    <cellStyle name="Ввод  2 13 5" xfId="311"/>
    <cellStyle name="Ввод  2 13 6" xfId="312"/>
    <cellStyle name="Ввод  2 14" xfId="313"/>
    <cellStyle name="Ввод  2 14 2" xfId="314"/>
    <cellStyle name="Ввод  2 15" xfId="315"/>
    <cellStyle name="Ввод  2 16" xfId="316"/>
    <cellStyle name="Ввод  2 17" xfId="317"/>
    <cellStyle name="Ввод  2 18" xfId="318"/>
    <cellStyle name="Ввод  2 19" xfId="319"/>
    <cellStyle name="Ввод  2 2" xfId="320"/>
    <cellStyle name="Ввод  2 2 2" xfId="321"/>
    <cellStyle name="Ввод  2 2 2 2" xfId="322"/>
    <cellStyle name="Ввод  2 2 3" xfId="323"/>
    <cellStyle name="Ввод  2 2 4" xfId="324"/>
    <cellStyle name="Ввод  2 2 5" xfId="325"/>
    <cellStyle name="Ввод  2 2 6" xfId="326"/>
    <cellStyle name="Ввод  2 20" xfId="327"/>
    <cellStyle name="Ввод  2 3" xfId="328"/>
    <cellStyle name="Ввод  2 3 2" xfId="329"/>
    <cellStyle name="Ввод  2 3 2 2" xfId="330"/>
    <cellStyle name="Ввод  2 3 3" xfId="331"/>
    <cellStyle name="Ввод  2 3 4" xfId="332"/>
    <cellStyle name="Ввод  2 3 5" xfId="333"/>
    <cellStyle name="Ввод  2 3 6" xfId="334"/>
    <cellStyle name="Ввод  2 3 7" xfId="335"/>
    <cellStyle name="Ввод  2 4" xfId="336"/>
    <cellStyle name="Ввод  2 4 2" xfId="337"/>
    <cellStyle name="Ввод  2 4 2 2" xfId="338"/>
    <cellStyle name="Ввод  2 4 3" xfId="339"/>
    <cellStyle name="Ввод  2 4 4" xfId="340"/>
    <cellStyle name="Ввод  2 4 5" xfId="341"/>
    <cellStyle name="Ввод  2 4 6" xfId="342"/>
    <cellStyle name="Ввод  2 4 7" xfId="343"/>
    <cellStyle name="Ввод  2 5" xfId="344"/>
    <cellStyle name="Ввод  2 5 2" xfId="345"/>
    <cellStyle name="Ввод  2 5 2 2" xfId="346"/>
    <cellStyle name="Ввод  2 5 3" xfId="347"/>
    <cellStyle name="Ввод  2 5 4" xfId="348"/>
    <cellStyle name="Ввод  2 5 5" xfId="349"/>
    <cellStyle name="Ввод  2 5 6" xfId="350"/>
    <cellStyle name="Ввод  2 6" xfId="351"/>
    <cellStyle name="Ввод  2 6 2" xfId="352"/>
    <cellStyle name="Ввод  2 6 2 2" xfId="353"/>
    <cellStyle name="Ввод  2 6 3" xfId="354"/>
    <cellStyle name="Ввод  2 6 4" xfId="355"/>
    <cellStyle name="Ввод  2 6 5" xfId="356"/>
    <cellStyle name="Ввод  2 6 6" xfId="357"/>
    <cellStyle name="Ввод  2 7" xfId="358"/>
    <cellStyle name="Ввод  2 7 2" xfId="359"/>
    <cellStyle name="Ввод  2 7 2 2" xfId="360"/>
    <cellStyle name="Ввод  2 7 3" xfId="361"/>
    <cellStyle name="Ввод  2 7 4" xfId="362"/>
    <cellStyle name="Ввод  2 7 5" xfId="363"/>
    <cellStyle name="Ввод  2 7 6" xfId="364"/>
    <cellStyle name="Ввод  2 8" xfId="365"/>
    <cellStyle name="Ввод  2 8 2" xfId="366"/>
    <cellStyle name="Ввод  2 8 2 2" xfId="367"/>
    <cellStyle name="Ввод  2 8 3" xfId="368"/>
    <cellStyle name="Ввод  2 8 4" xfId="369"/>
    <cellStyle name="Ввод  2 8 5" xfId="370"/>
    <cellStyle name="Ввод  2 8 6" xfId="371"/>
    <cellStyle name="Ввод  2 9" xfId="372"/>
    <cellStyle name="Ввод  2 9 2" xfId="373"/>
    <cellStyle name="Ввод  2 9 2 2" xfId="374"/>
    <cellStyle name="Ввод  2 9 3" xfId="375"/>
    <cellStyle name="Ввод  2 9 4" xfId="376"/>
    <cellStyle name="Ввод  2 9 5" xfId="377"/>
    <cellStyle name="Ввод  2 9 6" xfId="378"/>
    <cellStyle name="Вывод 2" xfId="379"/>
    <cellStyle name="Вывод 2 10" xfId="380"/>
    <cellStyle name="Вывод 2 10 2" xfId="381"/>
    <cellStyle name="Вывод 2 10 2 2" xfId="382"/>
    <cellStyle name="Вывод 2 10 3" xfId="383"/>
    <cellStyle name="Вывод 2 10 4" xfId="384"/>
    <cellStyle name="Вывод 2 10 5" xfId="385"/>
    <cellStyle name="Вывод 2 10 6" xfId="386"/>
    <cellStyle name="Вывод 2 11" xfId="387"/>
    <cellStyle name="Вывод 2 11 2" xfId="388"/>
    <cellStyle name="Вывод 2 11 2 2" xfId="389"/>
    <cellStyle name="Вывод 2 11 3" xfId="390"/>
    <cellStyle name="Вывод 2 11 4" xfId="391"/>
    <cellStyle name="Вывод 2 11 5" xfId="392"/>
    <cellStyle name="Вывод 2 11 6" xfId="393"/>
    <cellStyle name="Вывод 2 12" xfId="394"/>
    <cellStyle name="Вывод 2 12 2" xfId="395"/>
    <cellStyle name="Вывод 2 12 2 2" xfId="396"/>
    <cellStyle name="Вывод 2 12 3" xfId="397"/>
    <cellStyle name="Вывод 2 12 4" xfId="398"/>
    <cellStyle name="Вывод 2 12 5" xfId="399"/>
    <cellStyle name="Вывод 2 12 6" xfId="400"/>
    <cellStyle name="Вывод 2 13" xfId="401"/>
    <cellStyle name="Вывод 2 13 2" xfId="402"/>
    <cellStyle name="Вывод 2 13 2 2" xfId="403"/>
    <cellStyle name="Вывод 2 13 3" xfId="404"/>
    <cellStyle name="Вывод 2 13 4" xfId="405"/>
    <cellStyle name="Вывод 2 13 5" xfId="406"/>
    <cellStyle name="Вывод 2 13 6" xfId="407"/>
    <cellStyle name="Вывод 2 14" xfId="408"/>
    <cellStyle name="Вывод 2 14 2" xfId="409"/>
    <cellStyle name="Вывод 2 15" xfId="410"/>
    <cellStyle name="Вывод 2 16" xfId="411"/>
    <cellStyle name="Вывод 2 17" xfId="412"/>
    <cellStyle name="Вывод 2 18" xfId="413"/>
    <cellStyle name="Вывод 2 19" xfId="414"/>
    <cellStyle name="Вывод 2 2" xfId="415"/>
    <cellStyle name="Вывод 2 2 2" xfId="416"/>
    <cellStyle name="Вывод 2 2 2 2" xfId="417"/>
    <cellStyle name="Вывод 2 2 3" xfId="418"/>
    <cellStyle name="Вывод 2 2 4" xfId="419"/>
    <cellStyle name="Вывод 2 2 5" xfId="420"/>
    <cellStyle name="Вывод 2 2 6" xfId="421"/>
    <cellStyle name="Вывод 2 20" xfId="422"/>
    <cellStyle name="Вывод 2 3" xfId="423"/>
    <cellStyle name="Вывод 2 3 2" xfId="424"/>
    <cellStyle name="Вывод 2 3 2 2" xfId="425"/>
    <cellStyle name="Вывод 2 3 3" xfId="426"/>
    <cellStyle name="Вывод 2 3 4" xfId="427"/>
    <cellStyle name="Вывод 2 3 5" xfId="428"/>
    <cellStyle name="Вывод 2 3 6" xfId="429"/>
    <cellStyle name="Вывод 2 3 7" xfId="430"/>
    <cellStyle name="Вывод 2 4" xfId="431"/>
    <cellStyle name="Вывод 2 4 2" xfId="432"/>
    <cellStyle name="Вывод 2 4 2 2" xfId="433"/>
    <cellStyle name="Вывод 2 4 3" xfId="434"/>
    <cellStyle name="Вывод 2 4 4" xfId="435"/>
    <cellStyle name="Вывод 2 4 5" xfId="436"/>
    <cellStyle name="Вывод 2 4 6" xfId="437"/>
    <cellStyle name="Вывод 2 4 7" xfId="438"/>
    <cellStyle name="Вывод 2 5" xfId="439"/>
    <cellStyle name="Вывод 2 5 2" xfId="440"/>
    <cellStyle name="Вывод 2 5 2 2" xfId="441"/>
    <cellStyle name="Вывод 2 5 3" xfId="442"/>
    <cellStyle name="Вывод 2 5 4" xfId="443"/>
    <cellStyle name="Вывод 2 5 5" xfId="444"/>
    <cellStyle name="Вывод 2 5 6" xfId="445"/>
    <cellStyle name="Вывод 2 6" xfId="446"/>
    <cellStyle name="Вывод 2 6 2" xfId="447"/>
    <cellStyle name="Вывод 2 6 2 2" xfId="448"/>
    <cellStyle name="Вывод 2 6 3" xfId="449"/>
    <cellStyle name="Вывод 2 6 4" xfId="450"/>
    <cellStyle name="Вывод 2 6 5" xfId="451"/>
    <cellStyle name="Вывод 2 6 6" xfId="452"/>
    <cellStyle name="Вывод 2 7" xfId="453"/>
    <cellStyle name="Вывод 2 7 2" xfId="454"/>
    <cellStyle name="Вывод 2 7 2 2" xfId="455"/>
    <cellStyle name="Вывод 2 7 3" xfId="456"/>
    <cellStyle name="Вывод 2 7 4" xfId="457"/>
    <cellStyle name="Вывод 2 7 5" xfId="458"/>
    <cellStyle name="Вывод 2 7 6" xfId="459"/>
    <cellStyle name="Вывод 2 8" xfId="460"/>
    <cellStyle name="Вывод 2 8 2" xfId="461"/>
    <cellStyle name="Вывод 2 8 2 2" xfId="462"/>
    <cellStyle name="Вывод 2 8 3" xfId="463"/>
    <cellStyle name="Вывод 2 8 4" xfId="464"/>
    <cellStyle name="Вывод 2 8 5" xfId="465"/>
    <cellStyle name="Вывод 2 8 6" xfId="466"/>
    <cellStyle name="Вывод 2 9" xfId="467"/>
    <cellStyle name="Вывод 2 9 2" xfId="468"/>
    <cellStyle name="Вывод 2 9 2 2" xfId="469"/>
    <cellStyle name="Вывод 2 9 3" xfId="470"/>
    <cellStyle name="Вывод 2 9 4" xfId="471"/>
    <cellStyle name="Вывод 2 9 5" xfId="472"/>
    <cellStyle name="Вывод 2 9 6" xfId="473"/>
    <cellStyle name="Вычисление 2" xfId="474"/>
    <cellStyle name="Вычисление 2 10" xfId="475"/>
    <cellStyle name="Вычисление 2 10 2" xfId="476"/>
    <cellStyle name="Вычисление 2 10 2 2" xfId="477"/>
    <cellStyle name="Вычисление 2 10 3" xfId="478"/>
    <cellStyle name="Вычисление 2 10 4" xfId="479"/>
    <cellStyle name="Вычисление 2 10 5" xfId="480"/>
    <cellStyle name="Вычисление 2 10 6" xfId="481"/>
    <cellStyle name="Вычисление 2 11" xfId="482"/>
    <cellStyle name="Вычисление 2 11 2" xfId="483"/>
    <cellStyle name="Вычисление 2 11 2 2" xfId="484"/>
    <cellStyle name="Вычисление 2 11 3" xfId="485"/>
    <cellStyle name="Вычисление 2 11 4" xfId="486"/>
    <cellStyle name="Вычисление 2 11 5" xfId="487"/>
    <cellStyle name="Вычисление 2 11 6" xfId="488"/>
    <cellStyle name="Вычисление 2 12" xfId="489"/>
    <cellStyle name="Вычисление 2 12 2" xfId="490"/>
    <cellStyle name="Вычисление 2 12 2 2" xfId="491"/>
    <cellStyle name="Вычисление 2 12 3" xfId="492"/>
    <cellStyle name="Вычисление 2 12 4" xfId="493"/>
    <cellStyle name="Вычисление 2 12 5" xfId="494"/>
    <cellStyle name="Вычисление 2 12 6" xfId="495"/>
    <cellStyle name="Вычисление 2 13" xfId="496"/>
    <cellStyle name="Вычисление 2 13 2" xfId="497"/>
    <cellStyle name="Вычисление 2 13 2 2" xfId="498"/>
    <cellStyle name="Вычисление 2 13 3" xfId="499"/>
    <cellStyle name="Вычисление 2 13 4" xfId="500"/>
    <cellStyle name="Вычисление 2 13 5" xfId="501"/>
    <cellStyle name="Вычисление 2 13 6" xfId="502"/>
    <cellStyle name="Вычисление 2 14" xfId="503"/>
    <cellStyle name="Вычисление 2 14 2" xfId="504"/>
    <cellStyle name="Вычисление 2 15" xfId="505"/>
    <cellStyle name="Вычисление 2 16" xfId="506"/>
    <cellStyle name="Вычисление 2 17" xfId="507"/>
    <cellStyle name="Вычисление 2 18" xfId="508"/>
    <cellStyle name="Вычисление 2 19" xfId="509"/>
    <cellStyle name="Вычисление 2 2" xfId="510"/>
    <cellStyle name="Вычисление 2 2 2" xfId="511"/>
    <cellStyle name="Вычисление 2 2 2 2" xfId="512"/>
    <cellStyle name="Вычисление 2 2 3" xfId="513"/>
    <cellStyle name="Вычисление 2 2 4" xfId="514"/>
    <cellStyle name="Вычисление 2 2 5" xfId="515"/>
    <cellStyle name="Вычисление 2 2 6" xfId="516"/>
    <cellStyle name="Вычисление 2 20" xfId="517"/>
    <cellStyle name="Вычисление 2 3" xfId="518"/>
    <cellStyle name="Вычисление 2 3 2" xfId="519"/>
    <cellStyle name="Вычисление 2 3 2 2" xfId="520"/>
    <cellStyle name="Вычисление 2 3 3" xfId="521"/>
    <cellStyle name="Вычисление 2 3 4" xfId="522"/>
    <cellStyle name="Вычисление 2 3 5" xfId="523"/>
    <cellStyle name="Вычисление 2 3 6" xfId="524"/>
    <cellStyle name="Вычисление 2 3 7" xfId="525"/>
    <cellStyle name="Вычисление 2 4" xfId="526"/>
    <cellStyle name="Вычисление 2 4 2" xfId="527"/>
    <cellStyle name="Вычисление 2 4 2 2" xfId="528"/>
    <cellStyle name="Вычисление 2 4 3" xfId="529"/>
    <cellStyle name="Вычисление 2 4 4" xfId="530"/>
    <cellStyle name="Вычисление 2 4 5" xfId="531"/>
    <cellStyle name="Вычисление 2 4 6" xfId="532"/>
    <cellStyle name="Вычисление 2 4 7" xfId="533"/>
    <cellStyle name="Вычисление 2 5" xfId="534"/>
    <cellStyle name="Вычисление 2 5 2" xfId="535"/>
    <cellStyle name="Вычисление 2 5 2 2" xfId="536"/>
    <cellStyle name="Вычисление 2 5 3" xfId="537"/>
    <cellStyle name="Вычисление 2 5 4" xfId="538"/>
    <cellStyle name="Вычисление 2 5 5" xfId="539"/>
    <cellStyle name="Вычисление 2 5 6" xfId="540"/>
    <cellStyle name="Вычисление 2 6" xfId="541"/>
    <cellStyle name="Вычисление 2 6 2" xfId="542"/>
    <cellStyle name="Вычисление 2 6 2 2" xfId="543"/>
    <cellStyle name="Вычисление 2 6 3" xfId="544"/>
    <cellStyle name="Вычисление 2 6 4" xfId="545"/>
    <cellStyle name="Вычисление 2 6 5" xfId="546"/>
    <cellStyle name="Вычисление 2 6 6" xfId="547"/>
    <cellStyle name="Вычисление 2 7" xfId="548"/>
    <cellStyle name="Вычисление 2 7 2" xfId="549"/>
    <cellStyle name="Вычисление 2 7 2 2" xfId="550"/>
    <cellStyle name="Вычисление 2 7 3" xfId="551"/>
    <cellStyle name="Вычисление 2 7 4" xfId="552"/>
    <cellStyle name="Вычисление 2 7 5" xfId="553"/>
    <cellStyle name="Вычисление 2 7 6" xfId="554"/>
    <cellStyle name="Вычисление 2 8" xfId="555"/>
    <cellStyle name="Вычисление 2 8 2" xfId="556"/>
    <cellStyle name="Вычисление 2 8 2 2" xfId="557"/>
    <cellStyle name="Вычисление 2 8 3" xfId="558"/>
    <cellStyle name="Вычисление 2 8 4" xfId="559"/>
    <cellStyle name="Вычисление 2 8 5" xfId="560"/>
    <cellStyle name="Вычисление 2 8 6" xfId="561"/>
    <cellStyle name="Вычисление 2 9" xfId="562"/>
    <cellStyle name="Вычисление 2 9 2" xfId="563"/>
    <cellStyle name="Вычисление 2 9 2 2" xfId="564"/>
    <cellStyle name="Вычисление 2 9 3" xfId="565"/>
    <cellStyle name="Вычисление 2 9 4" xfId="566"/>
    <cellStyle name="Вычисление 2 9 5" xfId="567"/>
    <cellStyle name="Вычисление 2 9 6" xfId="568"/>
    <cellStyle name="Гиперссылка 2" xfId="569"/>
    <cellStyle name="Гиперссылка 2 2" xfId="570"/>
    <cellStyle name="Гиперссылка 2 2 2" xfId="571"/>
    <cellStyle name="Денежный 2" xfId="572"/>
    <cellStyle name="Денежный 2 10" xfId="573"/>
    <cellStyle name="Денежный 2 11" xfId="4874"/>
    <cellStyle name="Денежный 2 2" xfId="574"/>
    <cellStyle name="Денежный 2 2 10" xfId="575"/>
    <cellStyle name="Денежный 2 2 2" xfId="576"/>
    <cellStyle name="Денежный 2 2 3" xfId="577"/>
    <cellStyle name="Денежный 2 2 4" xfId="578"/>
    <cellStyle name="Денежный 2 2 5" xfId="579"/>
    <cellStyle name="Денежный 2 2 6" xfId="580"/>
    <cellStyle name="Денежный 2 2 7" xfId="581"/>
    <cellStyle name="Денежный 2 2 8" xfId="582"/>
    <cellStyle name="Денежный 2 2 9" xfId="583"/>
    <cellStyle name="Денежный 2 3" xfId="584"/>
    <cellStyle name="Денежный 2 4" xfId="585"/>
    <cellStyle name="Денежный 2 5" xfId="586"/>
    <cellStyle name="Денежный 2 6" xfId="587"/>
    <cellStyle name="Денежный 2 7" xfId="588"/>
    <cellStyle name="Денежный 2 8" xfId="589"/>
    <cellStyle name="Денежный 2 9" xfId="590"/>
    <cellStyle name="Денежный 3" xfId="591"/>
    <cellStyle name="Денежный 3 2" xfId="592"/>
    <cellStyle name="Денежный 3 3" xfId="593"/>
    <cellStyle name="Денежный 3 4" xfId="594"/>
    <cellStyle name="Заголовок 1 2" xfId="595"/>
    <cellStyle name="Заголовок 1 2 10" xfId="596"/>
    <cellStyle name="Заголовок 1 2 11" xfId="597"/>
    <cellStyle name="Заголовок 1 2 12" xfId="598"/>
    <cellStyle name="Заголовок 1 2 13" xfId="599"/>
    <cellStyle name="Заголовок 1 2 2" xfId="600"/>
    <cellStyle name="Заголовок 1 2 3" xfId="601"/>
    <cellStyle name="Заголовок 1 2 3 2" xfId="602"/>
    <cellStyle name="Заголовок 1 2 4" xfId="603"/>
    <cellStyle name="Заголовок 1 2 4 2" xfId="604"/>
    <cellStyle name="Заголовок 1 2 5" xfId="605"/>
    <cellStyle name="Заголовок 1 2 6" xfId="606"/>
    <cellStyle name="Заголовок 1 2 7" xfId="607"/>
    <cellStyle name="Заголовок 1 2 8" xfId="608"/>
    <cellStyle name="Заголовок 1 2 9" xfId="609"/>
    <cellStyle name="Заголовок 2 2" xfId="610"/>
    <cellStyle name="Заголовок 2 2 10" xfId="611"/>
    <cellStyle name="Заголовок 2 2 11" xfId="612"/>
    <cellStyle name="Заголовок 2 2 12" xfId="613"/>
    <cellStyle name="Заголовок 2 2 13" xfId="614"/>
    <cellStyle name="Заголовок 2 2 2" xfId="615"/>
    <cellStyle name="Заголовок 2 2 3" xfId="616"/>
    <cellStyle name="Заголовок 2 2 3 2" xfId="617"/>
    <cellStyle name="Заголовок 2 2 4" xfId="618"/>
    <cellStyle name="Заголовок 2 2 4 2" xfId="619"/>
    <cellStyle name="Заголовок 2 2 5" xfId="620"/>
    <cellStyle name="Заголовок 2 2 6" xfId="621"/>
    <cellStyle name="Заголовок 2 2 7" xfId="622"/>
    <cellStyle name="Заголовок 2 2 8" xfId="623"/>
    <cellStyle name="Заголовок 2 2 9" xfId="624"/>
    <cellStyle name="Заголовок 3 2" xfId="625"/>
    <cellStyle name="Заголовок 3 2 10" xfId="626"/>
    <cellStyle name="Заголовок 3 2 11" xfId="627"/>
    <cellStyle name="Заголовок 3 2 12" xfId="628"/>
    <cellStyle name="Заголовок 3 2 13" xfId="629"/>
    <cellStyle name="Заголовок 3 2 2" xfId="630"/>
    <cellStyle name="Заголовок 3 2 3" xfId="631"/>
    <cellStyle name="Заголовок 3 2 3 2" xfId="632"/>
    <cellStyle name="Заголовок 3 2 4" xfId="633"/>
    <cellStyle name="Заголовок 3 2 4 2" xfId="634"/>
    <cellStyle name="Заголовок 3 2 5" xfId="635"/>
    <cellStyle name="Заголовок 3 2 6" xfId="636"/>
    <cellStyle name="Заголовок 3 2 7" xfId="637"/>
    <cellStyle name="Заголовок 3 2 8" xfId="638"/>
    <cellStyle name="Заголовок 3 2 9" xfId="639"/>
    <cellStyle name="Заголовок 4 2" xfId="640"/>
    <cellStyle name="Заголовок 4 2 10" xfId="641"/>
    <cellStyle name="Заголовок 4 2 11" xfId="642"/>
    <cellStyle name="Заголовок 4 2 12" xfId="643"/>
    <cellStyle name="Заголовок 4 2 13" xfId="644"/>
    <cellStyle name="Заголовок 4 2 2" xfId="645"/>
    <cellStyle name="Заголовок 4 2 3" xfId="646"/>
    <cellStyle name="Заголовок 4 2 3 2" xfId="647"/>
    <cellStyle name="Заголовок 4 2 4" xfId="648"/>
    <cellStyle name="Заголовок 4 2 4 2" xfId="649"/>
    <cellStyle name="Заголовок 4 2 5" xfId="650"/>
    <cellStyle name="Заголовок 4 2 6" xfId="651"/>
    <cellStyle name="Заголовок 4 2 7" xfId="652"/>
    <cellStyle name="Заголовок 4 2 8" xfId="653"/>
    <cellStyle name="Заголовок 4 2 9" xfId="654"/>
    <cellStyle name="Итог 2" xfId="655"/>
    <cellStyle name="Итог 2 10" xfId="656"/>
    <cellStyle name="Итог 2 10 2" xfId="657"/>
    <cellStyle name="Итог 2 10 2 2" xfId="658"/>
    <cellStyle name="Итог 2 10 3" xfId="659"/>
    <cellStyle name="Итог 2 10 4" xfId="660"/>
    <cellStyle name="Итог 2 10 5" xfId="661"/>
    <cellStyle name="Итог 2 10 6" xfId="662"/>
    <cellStyle name="Итог 2 11" xfId="663"/>
    <cellStyle name="Итог 2 11 2" xfId="664"/>
    <cellStyle name="Итог 2 11 2 2" xfId="665"/>
    <cellStyle name="Итог 2 11 3" xfId="666"/>
    <cellStyle name="Итог 2 11 4" xfId="667"/>
    <cellStyle name="Итог 2 11 5" xfId="668"/>
    <cellStyle name="Итог 2 11 6" xfId="669"/>
    <cellStyle name="Итог 2 12" xfId="670"/>
    <cellStyle name="Итог 2 12 2" xfId="671"/>
    <cellStyle name="Итог 2 12 2 2" xfId="672"/>
    <cellStyle name="Итог 2 12 3" xfId="673"/>
    <cellStyle name="Итог 2 12 4" xfId="674"/>
    <cellStyle name="Итог 2 12 5" xfId="675"/>
    <cellStyle name="Итог 2 12 6" xfId="676"/>
    <cellStyle name="Итог 2 13" xfId="677"/>
    <cellStyle name="Итог 2 13 2" xfId="678"/>
    <cellStyle name="Итог 2 13 2 2" xfId="679"/>
    <cellStyle name="Итог 2 13 3" xfId="680"/>
    <cellStyle name="Итог 2 13 4" xfId="681"/>
    <cellStyle name="Итог 2 13 5" xfId="682"/>
    <cellStyle name="Итог 2 13 6" xfId="683"/>
    <cellStyle name="Итог 2 14" xfId="684"/>
    <cellStyle name="Итог 2 14 2" xfId="685"/>
    <cellStyle name="Итог 2 15" xfId="686"/>
    <cellStyle name="Итог 2 16" xfId="687"/>
    <cellStyle name="Итог 2 17" xfId="688"/>
    <cellStyle name="Итог 2 18" xfId="689"/>
    <cellStyle name="Итог 2 19" xfId="690"/>
    <cellStyle name="Итог 2 2" xfId="691"/>
    <cellStyle name="Итог 2 2 2" xfId="692"/>
    <cellStyle name="Итог 2 2 2 2" xfId="693"/>
    <cellStyle name="Итог 2 2 3" xfId="694"/>
    <cellStyle name="Итог 2 2 4" xfId="695"/>
    <cellStyle name="Итог 2 2 5" xfId="696"/>
    <cellStyle name="Итог 2 2 6" xfId="697"/>
    <cellStyle name="Итог 2 20" xfId="698"/>
    <cellStyle name="Итог 2 3" xfId="699"/>
    <cellStyle name="Итог 2 3 2" xfId="700"/>
    <cellStyle name="Итог 2 3 2 2" xfId="701"/>
    <cellStyle name="Итог 2 3 3" xfId="702"/>
    <cellStyle name="Итог 2 3 4" xfId="703"/>
    <cellStyle name="Итог 2 3 5" xfId="704"/>
    <cellStyle name="Итог 2 3 6" xfId="705"/>
    <cellStyle name="Итог 2 3 7" xfId="706"/>
    <cellStyle name="Итог 2 4" xfId="707"/>
    <cellStyle name="Итог 2 4 2" xfId="708"/>
    <cellStyle name="Итог 2 4 2 2" xfId="709"/>
    <cellStyle name="Итог 2 4 3" xfId="710"/>
    <cellStyle name="Итог 2 4 4" xfId="711"/>
    <cellStyle name="Итог 2 4 5" xfId="712"/>
    <cellStyle name="Итог 2 4 6" xfId="713"/>
    <cellStyle name="Итог 2 4 7" xfId="714"/>
    <cellStyle name="Итог 2 5" xfId="715"/>
    <cellStyle name="Итог 2 5 2" xfId="716"/>
    <cellStyle name="Итог 2 5 2 2" xfId="717"/>
    <cellStyle name="Итог 2 5 3" xfId="718"/>
    <cellStyle name="Итог 2 5 4" xfId="719"/>
    <cellStyle name="Итог 2 5 5" xfId="720"/>
    <cellStyle name="Итог 2 5 6" xfId="721"/>
    <cellStyle name="Итог 2 6" xfId="722"/>
    <cellStyle name="Итог 2 6 2" xfId="723"/>
    <cellStyle name="Итог 2 6 2 2" xfId="724"/>
    <cellStyle name="Итог 2 6 3" xfId="725"/>
    <cellStyle name="Итог 2 6 4" xfId="726"/>
    <cellStyle name="Итог 2 6 5" xfId="727"/>
    <cellStyle name="Итог 2 6 6" xfId="728"/>
    <cellStyle name="Итог 2 7" xfId="729"/>
    <cellStyle name="Итог 2 7 2" xfId="730"/>
    <cellStyle name="Итог 2 7 2 2" xfId="731"/>
    <cellStyle name="Итог 2 7 3" xfId="732"/>
    <cellStyle name="Итог 2 7 4" xfId="733"/>
    <cellStyle name="Итог 2 7 5" xfId="734"/>
    <cellStyle name="Итог 2 7 6" xfId="735"/>
    <cellStyle name="Итог 2 8" xfId="736"/>
    <cellStyle name="Итог 2 8 2" xfId="737"/>
    <cellStyle name="Итог 2 8 2 2" xfId="738"/>
    <cellStyle name="Итог 2 8 3" xfId="739"/>
    <cellStyle name="Итог 2 8 4" xfId="740"/>
    <cellStyle name="Итог 2 8 5" xfId="741"/>
    <cellStyle name="Итог 2 8 6" xfId="742"/>
    <cellStyle name="Итог 2 9" xfId="743"/>
    <cellStyle name="Итог 2 9 2" xfId="744"/>
    <cellStyle name="Итог 2 9 2 2" xfId="745"/>
    <cellStyle name="Итог 2 9 3" xfId="746"/>
    <cellStyle name="Итог 2 9 4" xfId="747"/>
    <cellStyle name="Итог 2 9 5" xfId="748"/>
    <cellStyle name="Итог 2 9 6" xfId="749"/>
    <cellStyle name="Контрольная ячейка 2" xfId="750"/>
    <cellStyle name="Название 2" xfId="751"/>
    <cellStyle name="Название 2 10" xfId="752"/>
    <cellStyle name="Название 2 11" xfId="753"/>
    <cellStyle name="Название 2 12" xfId="754"/>
    <cellStyle name="Название 2 13" xfId="755"/>
    <cellStyle name="Название 2 2" xfId="756"/>
    <cellStyle name="Название 2 3" xfId="757"/>
    <cellStyle name="Название 2 3 2" xfId="758"/>
    <cellStyle name="Название 2 4" xfId="759"/>
    <cellStyle name="Название 2 4 2" xfId="760"/>
    <cellStyle name="Название 2 5" xfId="761"/>
    <cellStyle name="Название 2 6" xfId="762"/>
    <cellStyle name="Название 2 7" xfId="763"/>
    <cellStyle name="Название 2 8" xfId="764"/>
    <cellStyle name="Название 2 9" xfId="765"/>
    <cellStyle name="Нейтральный 2" xfId="766"/>
    <cellStyle name="Обычный" xfId="0" builtinId="0"/>
    <cellStyle name="Обычный 10" xfId="767"/>
    <cellStyle name="Обычный 10 2" xfId="768"/>
    <cellStyle name="Обычный 10 3" xfId="769"/>
    <cellStyle name="Обычный 10 4" xfId="770"/>
    <cellStyle name="Обычный 100" xfId="771"/>
    <cellStyle name="Обычный 100 10" xfId="4938"/>
    <cellStyle name="Обычный 100 2" xfId="772"/>
    <cellStyle name="Обычный 100 2 2" xfId="773"/>
    <cellStyle name="Обычный 100 2 2 2" xfId="774"/>
    <cellStyle name="Обычный 100 2 2 2 2" xfId="4941"/>
    <cellStyle name="Обычный 100 2 2 3" xfId="4940"/>
    <cellStyle name="Обычный 100 2 3" xfId="775"/>
    <cellStyle name="Обычный 100 2 3 2" xfId="4942"/>
    <cellStyle name="Обычный 100 2 4" xfId="776"/>
    <cellStyle name="Обычный 100 2 4 2" xfId="4943"/>
    <cellStyle name="Обычный 100 2 5" xfId="4939"/>
    <cellStyle name="Обычный 100 3" xfId="777"/>
    <cellStyle name="Обычный 100 3 2" xfId="778"/>
    <cellStyle name="Обычный 100 3 2 2" xfId="779"/>
    <cellStyle name="Обычный 100 3 2 2 2" xfId="4946"/>
    <cellStyle name="Обычный 100 3 2 3" xfId="4945"/>
    <cellStyle name="Обычный 100 3 3" xfId="780"/>
    <cellStyle name="Обычный 100 3 3 2" xfId="4947"/>
    <cellStyle name="Обычный 100 3 4" xfId="781"/>
    <cellStyle name="Обычный 100 3 4 2" xfId="4948"/>
    <cellStyle name="Обычный 100 3 5" xfId="4944"/>
    <cellStyle name="Обычный 100 4" xfId="782"/>
    <cellStyle name="Обычный 100 4 2" xfId="783"/>
    <cellStyle name="Обычный 100 4 2 2" xfId="784"/>
    <cellStyle name="Обычный 100 4 2 2 2" xfId="785"/>
    <cellStyle name="Обычный 100 4 2 2 2 2" xfId="4952"/>
    <cellStyle name="Обычный 100 4 2 2 3" xfId="4951"/>
    <cellStyle name="Обычный 100 4 2 2 4" xfId="8210"/>
    <cellStyle name="Обычный 100 4 2 3" xfId="786"/>
    <cellStyle name="Обычный 100 4 2 3 2" xfId="4953"/>
    <cellStyle name="Обычный 100 4 2 4" xfId="787"/>
    <cellStyle name="Обычный 100 4 2 4 2" xfId="4954"/>
    <cellStyle name="Обычный 100 4 2 5" xfId="4950"/>
    <cellStyle name="Обычный 100 4 3" xfId="788"/>
    <cellStyle name="Обычный 100 4 3 2" xfId="789"/>
    <cellStyle name="Обычный 100 4 3 2 2" xfId="4956"/>
    <cellStyle name="Обычный 100 4 3 2 3" xfId="8208"/>
    <cellStyle name="Обычный 100 4 3 3" xfId="790"/>
    <cellStyle name="Обычный 100 4 3 4" xfId="4955"/>
    <cellStyle name="Обычный 100 4 4" xfId="791"/>
    <cellStyle name="Обычный 100 4 4 2" xfId="792"/>
    <cellStyle name="Обычный 100 4 4 2 2" xfId="793"/>
    <cellStyle name="Обычный 100 4 4 2 2 2" xfId="4959"/>
    <cellStyle name="Обычный 100 4 4 2 3" xfId="4958"/>
    <cellStyle name="Обычный 100 4 4 2 4" xfId="8207"/>
    <cellStyle name="Обычный 100 4 4 3" xfId="794"/>
    <cellStyle name="Обычный 100 4 4 3 2" xfId="4960"/>
    <cellStyle name="Обычный 100 4 4 4" xfId="795"/>
    <cellStyle name="Обычный 100 4 4 4 2" xfId="4961"/>
    <cellStyle name="Обычный 100 4 4 5" xfId="4957"/>
    <cellStyle name="Обычный 100 4 5" xfId="796"/>
    <cellStyle name="Обычный 100 4 5 2" xfId="797"/>
    <cellStyle name="Обычный 100 4 5 2 2" xfId="4963"/>
    <cellStyle name="Обычный 100 4 5 2 3" xfId="8206"/>
    <cellStyle name="Обычный 100 4 5 3" xfId="4962"/>
    <cellStyle name="Обычный 100 4 6" xfId="798"/>
    <cellStyle name="Обычный 100 4 6 2" xfId="4964"/>
    <cellStyle name="Обычный 100 4 7" xfId="4875"/>
    <cellStyle name="Обычный 100 4 7 2" xfId="8175"/>
    <cellStyle name="Обычный 100 4 8" xfId="4949"/>
    <cellStyle name="Обычный 100 5" xfId="799"/>
    <cellStyle name="Обычный 100 5 2" xfId="800"/>
    <cellStyle name="Обычный 100 5 2 2" xfId="4966"/>
    <cellStyle name="Обычный 100 5 3" xfId="4965"/>
    <cellStyle name="Обычный 100 6" xfId="801"/>
    <cellStyle name="Обычный 100 6 2" xfId="4967"/>
    <cellStyle name="Обычный 100 7" xfId="4876"/>
    <cellStyle name="Обычный 100 7 2" xfId="8176"/>
    <cellStyle name="Обычный 100 8" xfId="4877"/>
    <cellStyle name="Обычный 100 8 2" xfId="8177"/>
    <cellStyle name="Обычный 100 9" xfId="4878"/>
    <cellStyle name="Обычный 100 9 2" xfId="8178"/>
    <cellStyle name="Обычный 100_формы_1" xfId="802"/>
    <cellStyle name="Обычный 101" xfId="803"/>
    <cellStyle name="Обычный 101 2" xfId="804"/>
    <cellStyle name="Обычный 101 2 2" xfId="4969"/>
    <cellStyle name="Обычный 101 3" xfId="805"/>
    <cellStyle name="Обычный 101 3 2" xfId="4970"/>
    <cellStyle name="Обычный 101 4" xfId="4968"/>
    <cellStyle name="Обычный 102" xfId="806"/>
    <cellStyle name="Обычный 102 2" xfId="807"/>
    <cellStyle name="Обычный 102 2 2" xfId="4972"/>
    <cellStyle name="Обычный 102 3" xfId="808"/>
    <cellStyle name="Обычный 102 3 2" xfId="4973"/>
    <cellStyle name="Обычный 102 4" xfId="4971"/>
    <cellStyle name="Обычный 103" xfId="809"/>
    <cellStyle name="Обычный 103 2" xfId="810"/>
    <cellStyle name="Обычный 103 2 2" xfId="811"/>
    <cellStyle name="Обычный 103 2 2 2" xfId="4975"/>
    <cellStyle name="Обычный 103 2 3" xfId="4974"/>
    <cellStyle name="Обычный 103 3" xfId="812"/>
    <cellStyle name="Обычный 103 3 2" xfId="813"/>
    <cellStyle name="Обычный 103 3 2 2" xfId="4977"/>
    <cellStyle name="Обычный 103 3 3" xfId="4976"/>
    <cellStyle name="Обычный 104" xfId="814"/>
    <cellStyle name="Обычный 104 2" xfId="815"/>
    <cellStyle name="Обычный 104 2 2" xfId="4979"/>
    <cellStyle name="Обычный 104 3" xfId="4978"/>
    <cellStyle name="Обычный 105" xfId="816"/>
    <cellStyle name="Обычный 105 2" xfId="817"/>
    <cellStyle name="Обычный 105 2 2" xfId="4981"/>
    <cellStyle name="Обычный 105 3" xfId="4901"/>
    <cellStyle name="Обычный 105 3 2" xfId="8194"/>
    <cellStyle name="Обычный 105 4" xfId="4980"/>
    <cellStyle name="Обычный 106" xfId="818"/>
    <cellStyle name="Обычный 106 2" xfId="819"/>
    <cellStyle name="Обычный 106 2 2" xfId="4983"/>
    <cellStyle name="Обычный 106 3" xfId="4982"/>
    <cellStyle name="Обычный 107" xfId="820"/>
    <cellStyle name="Обычный 107 2" xfId="821"/>
    <cellStyle name="Обычный 108" xfId="4879"/>
    <cellStyle name="Обычный 108 2" xfId="8179"/>
    <cellStyle name="Обычный 109" xfId="4880"/>
    <cellStyle name="Обычный 109 2" xfId="8180"/>
    <cellStyle name="Обычный 11" xfId="822"/>
    <cellStyle name="Обычный 11 10" xfId="823"/>
    <cellStyle name="Обычный 11 10 2" xfId="4897"/>
    <cellStyle name="Обычный 11 11" xfId="824"/>
    <cellStyle name="Обычный 11 11 2" xfId="4984"/>
    <cellStyle name="Обычный 11 12" xfId="825"/>
    <cellStyle name="Обычный 11 12 2" xfId="4985"/>
    <cellStyle name="Обычный 11 13" xfId="826"/>
    <cellStyle name="Обычный 11 13 2" xfId="4986"/>
    <cellStyle name="Обычный 11 14" xfId="827"/>
    <cellStyle name="Обычный 11 14 2" xfId="4987"/>
    <cellStyle name="Обычный 11 15" xfId="828"/>
    <cellStyle name="Обычный 11 15 2" xfId="4988"/>
    <cellStyle name="Обычный 11 16" xfId="829"/>
    <cellStyle name="Обычный 11 16 2" xfId="4989"/>
    <cellStyle name="Обычный 11 17" xfId="830"/>
    <cellStyle name="Обычный 11 17 2" xfId="4990"/>
    <cellStyle name="Обычный 11 18" xfId="831"/>
    <cellStyle name="Обычный 11 18 2" xfId="4991"/>
    <cellStyle name="Обычный 11 19" xfId="832"/>
    <cellStyle name="Обычный 11 19 2" xfId="4992"/>
    <cellStyle name="Обычный 11 2" xfId="833"/>
    <cellStyle name="Обычный 11 2 2" xfId="834"/>
    <cellStyle name="Обычный 11 2 3" xfId="835"/>
    <cellStyle name="Обычный 11 2 4" xfId="836"/>
    <cellStyle name="Обычный 11 2 5" xfId="837"/>
    <cellStyle name="Обычный 11 2 5 2" xfId="4993"/>
    <cellStyle name="Обычный 11 20" xfId="838"/>
    <cellStyle name="Обычный 11 20 2" xfId="4994"/>
    <cellStyle name="Обычный 11 21" xfId="839"/>
    <cellStyle name="Обычный 11 21 2" xfId="4995"/>
    <cellStyle name="Обычный 11 22" xfId="840"/>
    <cellStyle name="Обычный 11 22 2" xfId="4996"/>
    <cellStyle name="Обычный 11 23" xfId="841"/>
    <cellStyle name="Обычный 11 23 2" xfId="4997"/>
    <cellStyle name="Обычный 11 24" xfId="842"/>
    <cellStyle name="Обычный 11 24 2" xfId="4998"/>
    <cellStyle name="Обычный 11 25" xfId="843"/>
    <cellStyle name="Обычный 11 25 2" xfId="4999"/>
    <cellStyle name="Обычный 11 26" xfId="844"/>
    <cellStyle name="Обычный 11 26 2" xfId="5000"/>
    <cellStyle name="Обычный 11 27" xfId="845"/>
    <cellStyle name="Обычный 11 27 2" xfId="5001"/>
    <cellStyle name="Обычный 11 28" xfId="846"/>
    <cellStyle name="Обычный 11 28 2" xfId="5002"/>
    <cellStyle name="Обычный 11 29" xfId="847"/>
    <cellStyle name="Обычный 11 29 2" xfId="5003"/>
    <cellStyle name="Обычный 11 3" xfId="848"/>
    <cellStyle name="Обычный 11 30" xfId="849"/>
    <cellStyle name="Обычный 11 30 2" xfId="5004"/>
    <cellStyle name="Обычный 11 31" xfId="850"/>
    <cellStyle name="Обычный 11 31 2" xfId="5005"/>
    <cellStyle name="Обычный 11 32" xfId="851"/>
    <cellStyle name="Обычный 11 32 2" xfId="5006"/>
    <cellStyle name="Обычный 11 33" xfId="852"/>
    <cellStyle name="Обычный 11 33 2" xfId="5007"/>
    <cellStyle name="Обычный 11 34" xfId="853"/>
    <cellStyle name="Обычный 11 34 2" xfId="5008"/>
    <cellStyle name="Обычный 11 35" xfId="854"/>
    <cellStyle name="Обычный 11 35 2" xfId="5009"/>
    <cellStyle name="Обычный 11 36" xfId="855"/>
    <cellStyle name="Обычный 11 36 2" xfId="5010"/>
    <cellStyle name="Обычный 11 37" xfId="856"/>
    <cellStyle name="Обычный 11 37 2" xfId="5011"/>
    <cellStyle name="Обычный 11 38" xfId="857"/>
    <cellStyle name="Обычный 11 38 2" xfId="5012"/>
    <cellStyle name="Обычный 11 39" xfId="858"/>
    <cellStyle name="Обычный 11 39 2" xfId="5013"/>
    <cellStyle name="Обычный 11 4" xfId="859"/>
    <cellStyle name="Обычный 11 4 2" xfId="860"/>
    <cellStyle name="Обычный 11 4 2 2" xfId="5015"/>
    <cellStyle name="Обычный 11 4 3" xfId="5014"/>
    <cellStyle name="Обычный 11 40" xfId="861"/>
    <cellStyle name="Обычный 11 40 2" xfId="5016"/>
    <cellStyle name="Обычный 11 41" xfId="862"/>
    <cellStyle name="Обычный 11 41 2" xfId="5017"/>
    <cellStyle name="Обычный 11 42" xfId="863"/>
    <cellStyle name="Обычный 11 42 2" xfId="5018"/>
    <cellStyle name="Обычный 11 43" xfId="864"/>
    <cellStyle name="Обычный 11 43 2" xfId="5019"/>
    <cellStyle name="Обычный 11 44" xfId="865"/>
    <cellStyle name="Обычный 11 44 2" xfId="5020"/>
    <cellStyle name="Обычный 11 45" xfId="866"/>
    <cellStyle name="Обычный 11 5" xfId="867"/>
    <cellStyle name="Обычный 11 5 2" xfId="868"/>
    <cellStyle name="Обычный 11 5 2 2" xfId="5022"/>
    <cellStyle name="Обычный 11 5 3" xfId="5021"/>
    <cellStyle name="Обычный 11 6" xfId="869"/>
    <cellStyle name="Обычный 11 6 2" xfId="5023"/>
    <cellStyle name="Обычный 11 7" xfId="870"/>
    <cellStyle name="Обычный 11 7 2" xfId="5024"/>
    <cellStyle name="Обычный 11 8" xfId="871"/>
    <cellStyle name="Обычный 11 8 2" xfId="5025"/>
    <cellStyle name="Обычный 11 9" xfId="872"/>
    <cellStyle name="Обычный 11 9 2" xfId="5026"/>
    <cellStyle name="Обычный 110" xfId="4881"/>
    <cellStyle name="Обычный 111" xfId="4882"/>
    <cellStyle name="Обычный 113" xfId="4902"/>
    <cellStyle name="Обычный 113 2" xfId="8195"/>
    <cellStyle name="Обычный 12" xfId="873"/>
    <cellStyle name="Обычный 12 10" xfId="874"/>
    <cellStyle name="Обычный 12 10 2" xfId="5028"/>
    <cellStyle name="Обычный 12 11" xfId="875"/>
    <cellStyle name="Обычный 12 11 2" xfId="5029"/>
    <cellStyle name="Обычный 12 12" xfId="876"/>
    <cellStyle name="Обычный 12 12 2" xfId="5030"/>
    <cellStyle name="Обычный 12 13" xfId="877"/>
    <cellStyle name="Обычный 12 13 2" xfId="5031"/>
    <cellStyle name="Обычный 12 14" xfId="878"/>
    <cellStyle name="Обычный 12 14 2" xfId="5032"/>
    <cellStyle name="Обычный 12 15" xfId="879"/>
    <cellStyle name="Обычный 12 15 2" xfId="5033"/>
    <cellStyle name="Обычный 12 16" xfId="880"/>
    <cellStyle name="Обычный 12 16 2" xfId="5034"/>
    <cellStyle name="Обычный 12 17" xfId="881"/>
    <cellStyle name="Обычный 12 17 2" xfId="5035"/>
    <cellStyle name="Обычный 12 18" xfId="882"/>
    <cellStyle name="Обычный 12 18 2" xfId="5036"/>
    <cellStyle name="Обычный 12 19" xfId="883"/>
    <cellStyle name="Обычный 12 19 2" xfId="5037"/>
    <cellStyle name="Обычный 12 2" xfId="884"/>
    <cellStyle name="Обычный 12 2 2" xfId="885"/>
    <cellStyle name="Обычный 12 2 3" xfId="886"/>
    <cellStyle name="Обычный 12 2 4" xfId="887"/>
    <cellStyle name="Обычный 12 2 5" xfId="888"/>
    <cellStyle name="Обычный 12 2 5 2" xfId="5038"/>
    <cellStyle name="Обычный 12 20" xfId="889"/>
    <cellStyle name="Обычный 12 20 2" xfId="5039"/>
    <cellStyle name="Обычный 12 21" xfId="890"/>
    <cellStyle name="Обычный 12 21 2" xfId="5040"/>
    <cellStyle name="Обычный 12 22" xfId="891"/>
    <cellStyle name="Обычный 12 22 2" xfId="5041"/>
    <cellStyle name="Обычный 12 23" xfId="892"/>
    <cellStyle name="Обычный 12 23 2" xfId="5042"/>
    <cellStyle name="Обычный 12 24" xfId="893"/>
    <cellStyle name="Обычный 12 24 2" xfId="5043"/>
    <cellStyle name="Обычный 12 25" xfId="894"/>
    <cellStyle name="Обычный 12 25 2" xfId="5044"/>
    <cellStyle name="Обычный 12 26" xfId="895"/>
    <cellStyle name="Обычный 12 26 2" xfId="5045"/>
    <cellStyle name="Обычный 12 27" xfId="896"/>
    <cellStyle name="Обычный 12 27 2" xfId="5046"/>
    <cellStyle name="Обычный 12 28" xfId="897"/>
    <cellStyle name="Обычный 12 28 2" xfId="5047"/>
    <cellStyle name="Обычный 12 29" xfId="898"/>
    <cellStyle name="Обычный 12 29 2" xfId="5048"/>
    <cellStyle name="Обычный 12 3" xfId="899"/>
    <cellStyle name="Обычный 12 30" xfId="900"/>
    <cellStyle name="Обычный 12 30 2" xfId="5049"/>
    <cellStyle name="Обычный 12 31" xfId="901"/>
    <cellStyle name="Обычный 12 31 2" xfId="5050"/>
    <cellStyle name="Обычный 12 32" xfId="902"/>
    <cellStyle name="Обычный 12 32 2" xfId="5051"/>
    <cellStyle name="Обычный 12 33" xfId="903"/>
    <cellStyle name="Обычный 12 33 2" xfId="5052"/>
    <cellStyle name="Обычный 12 34" xfId="904"/>
    <cellStyle name="Обычный 12 34 2" xfId="5053"/>
    <cellStyle name="Обычный 12 35" xfId="905"/>
    <cellStyle name="Обычный 12 35 2" xfId="5054"/>
    <cellStyle name="Обычный 12 36" xfId="906"/>
    <cellStyle name="Обычный 12 36 2" xfId="5055"/>
    <cellStyle name="Обычный 12 37" xfId="907"/>
    <cellStyle name="Обычный 12 37 2" xfId="5056"/>
    <cellStyle name="Обычный 12 38" xfId="908"/>
    <cellStyle name="Обычный 12 38 2" xfId="5057"/>
    <cellStyle name="Обычный 12 39" xfId="909"/>
    <cellStyle name="Обычный 12 39 2" xfId="5058"/>
    <cellStyle name="Обычный 12 4" xfId="910"/>
    <cellStyle name="Обычный 12 4 2" xfId="911"/>
    <cellStyle name="Обычный 12 40" xfId="912"/>
    <cellStyle name="Обычный 12 40 2" xfId="5059"/>
    <cellStyle name="Обычный 12 41" xfId="913"/>
    <cellStyle name="Обычный 12 41 2" xfId="5060"/>
    <cellStyle name="Обычный 12 42" xfId="914"/>
    <cellStyle name="Обычный 12 42 2" xfId="5061"/>
    <cellStyle name="Обычный 12 43" xfId="915"/>
    <cellStyle name="Обычный 12 43 2" xfId="5062"/>
    <cellStyle name="Обычный 12 44" xfId="916"/>
    <cellStyle name="Обычный 12 44 2" xfId="5063"/>
    <cellStyle name="Обычный 12 45" xfId="917"/>
    <cellStyle name="Обычный 12 46" xfId="5027"/>
    <cellStyle name="Обычный 12 5" xfId="918"/>
    <cellStyle name="Обычный 12 5 2" xfId="919"/>
    <cellStyle name="Обычный 12 6" xfId="920"/>
    <cellStyle name="Обычный 12 6 2" xfId="921"/>
    <cellStyle name="Обычный 12 7" xfId="922"/>
    <cellStyle name="Обычный 12 7 2" xfId="923"/>
    <cellStyle name="Обычный 12 8" xfId="924"/>
    <cellStyle name="Обычный 12 8 2" xfId="5064"/>
    <cellStyle name="Обычный 12 9" xfId="925"/>
    <cellStyle name="Обычный 12 9 2" xfId="5065"/>
    <cellStyle name="Обычный 13" xfId="926"/>
    <cellStyle name="Обычный 13 10" xfId="927"/>
    <cellStyle name="Обычный 13 10 2" xfId="5067"/>
    <cellStyle name="Обычный 13 11" xfId="928"/>
    <cellStyle name="Обычный 13 11 2" xfId="5068"/>
    <cellStyle name="Обычный 13 12" xfId="929"/>
    <cellStyle name="Обычный 13 12 2" xfId="5069"/>
    <cellStyle name="Обычный 13 13" xfId="930"/>
    <cellStyle name="Обычный 13 13 2" xfId="5070"/>
    <cellStyle name="Обычный 13 14" xfId="931"/>
    <cellStyle name="Обычный 13 14 2" xfId="5071"/>
    <cellStyle name="Обычный 13 15" xfId="932"/>
    <cellStyle name="Обычный 13 15 2" xfId="5072"/>
    <cellStyle name="Обычный 13 16" xfId="933"/>
    <cellStyle name="Обычный 13 16 2" xfId="5073"/>
    <cellStyle name="Обычный 13 17" xfId="934"/>
    <cellStyle name="Обычный 13 17 2" xfId="5074"/>
    <cellStyle name="Обычный 13 18" xfId="935"/>
    <cellStyle name="Обычный 13 18 2" xfId="5075"/>
    <cellStyle name="Обычный 13 19" xfId="936"/>
    <cellStyle name="Обычный 13 19 2" xfId="5076"/>
    <cellStyle name="Обычный 13 2" xfId="937"/>
    <cellStyle name="Обычный 13 2 2" xfId="938"/>
    <cellStyle name="Обычный 13 2 3" xfId="939"/>
    <cellStyle name="Обычный 13 2 4" xfId="940"/>
    <cellStyle name="Обычный 13 2 5" xfId="941"/>
    <cellStyle name="Обычный 13 2 5 2" xfId="5077"/>
    <cellStyle name="Обычный 13 20" xfId="942"/>
    <cellStyle name="Обычный 13 20 2" xfId="5078"/>
    <cellStyle name="Обычный 13 21" xfId="943"/>
    <cellStyle name="Обычный 13 21 2" xfId="5079"/>
    <cellStyle name="Обычный 13 22" xfId="944"/>
    <cellStyle name="Обычный 13 22 2" xfId="5080"/>
    <cellStyle name="Обычный 13 23" xfId="945"/>
    <cellStyle name="Обычный 13 23 2" xfId="5081"/>
    <cellStyle name="Обычный 13 24" xfId="946"/>
    <cellStyle name="Обычный 13 24 2" xfId="5082"/>
    <cellStyle name="Обычный 13 25" xfId="947"/>
    <cellStyle name="Обычный 13 25 2" xfId="5083"/>
    <cellStyle name="Обычный 13 26" xfId="948"/>
    <cellStyle name="Обычный 13 26 2" xfId="5084"/>
    <cellStyle name="Обычный 13 27" xfId="949"/>
    <cellStyle name="Обычный 13 27 2" xfId="5085"/>
    <cellStyle name="Обычный 13 28" xfId="950"/>
    <cellStyle name="Обычный 13 28 2" xfId="5086"/>
    <cellStyle name="Обычный 13 29" xfId="951"/>
    <cellStyle name="Обычный 13 29 2" xfId="5087"/>
    <cellStyle name="Обычный 13 3" xfId="952"/>
    <cellStyle name="Обычный 13 30" xfId="953"/>
    <cellStyle name="Обычный 13 30 2" xfId="5088"/>
    <cellStyle name="Обычный 13 31" xfId="954"/>
    <cellStyle name="Обычный 13 31 2" xfId="5089"/>
    <cellStyle name="Обычный 13 32" xfId="955"/>
    <cellStyle name="Обычный 13 32 2" xfId="5090"/>
    <cellStyle name="Обычный 13 33" xfId="956"/>
    <cellStyle name="Обычный 13 33 2" xfId="5091"/>
    <cellStyle name="Обычный 13 34" xfId="957"/>
    <cellStyle name="Обычный 13 34 2" xfId="5092"/>
    <cellStyle name="Обычный 13 35" xfId="958"/>
    <cellStyle name="Обычный 13 35 2" xfId="5093"/>
    <cellStyle name="Обычный 13 36" xfId="959"/>
    <cellStyle name="Обычный 13 36 2" xfId="5094"/>
    <cellStyle name="Обычный 13 37" xfId="960"/>
    <cellStyle name="Обычный 13 37 2" xfId="5095"/>
    <cellStyle name="Обычный 13 38" xfId="961"/>
    <cellStyle name="Обычный 13 38 2" xfId="5096"/>
    <cellStyle name="Обычный 13 39" xfId="962"/>
    <cellStyle name="Обычный 13 39 2" xfId="5097"/>
    <cellStyle name="Обычный 13 4" xfId="963"/>
    <cellStyle name="Обычный 13 4 2" xfId="5098"/>
    <cellStyle name="Обычный 13 40" xfId="964"/>
    <cellStyle name="Обычный 13 40 2" xfId="5099"/>
    <cellStyle name="Обычный 13 41" xfId="965"/>
    <cellStyle name="Обычный 13 41 2" xfId="5100"/>
    <cellStyle name="Обычный 13 42" xfId="966"/>
    <cellStyle name="Обычный 13 42 2" xfId="5101"/>
    <cellStyle name="Обычный 13 43" xfId="967"/>
    <cellStyle name="Обычный 13 43 2" xfId="5102"/>
    <cellStyle name="Обычный 13 44" xfId="968"/>
    <cellStyle name="Обычный 13 44 2" xfId="5103"/>
    <cellStyle name="Обычный 13 45" xfId="5066"/>
    <cellStyle name="Обычный 13 5" xfId="969"/>
    <cellStyle name="Обычный 13 5 2" xfId="5104"/>
    <cellStyle name="Обычный 13 6" xfId="970"/>
    <cellStyle name="Обычный 13 6 2" xfId="5105"/>
    <cellStyle name="Обычный 13 7" xfId="971"/>
    <cellStyle name="Обычный 13 7 2" xfId="5106"/>
    <cellStyle name="Обычный 13 8" xfId="972"/>
    <cellStyle name="Обычный 13 8 2" xfId="5107"/>
    <cellStyle name="Обычный 13 9" xfId="973"/>
    <cellStyle name="Обычный 13 9 2" xfId="5108"/>
    <cellStyle name="Обычный 14" xfId="974"/>
    <cellStyle name="Обычный 14 10" xfId="975"/>
    <cellStyle name="Обычный 14 2" xfId="976"/>
    <cellStyle name="Обычный 14 2 2" xfId="977"/>
    <cellStyle name="Обычный 14 2 2 2" xfId="978"/>
    <cellStyle name="Обычный 14 2 2 3" xfId="979"/>
    <cellStyle name="Обычный 14 2 2 4" xfId="980"/>
    <cellStyle name="Обычный 14 2 2 5" xfId="981"/>
    <cellStyle name="Обычный 14 2 3" xfId="982"/>
    <cellStyle name="Обычный 14 2 4" xfId="983"/>
    <cellStyle name="Обычный 14 2 5" xfId="984"/>
    <cellStyle name="Обычный 14 2 6" xfId="985"/>
    <cellStyle name="Обычный 14 3" xfId="986"/>
    <cellStyle name="Обычный 14 3 2" xfId="987"/>
    <cellStyle name="Обычный 14 3 3" xfId="988"/>
    <cellStyle name="Обычный 14 3 4" xfId="989"/>
    <cellStyle name="Обычный 14 3 5" xfId="990"/>
    <cellStyle name="Обычный 14 4" xfId="991"/>
    <cellStyle name="Обычный 14 4 2" xfId="992"/>
    <cellStyle name="Обычный 14 5" xfId="993"/>
    <cellStyle name="Обычный 14 6" xfId="994"/>
    <cellStyle name="Обычный 14 7" xfId="995"/>
    <cellStyle name="Обычный 14 8" xfId="996"/>
    <cellStyle name="Обычный 14 9" xfId="997"/>
    <cellStyle name="Обычный 15" xfId="998"/>
    <cellStyle name="Обычный 15 10" xfId="999"/>
    <cellStyle name="Обычный 15 10 2" xfId="1000"/>
    <cellStyle name="Обычный 15 10 2 2" xfId="1001"/>
    <cellStyle name="Обычный 15 10 2 2 2" xfId="5112"/>
    <cellStyle name="Обычный 15 10 2 3" xfId="5111"/>
    <cellStyle name="Обычный 15 10 3" xfId="1002"/>
    <cellStyle name="Обычный 15 10 3 2" xfId="5113"/>
    <cellStyle name="Обычный 15 10 4" xfId="5110"/>
    <cellStyle name="Обычный 15 11" xfId="1003"/>
    <cellStyle name="Обычный 15 11 2" xfId="1004"/>
    <cellStyle name="Обычный 15 11 2 2" xfId="5115"/>
    <cellStyle name="Обычный 15 11 3" xfId="1005"/>
    <cellStyle name="Обычный 15 11 3 2" xfId="5116"/>
    <cellStyle name="Обычный 15 11 4" xfId="5114"/>
    <cellStyle name="Обычный 15 12" xfId="1006"/>
    <cellStyle name="Обычный 15 12 2" xfId="1007"/>
    <cellStyle name="Обычный 15 12 2 2" xfId="5118"/>
    <cellStyle name="Обычный 15 12 3" xfId="5117"/>
    <cellStyle name="Обычный 15 13" xfId="1008"/>
    <cellStyle name="Обычный 15 13 2" xfId="1009"/>
    <cellStyle name="Обычный 15 13 2 2" xfId="5120"/>
    <cellStyle name="Обычный 15 13 3" xfId="5119"/>
    <cellStyle name="Обычный 15 14" xfId="1010"/>
    <cellStyle name="Обычный 15 14 2" xfId="5121"/>
    <cellStyle name="Обычный 15 15" xfId="1011"/>
    <cellStyle name="Обычный 15 15 2" xfId="5122"/>
    <cellStyle name="Обычный 15 16" xfId="1012"/>
    <cellStyle name="Обычный 15 16 2" xfId="5123"/>
    <cellStyle name="Обычный 15 17" xfId="1013"/>
    <cellStyle name="Обычный 15 17 2" xfId="5124"/>
    <cellStyle name="Обычный 15 18" xfId="1014"/>
    <cellStyle name="Обычный 15 18 2" xfId="5125"/>
    <cellStyle name="Обычный 15 19" xfId="1015"/>
    <cellStyle name="Обычный 15 19 2" xfId="5126"/>
    <cellStyle name="Обычный 15 2" xfId="1016"/>
    <cellStyle name="Обычный 15 2 10" xfId="1017"/>
    <cellStyle name="Обычный 15 2 10 2" xfId="5127"/>
    <cellStyle name="Обычный 15 2 11" xfId="1018"/>
    <cellStyle name="Обычный 15 2 11 2" xfId="5128"/>
    <cellStyle name="Обычный 15 2 12" xfId="1019"/>
    <cellStyle name="Обычный 15 2 12 2" xfId="5129"/>
    <cellStyle name="Обычный 15 2 13" xfId="1020"/>
    <cellStyle name="Обычный 15 2 13 2" xfId="5130"/>
    <cellStyle name="Обычный 15 2 14" xfId="1021"/>
    <cellStyle name="Обычный 15 2 14 2" xfId="5131"/>
    <cellStyle name="Обычный 15 2 15" xfId="1022"/>
    <cellStyle name="Обычный 15 2 15 2" xfId="5132"/>
    <cellStyle name="Обычный 15 2 16" xfId="1023"/>
    <cellStyle name="Обычный 15 2 16 2" xfId="5133"/>
    <cellStyle name="Обычный 15 2 17" xfId="1024"/>
    <cellStyle name="Обычный 15 2 17 2" xfId="5134"/>
    <cellStyle name="Обычный 15 2 18" xfId="1025"/>
    <cellStyle name="Обычный 15 2 18 2" xfId="5135"/>
    <cellStyle name="Обычный 15 2 19" xfId="1026"/>
    <cellStyle name="Обычный 15 2 19 2" xfId="5136"/>
    <cellStyle name="Обычный 15 2 2" xfId="1027"/>
    <cellStyle name="Обычный 15 2 2 2" xfId="1028"/>
    <cellStyle name="Обычный 15 2 20" xfId="1029"/>
    <cellStyle name="Обычный 15 2 20 2" xfId="5137"/>
    <cellStyle name="Обычный 15 2 21" xfId="1030"/>
    <cellStyle name="Обычный 15 2 21 2" xfId="5138"/>
    <cellStyle name="Обычный 15 2 22" xfId="1031"/>
    <cellStyle name="Обычный 15 2 22 2" xfId="5139"/>
    <cellStyle name="Обычный 15 2 23" xfId="1032"/>
    <cellStyle name="Обычный 15 2 23 2" xfId="5140"/>
    <cellStyle name="Обычный 15 2 24" xfId="1033"/>
    <cellStyle name="Обычный 15 2 24 2" xfId="5141"/>
    <cellStyle name="Обычный 15 2 25" xfId="1034"/>
    <cellStyle name="Обычный 15 2 25 2" xfId="5142"/>
    <cellStyle name="Обычный 15 2 26" xfId="1035"/>
    <cellStyle name="Обычный 15 2 26 2" xfId="5143"/>
    <cellStyle name="Обычный 15 2 27" xfId="1036"/>
    <cellStyle name="Обычный 15 2 27 2" xfId="5144"/>
    <cellStyle name="Обычный 15 2 28" xfId="1037"/>
    <cellStyle name="Обычный 15 2 28 2" xfId="5145"/>
    <cellStyle name="Обычный 15 2 29" xfId="1038"/>
    <cellStyle name="Обычный 15 2 29 2" xfId="5146"/>
    <cellStyle name="Обычный 15 2 3" xfId="1039"/>
    <cellStyle name="Обычный 15 2 3 2" xfId="1040"/>
    <cellStyle name="Обычный 15 2 30" xfId="1041"/>
    <cellStyle name="Обычный 15 2 30 2" xfId="5147"/>
    <cellStyle name="Обычный 15 2 31" xfId="1042"/>
    <cellStyle name="Обычный 15 2 31 2" xfId="5148"/>
    <cellStyle name="Обычный 15 2 32" xfId="1043"/>
    <cellStyle name="Обычный 15 2 32 2" xfId="5149"/>
    <cellStyle name="Обычный 15 2 33" xfId="1044"/>
    <cellStyle name="Обычный 15 2 33 2" xfId="5150"/>
    <cellStyle name="Обычный 15 2 34" xfId="1045"/>
    <cellStyle name="Обычный 15 2 34 2" xfId="5151"/>
    <cellStyle name="Обычный 15 2 35" xfId="1046"/>
    <cellStyle name="Обычный 15 2 35 2" xfId="5152"/>
    <cellStyle name="Обычный 15 2 36" xfId="1047"/>
    <cellStyle name="Обычный 15 2 36 2" xfId="5153"/>
    <cellStyle name="Обычный 15 2 37" xfId="1048"/>
    <cellStyle name="Обычный 15 2 37 2" xfId="5154"/>
    <cellStyle name="Обычный 15 2 38" xfId="1049"/>
    <cellStyle name="Обычный 15 2 38 2" xfId="5155"/>
    <cellStyle name="Обычный 15 2 39" xfId="1050"/>
    <cellStyle name="Обычный 15 2 39 2" xfId="5156"/>
    <cellStyle name="Обычный 15 2 4" xfId="1051"/>
    <cellStyle name="Обычный 15 2 4 2" xfId="1052"/>
    <cellStyle name="Обычный 15 2 40" xfId="1053"/>
    <cellStyle name="Обычный 15 2 40 2" xfId="5157"/>
    <cellStyle name="Обычный 15 2 41" xfId="1054"/>
    <cellStyle name="Обычный 15 2 41 2" xfId="5158"/>
    <cellStyle name="Обычный 15 2 42" xfId="1055"/>
    <cellStyle name="Обычный 15 2 42 2" xfId="5159"/>
    <cellStyle name="Обычный 15 2 43" xfId="1056"/>
    <cellStyle name="Обычный 15 2 5" xfId="1057"/>
    <cellStyle name="Обычный 15 2 5 2" xfId="5160"/>
    <cellStyle name="Обычный 15 2 6" xfId="1058"/>
    <cellStyle name="Обычный 15 2 6 2" xfId="5161"/>
    <cellStyle name="Обычный 15 2 7" xfId="1059"/>
    <cellStyle name="Обычный 15 2 7 2" xfId="5162"/>
    <cellStyle name="Обычный 15 2 8" xfId="1060"/>
    <cellStyle name="Обычный 15 2 8 2" xfId="5163"/>
    <cellStyle name="Обычный 15 2 9" xfId="1061"/>
    <cellStyle name="Обычный 15 2 9 2" xfId="5164"/>
    <cellStyle name="Обычный 15 20" xfId="1062"/>
    <cellStyle name="Обычный 15 20 2" xfId="5165"/>
    <cellStyle name="Обычный 15 21" xfId="1063"/>
    <cellStyle name="Обычный 15 21 2" xfId="5166"/>
    <cellStyle name="Обычный 15 22" xfId="1064"/>
    <cellStyle name="Обычный 15 22 2" xfId="5167"/>
    <cellStyle name="Обычный 15 23" xfId="1065"/>
    <cellStyle name="Обычный 15 23 2" xfId="5168"/>
    <cellStyle name="Обычный 15 24" xfId="1066"/>
    <cellStyle name="Обычный 15 24 2" xfId="5169"/>
    <cellStyle name="Обычный 15 25" xfId="1067"/>
    <cellStyle name="Обычный 15 25 2" xfId="5170"/>
    <cellStyle name="Обычный 15 26" xfId="1068"/>
    <cellStyle name="Обычный 15 26 2" xfId="5171"/>
    <cellStyle name="Обычный 15 27" xfId="1069"/>
    <cellStyle name="Обычный 15 27 2" xfId="5172"/>
    <cellStyle name="Обычный 15 28" xfId="1070"/>
    <cellStyle name="Обычный 15 28 2" xfId="5173"/>
    <cellStyle name="Обычный 15 29" xfId="1071"/>
    <cellStyle name="Обычный 15 29 2" xfId="5174"/>
    <cellStyle name="Обычный 15 3" xfId="1072"/>
    <cellStyle name="Обычный 15 30" xfId="1073"/>
    <cellStyle name="Обычный 15 30 2" xfId="5175"/>
    <cellStyle name="Обычный 15 31" xfId="1074"/>
    <cellStyle name="Обычный 15 31 2" xfId="5176"/>
    <cellStyle name="Обычный 15 32" xfId="1075"/>
    <cellStyle name="Обычный 15 32 2" xfId="5177"/>
    <cellStyle name="Обычный 15 33" xfId="1076"/>
    <cellStyle name="Обычный 15 33 2" xfId="5178"/>
    <cellStyle name="Обычный 15 34" xfId="1077"/>
    <cellStyle name="Обычный 15 34 2" xfId="5179"/>
    <cellStyle name="Обычный 15 35" xfId="1078"/>
    <cellStyle name="Обычный 15 35 2" xfId="5180"/>
    <cellStyle name="Обычный 15 36" xfId="1079"/>
    <cellStyle name="Обычный 15 36 2" xfId="5181"/>
    <cellStyle name="Обычный 15 37" xfId="1080"/>
    <cellStyle name="Обычный 15 37 2" xfId="5182"/>
    <cellStyle name="Обычный 15 38" xfId="1081"/>
    <cellStyle name="Обычный 15 38 2" xfId="5183"/>
    <cellStyle name="Обычный 15 39" xfId="1082"/>
    <cellStyle name="Обычный 15 39 2" xfId="5184"/>
    <cellStyle name="Обычный 15 4" xfId="1083"/>
    <cellStyle name="Обычный 15 4 2" xfId="1084"/>
    <cellStyle name="Обычный 15 4 2 2" xfId="1085"/>
    <cellStyle name="Обычный 15 4 2 2 2" xfId="5187"/>
    <cellStyle name="Обычный 15 4 2 3" xfId="1086"/>
    <cellStyle name="Обычный 15 4 2 3 2" xfId="5188"/>
    <cellStyle name="Обычный 15 4 2 4" xfId="5186"/>
    <cellStyle name="Обычный 15 4 3" xfId="1087"/>
    <cellStyle name="Обычный 15 4 3 2" xfId="1088"/>
    <cellStyle name="Обычный 15 4 3 2 2" xfId="5190"/>
    <cellStyle name="Обычный 15 4 3 3" xfId="5189"/>
    <cellStyle name="Обычный 15 4 4" xfId="1089"/>
    <cellStyle name="Обычный 15 4 4 2" xfId="1090"/>
    <cellStyle name="Обычный 15 4 4 2 2" xfId="5192"/>
    <cellStyle name="Обычный 15 4 4 3" xfId="5191"/>
    <cellStyle name="Обычный 15 4 5" xfId="1091"/>
    <cellStyle name="Обычный 15 4 5 2" xfId="5193"/>
    <cellStyle name="Обычный 15 4 6" xfId="1092"/>
    <cellStyle name="Обычный 15 4 6 2" xfId="5194"/>
    <cellStyle name="Обычный 15 4 7" xfId="5185"/>
    <cellStyle name="Обычный 15 40" xfId="1093"/>
    <cellStyle name="Обычный 15 40 2" xfId="5195"/>
    <cellStyle name="Обычный 15 41" xfId="1094"/>
    <cellStyle name="Обычный 15 41 2" xfId="5196"/>
    <cellStyle name="Обычный 15 42" xfId="1095"/>
    <cellStyle name="Обычный 15 42 2" xfId="5197"/>
    <cellStyle name="Обычный 15 43" xfId="1096"/>
    <cellStyle name="Обычный 15 43 2" xfId="5198"/>
    <cellStyle name="Обычный 15 44" xfId="1097"/>
    <cellStyle name="Обычный 15 44 2" xfId="5199"/>
    <cellStyle name="Обычный 15 45" xfId="1098"/>
    <cellStyle name="Обычный 15 45 2" xfId="5200"/>
    <cellStyle name="Обычный 15 46" xfId="1099"/>
    <cellStyle name="Обычный 15 46 2" xfId="5201"/>
    <cellStyle name="Обычный 15 47" xfId="1100"/>
    <cellStyle name="Обычный 15 47 2" xfId="5202"/>
    <cellStyle name="Обычный 15 48" xfId="1101"/>
    <cellStyle name="Обычный 15 48 2" xfId="5203"/>
    <cellStyle name="Обычный 15 49" xfId="1102"/>
    <cellStyle name="Обычный 15 49 2" xfId="5204"/>
    <cellStyle name="Обычный 15 5" xfId="1103"/>
    <cellStyle name="Обычный 15 5 2" xfId="1104"/>
    <cellStyle name="Обычный 15 5 2 2" xfId="1105"/>
    <cellStyle name="Обычный 15 5 2 2 2" xfId="5207"/>
    <cellStyle name="Обычный 15 5 2 3" xfId="1106"/>
    <cellStyle name="Обычный 15 5 2 3 2" xfId="5208"/>
    <cellStyle name="Обычный 15 5 2 4" xfId="5206"/>
    <cellStyle name="Обычный 15 5 3" xfId="1107"/>
    <cellStyle name="Обычный 15 5 3 2" xfId="1108"/>
    <cellStyle name="Обычный 15 5 3 2 2" xfId="5210"/>
    <cellStyle name="Обычный 15 5 3 3" xfId="5209"/>
    <cellStyle name="Обычный 15 5 4" xfId="1109"/>
    <cellStyle name="Обычный 15 5 4 2" xfId="5211"/>
    <cellStyle name="Обычный 15 5 5" xfId="1110"/>
    <cellStyle name="Обычный 15 5 5 2" xfId="5212"/>
    <cellStyle name="Обычный 15 5 6" xfId="5205"/>
    <cellStyle name="Обычный 15 50" xfId="5109"/>
    <cellStyle name="Обычный 15 6" xfId="1111"/>
    <cellStyle name="Обычный 15 6 2" xfId="1112"/>
    <cellStyle name="Обычный 15 6 2 2" xfId="1113"/>
    <cellStyle name="Обычный 15 6 2 2 2" xfId="5215"/>
    <cellStyle name="Обычный 15 6 2 3" xfId="1114"/>
    <cellStyle name="Обычный 15 6 2 3 2" xfId="5216"/>
    <cellStyle name="Обычный 15 6 2 4" xfId="5214"/>
    <cellStyle name="Обычный 15 6 3" xfId="1115"/>
    <cellStyle name="Обычный 15 6 3 2" xfId="1116"/>
    <cellStyle name="Обычный 15 6 3 2 2" xfId="5218"/>
    <cellStyle name="Обычный 15 6 3 3" xfId="5217"/>
    <cellStyle name="Обычный 15 6 4" xfId="1117"/>
    <cellStyle name="Обычный 15 6 4 2" xfId="5219"/>
    <cellStyle name="Обычный 15 6 5" xfId="1118"/>
    <cellStyle name="Обычный 15 6 5 2" xfId="5220"/>
    <cellStyle name="Обычный 15 6 6" xfId="5213"/>
    <cellStyle name="Обычный 15 7" xfId="1119"/>
    <cellStyle name="Обычный 15 7 10" xfId="1120"/>
    <cellStyle name="Обычный 15 7 10 2" xfId="5221"/>
    <cellStyle name="Обычный 15 7 11" xfId="1121"/>
    <cellStyle name="Обычный 15 7 11 2" xfId="5222"/>
    <cellStyle name="Обычный 15 7 12" xfId="1122"/>
    <cellStyle name="Обычный 15 7 12 2" xfId="5223"/>
    <cellStyle name="Обычный 15 7 13" xfId="1123"/>
    <cellStyle name="Обычный 15 7 13 2" xfId="5224"/>
    <cellStyle name="Обычный 15 7 14" xfId="1124"/>
    <cellStyle name="Обычный 15 7 14 2" xfId="5225"/>
    <cellStyle name="Обычный 15 7 15" xfId="1125"/>
    <cellStyle name="Обычный 15 7 15 2" xfId="5226"/>
    <cellStyle name="Обычный 15 7 16" xfId="1126"/>
    <cellStyle name="Обычный 15 7 16 2" xfId="5227"/>
    <cellStyle name="Обычный 15 7 17" xfId="1127"/>
    <cellStyle name="Обычный 15 7 17 2" xfId="5228"/>
    <cellStyle name="Обычный 15 7 18" xfId="1128"/>
    <cellStyle name="Обычный 15 7 18 2" xfId="5229"/>
    <cellStyle name="Обычный 15 7 19" xfId="1129"/>
    <cellStyle name="Обычный 15 7 19 2" xfId="5230"/>
    <cellStyle name="Обычный 15 7 2" xfId="1130"/>
    <cellStyle name="Обычный 15 7 2 2" xfId="5231"/>
    <cellStyle name="Обычный 15 7 20" xfId="1131"/>
    <cellStyle name="Обычный 15 7 20 2" xfId="5232"/>
    <cellStyle name="Обычный 15 7 21" xfId="1132"/>
    <cellStyle name="Обычный 15 7 21 2" xfId="5233"/>
    <cellStyle name="Обычный 15 7 22" xfId="1133"/>
    <cellStyle name="Обычный 15 7 22 2" xfId="5234"/>
    <cellStyle name="Обычный 15 7 23" xfId="1134"/>
    <cellStyle name="Обычный 15 7 23 2" xfId="5235"/>
    <cellStyle name="Обычный 15 7 24" xfId="1135"/>
    <cellStyle name="Обычный 15 7 24 2" xfId="5236"/>
    <cellStyle name="Обычный 15 7 25" xfId="1136"/>
    <cellStyle name="Обычный 15 7 25 2" xfId="5237"/>
    <cellStyle name="Обычный 15 7 26" xfId="1137"/>
    <cellStyle name="Обычный 15 7 26 2" xfId="5238"/>
    <cellStyle name="Обычный 15 7 27" xfId="1138"/>
    <cellStyle name="Обычный 15 7 27 2" xfId="5239"/>
    <cellStyle name="Обычный 15 7 28" xfId="1139"/>
    <cellStyle name="Обычный 15 7 28 2" xfId="5240"/>
    <cellStyle name="Обычный 15 7 29" xfId="1140"/>
    <cellStyle name="Обычный 15 7 29 2" xfId="5241"/>
    <cellStyle name="Обычный 15 7 3" xfId="1141"/>
    <cellStyle name="Обычный 15 7 3 2" xfId="5242"/>
    <cellStyle name="Обычный 15 7 30" xfId="1142"/>
    <cellStyle name="Обычный 15 7 30 2" xfId="5243"/>
    <cellStyle name="Обычный 15 7 31" xfId="1143"/>
    <cellStyle name="Обычный 15 7 31 2" xfId="5244"/>
    <cellStyle name="Обычный 15 7 32" xfId="1144"/>
    <cellStyle name="Обычный 15 7 32 2" xfId="5245"/>
    <cellStyle name="Обычный 15 7 33" xfId="1145"/>
    <cellStyle name="Обычный 15 7 33 2" xfId="5246"/>
    <cellStyle name="Обычный 15 7 34" xfId="1146"/>
    <cellStyle name="Обычный 15 7 34 2" xfId="5247"/>
    <cellStyle name="Обычный 15 7 35" xfId="1147"/>
    <cellStyle name="Обычный 15 7 35 2" xfId="5248"/>
    <cellStyle name="Обычный 15 7 36" xfId="1148"/>
    <cellStyle name="Обычный 15 7 36 2" xfId="5249"/>
    <cellStyle name="Обычный 15 7 37" xfId="1149"/>
    <cellStyle name="Обычный 15 7 37 2" xfId="5250"/>
    <cellStyle name="Обычный 15 7 38" xfId="1150"/>
    <cellStyle name="Обычный 15 7 38 2" xfId="5251"/>
    <cellStyle name="Обычный 15 7 39" xfId="1151"/>
    <cellStyle name="Обычный 15 7 39 2" xfId="5252"/>
    <cellStyle name="Обычный 15 7 4" xfId="1152"/>
    <cellStyle name="Обычный 15 7 4 2" xfId="5253"/>
    <cellStyle name="Обычный 15 7 40" xfId="1153"/>
    <cellStyle name="Обычный 15 7 40 2" xfId="5254"/>
    <cellStyle name="Обычный 15 7 41" xfId="1154"/>
    <cellStyle name="Обычный 15 7 41 2" xfId="5255"/>
    <cellStyle name="Обычный 15 7 42" xfId="1155"/>
    <cellStyle name="Обычный 15 7 42 2" xfId="5256"/>
    <cellStyle name="Обычный 15 7 43" xfId="1156"/>
    <cellStyle name="Обычный 15 7 5" xfId="1157"/>
    <cellStyle name="Обычный 15 7 5 2" xfId="5257"/>
    <cellStyle name="Обычный 15 7 6" xfId="1158"/>
    <cellStyle name="Обычный 15 7 6 2" xfId="5258"/>
    <cellStyle name="Обычный 15 7 7" xfId="1159"/>
    <cellStyle name="Обычный 15 7 7 2" xfId="5259"/>
    <cellStyle name="Обычный 15 7 8" xfId="1160"/>
    <cellStyle name="Обычный 15 7 8 2" xfId="5260"/>
    <cellStyle name="Обычный 15 7 9" xfId="1161"/>
    <cellStyle name="Обычный 15 7 9 2" xfId="5261"/>
    <cellStyle name="Обычный 15 8" xfId="1162"/>
    <cellStyle name="Обычный 15 8 2" xfId="5262"/>
    <cellStyle name="Обычный 15 9" xfId="1163"/>
    <cellStyle name="Обычный 15 9 2" xfId="1164"/>
    <cellStyle name="Обычный 15 9 2 2" xfId="1165"/>
    <cellStyle name="Обычный 15 9 2 2 2" xfId="5265"/>
    <cellStyle name="Обычный 15 9 2 3" xfId="5264"/>
    <cellStyle name="Обычный 15 9 3" xfId="1166"/>
    <cellStyle name="Обычный 15 9 3 2" xfId="5266"/>
    <cellStyle name="Обычный 15 9 4" xfId="1167"/>
    <cellStyle name="Обычный 15 9 4 2" xfId="5267"/>
    <cellStyle name="Обычный 15 9 5" xfId="5263"/>
    <cellStyle name="Обычный 16" xfId="1168"/>
    <cellStyle name="Обычный 16 2" xfId="1169"/>
    <cellStyle name="Обычный 16 3" xfId="1170"/>
    <cellStyle name="Обычный 16 4" xfId="1171"/>
    <cellStyle name="Обычный 16 5" xfId="1172"/>
    <cellStyle name="Обычный 16 6" xfId="1173"/>
    <cellStyle name="Обычный 16 7" xfId="1174"/>
    <cellStyle name="Обычный 16 8" xfId="1175"/>
    <cellStyle name="Обычный 17" xfId="1176"/>
    <cellStyle name="Обычный 17 2" xfId="1177"/>
    <cellStyle name="Обычный 18" xfId="1178"/>
    <cellStyle name="Обычный 18 2" xfId="1179"/>
    <cellStyle name="Обычный 19" xfId="1180"/>
    <cellStyle name="Обычный 19 2" xfId="1181"/>
    <cellStyle name="Обычный 2" xfId="1182"/>
    <cellStyle name="Обычный 2 10" xfId="1183"/>
    <cellStyle name="Обычный 2 10 10" xfId="1184"/>
    <cellStyle name="Обычный 2 10 10 2" xfId="1185"/>
    <cellStyle name="Обычный 2 10 10 2 2" xfId="5271"/>
    <cellStyle name="Обычный 2 10 10 3" xfId="5270"/>
    <cellStyle name="Обычный 2 10 11" xfId="1186"/>
    <cellStyle name="Обычный 2 10 11 2" xfId="1187"/>
    <cellStyle name="Обычный 2 10 11 2 2" xfId="5273"/>
    <cellStyle name="Обычный 2 10 11 3" xfId="5272"/>
    <cellStyle name="Обычный 2 10 12" xfId="1188"/>
    <cellStyle name="Обычный 2 10 12 2" xfId="1189"/>
    <cellStyle name="Обычный 2 10 12 2 2" xfId="5275"/>
    <cellStyle name="Обычный 2 10 12 3" xfId="5274"/>
    <cellStyle name="Обычный 2 10 13" xfId="1190"/>
    <cellStyle name="Обычный 2 10 13 2" xfId="1191"/>
    <cellStyle name="Обычный 2 10 13 2 2" xfId="5277"/>
    <cellStyle name="Обычный 2 10 13 3" xfId="5276"/>
    <cellStyle name="Обычный 2 10 14" xfId="1192"/>
    <cellStyle name="Обычный 2 10 14 2" xfId="1193"/>
    <cellStyle name="Обычный 2 10 14 2 2" xfId="5279"/>
    <cellStyle name="Обычный 2 10 14 3" xfId="5278"/>
    <cellStyle name="Обычный 2 10 15" xfId="1194"/>
    <cellStyle name="Обычный 2 10 15 2" xfId="1195"/>
    <cellStyle name="Обычный 2 10 15 2 2" xfId="5281"/>
    <cellStyle name="Обычный 2 10 15 3" xfId="5280"/>
    <cellStyle name="Обычный 2 10 16" xfId="1196"/>
    <cellStyle name="Обычный 2 10 16 2" xfId="1197"/>
    <cellStyle name="Обычный 2 10 16 2 2" xfId="5283"/>
    <cellStyle name="Обычный 2 10 16 3" xfId="5282"/>
    <cellStyle name="Обычный 2 10 17" xfId="1198"/>
    <cellStyle name="Обычный 2 10 17 2" xfId="5284"/>
    <cellStyle name="Обычный 2 10 18" xfId="1199"/>
    <cellStyle name="Обычный 2 10 18 2" xfId="5285"/>
    <cellStyle name="Обычный 2 10 19" xfId="5269"/>
    <cellStyle name="Обычный 2 10 2" xfId="1200"/>
    <cellStyle name="Обычный 2 10 2 2" xfId="1201"/>
    <cellStyle name="Обычный 2 10 2 2 2" xfId="5287"/>
    <cellStyle name="Обычный 2 10 2 3" xfId="1202"/>
    <cellStyle name="Обычный 2 10 2 3 2" xfId="5288"/>
    <cellStyle name="Обычный 2 10 2 4" xfId="5286"/>
    <cellStyle name="Обычный 2 10 3" xfId="1203"/>
    <cellStyle name="Обычный 2 10 3 2" xfId="1204"/>
    <cellStyle name="Обычный 2 10 3 2 2" xfId="5290"/>
    <cellStyle name="Обычный 2 10 3 3" xfId="1205"/>
    <cellStyle name="Обычный 2 10 3 3 2" xfId="5291"/>
    <cellStyle name="Обычный 2 10 3 4" xfId="5289"/>
    <cellStyle name="Обычный 2 10 33" xfId="1206"/>
    <cellStyle name="Обычный 2 10 33 2" xfId="1207"/>
    <cellStyle name="Обычный 2 10 33 2 2" xfId="5293"/>
    <cellStyle name="Обычный 2 10 33 3" xfId="5292"/>
    <cellStyle name="Обычный 2 10 4" xfId="1208"/>
    <cellStyle name="Обычный 2 10 4 2" xfId="1209"/>
    <cellStyle name="Обычный 2 10 4 2 2" xfId="5295"/>
    <cellStyle name="Обычный 2 10 4 3" xfId="1210"/>
    <cellStyle name="Обычный 2 10 4 3 2" xfId="5296"/>
    <cellStyle name="Обычный 2 10 4 4" xfId="5294"/>
    <cellStyle name="Обычный 2 10 5" xfId="1211"/>
    <cellStyle name="Обычный 2 10 5 2" xfId="1212"/>
    <cellStyle name="Обычный 2 10 5 2 2" xfId="5298"/>
    <cellStyle name="Обычный 2 10 5 3" xfId="1213"/>
    <cellStyle name="Обычный 2 10 5 3 2" xfId="5299"/>
    <cellStyle name="Обычный 2 10 5 4" xfId="5297"/>
    <cellStyle name="Обычный 2 10 6" xfId="1214"/>
    <cellStyle name="Обычный 2 10 6 2" xfId="1215"/>
    <cellStyle name="Обычный 2 10 6 2 2" xfId="5301"/>
    <cellStyle name="Обычный 2 10 6 3" xfId="5300"/>
    <cellStyle name="Обычный 2 10 7" xfId="1216"/>
    <cellStyle name="Обычный 2 10 7 2" xfId="1217"/>
    <cellStyle name="Обычный 2 10 7 2 2" xfId="5303"/>
    <cellStyle name="Обычный 2 10 7 3" xfId="5302"/>
    <cellStyle name="Обычный 2 10 8" xfId="1218"/>
    <cellStyle name="Обычный 2 10 8 2" xfId="1219"/>
    <cellStyle name="Обычный 2 10 8 2 2" xfId="5305"/>
    <cellStyle name="Обычный 2 10 8 3" xfId="5304"/>
    <cellStyle name="Обычный 2 10 9" xfId="1220"/>
    <cellStyle name="Обычный 2 10 9 2" xfId="1221"/>
    <cellStyle name="Обычный 2 10 9 2 2" xfId="5307"/>
    <cellStyle name="Обычный 2 10 9 3" xfId="5306"/>
    <cellStyle name="Обычный 2 11" xfId="1222"/>
    <cellStyle name="Обычный 2 11 10" xfId="1223"/>
    <cellStyle name="Обычный 2 11 10 2" xfId="1224"/>
    <cellStyle name="Обычный 2 11 10 2 2" xfId="5310"/>
    <cellStyle name="Обычный 2 11 10 3" xfId="5309"/>
    <cellStyle name="Обычный 2 11 11" xfId="1225"/>
    <cellStyle name="Обычный 2 11 11 2" xfId="1226"/>
    <cellStyle name="Обычный 2 11 11 2 2" xfId="5312"/>
    <cellStyle name="Обычный 2 11 11 3" xfId="5311"/>
    <cellStyle name="Обычный 2 11 12" xfId="1227"/>
    <cellStyle name="Обычный 2 11 12 2" xfId="1228"/>
    <cellStyle name="Обычный 2 11 12 2 2" xfId="5314"/>
    <cellStyle name="Обычный 2 11 12 3" xfId="5313"/>
    <cellStyle name="Обычный 2 11 13" xfId="1229"/>
    <cellStyle name="Обычный 2 11 13 2" xfId="1230"/>
    <cellStyle name="Обычный 2 11 13 2 2" xfId="5316"/>
    <cellStyle name="Обычный 2 11 13 3" xfId="5315"/>
    <cellStyle name="Обычный 2 11 14" xfId="1231"/>
    <cellStyle name="Обычный 2 11 14 2" xfId="1232"/>
    <cellStyle name="Обычный 2 11 14 2 2" xfId="5318"/>
    <cellStyle name="Обычный 2 11 14 3" xfId="5317"/>
    <cellStyle name="Обычный 2 11 15" xfId="1233"/>
    <cellStyle name="Обычный 2 11 15 2" xfId="1234"/>
    <cellStyle name="Обычный 2 11 15 2 2" xfId="5320"/>
    <cellStyle name="Обычный 2 11 15 3" xfId="5319"/>
    <cellStyle name="Обычный 2 11 16" xfId="1235"/>
    <cellStyle name="Обычный 2 11 16 2" xfId="1236"/>
    <cellStyle name="Обычный 2 11 16 2 2" xfId="5322"/>
    <cellStyle name="Обычный 2 11 16 3" xfId="5321"/>
    <cellStyle name="Обычный 2 11 17" xfId="1237"/>
    <cellStyle name="Обычный 2 11 17 2" xfId="5323"/>
    <cellStyle name="Обычный 2 11 18" xfId="1238"/>
    <cellStyle name="Обычный 2 11 18 2" xfId="5324"/>
    <cellStyle name="Обычный 2 11 19" xfId="5308"/>
    <cellStyle name="Обычный 2 11 2" xfId="1239"/>
    <cellStyle name="Обычный 2 11 2 2" xfId="1240"/>
    <cellStyle name="Обычный 2 11 2 2 2" xfId="5326"/>
    <cellStyle name="Обычный 2 11 2 3" xfId="1241"/>
    <cellStyle name="Обычный 2 11 2 3 2" xfId="5327"/>
    <cellStyle name="Обычный 2 11 2 4" xfId="5325"/>
    <cellStyle name="Обычный 2 11 3" xfId="1242"/>
    <cellStyle name="Обычный 2 11 3 2" xfId="1243"/>
    <cellStyle name="Обычный 2 11 3 2 2" xfId="5329"/>
    <cellStyle name="Обычный 2 11 3 3" xfId="1244"/>
    <cellStyle name="Обычный 2 11 3 3 2" xfId="5330"/>
    <cellStyle name="Обычный 2 11 3 4" xfId="5328"/>
    <cellStyle name="Обычный 2 11 4" xfId="1245"/>
    <cellStyle name="Обычный 2 11 4 2" xfId="1246"/>
    <cellStyle name="Обычный 2 11 4 2 2" xfId="5332"/>
    <cellStyle name="Обычный 2 11 4 3" xfId="1247"/>
    <cellStyle name="Обычный 2 11 4 3 2" xfId="5333"/>
    <cellStyle name="Обычный 2 11 4 4" xfId="5331"/>
    <cellStyle name="Обычный 2 11 5" xfId="1248"/>
    <cellStyle name="Обычный 2 11 5 2" xfId="1249"/>
    <cellStyle name="Обычный 2 11 5 2 2" xfId="5335"/>
    <cellStyle name="Обычный 2 11 5 3" xfId="1250"/>
    <cellStyle name="Обычный 2 11 5 3 2" xfId="5336"/>
    <cellStyle name="Обычный 2 11 5 4" xfId="5334"/>
    <cellStyle name="Обычный 2 11 6" xfId="1251"/>
    <cellStyle name="Обычный 2 11 6 2" xfId="1252"/>
    <cellStyle name="Обычный 2 11 6 2 2" xfId="5338"/>
    <cellStyle name="Обычный 2 11 6 3" xfId="5337"/>
    <cellStyle name="Обычный 2 11 7" xfId="1253"/>
    <cellStyle name="Обычный 2 11 7 2" xfId="1254"/>
    <cellStyle name="Обычный 2 11 7 2 2" xfId="5340"/>
    <cellStyle name="Обычный 2 11 7 3" xfId="5339"/>
    <cellStyle name="Обычный 2 11 8" xfId="1255"/>
    <cellStyle name="Обычный 2 11 8 2" xfId="1256"/>
    <cellStyle name="Обычный 2 11 8 2 2" xfId="5342"/>
    <cellStyle name="Обычный 2 11 8 3" xfId="5341"/>
    <cellStyle name="Обычный 2 11 9" xfId="1257"/>
    <cellStyle name="Обычный 2 11 9 2" xfId="1258"/>
    <cellStyle name="Обычный 2 11 9 2 2" xfId="5344"/>
    <cellStyle name="Обычный 2 11 9 3" xfId="5343"/>
    <cellStyle name="Обычный 2 12" xfId="1259"/>
    <cellStyle name="Обычный 2 12 2" xfId="1260"/>
    <cellStyle name="Обычный 2 12 2 2" xfId="1261"/>
    <cellStyle name="Обычный 2 12 2 2 2" xfId="5346"/>
    <cellStyle name="Обычный 2 12 2 3" xfId="1262"/>
    <cellStyle name="Обычный 2 12 2 3 2" xfId="5347"/>
    <cellStyle name="Обычный 2 12 2 4" xfId="5345"/>
    <cellStyle name="Обычный 2 12 3" xfId="1263"/>
    <cellStyle name="Обычный 2 12 3 2" xfId="1264"/>
    <cellStyle name="Обычный 2 12 3 2 2" xfId="5349"/>
    <cellStyle name="Обычный 2 12 3 3" xfId="1265"/>
    <cellStyle name="Обычный 2 12 3 3 2" xfId="5350"/>
    <cellStyle name="Обычный 2 12 3 4" xfId="5348"/>
    <cellStyle name="Обычный 2 12 4" xfId="1266"/>
    <cellStyle name="Обычный 2 12 4 2" xfId="1267"/>
    <cellStyle name="Обычный 2 12 4 2 2" xfId="5352"/>
    <cellStyle name="Обычный 2 12 4 3" xfId="1268"/>
    <cellStyle name="Обычный 2 12 4 3 2" xfId="5353"/>
    <cellStyle name="Обычный 2 12 4 4" xfId="5351"/>
    <cellStyle name="Обычный 2 12 5" xfId="1269"/>
    <cellStyle name="Обычный 2 12 6" xfId="1270"/>
    <cellStyle name="Обычный 2 12 6 2" xfId="4903"/>
    <cellStyle name="Обычный 2 12 6 2 2" xfId="8196"/>
    <cellStyle name="Обычный 2 12 6 3" xfId="5354"/>
    <cellStyle name="Обычный 2 13" xfId="1271"/>
    <cellStyle name="Обычный 2 13 2" xfId="1272"/>
    <cellStyle name="Обычный 2 13 3" xfId="1273"/>
    <cellStyle name="Обычный 2 14" xfId="1274"/>
    <cellStyle name="Обычный 2 15" xfId="1275"/>
    <cellStyle name="Обычный 2 16" xfId="1276"/>
    <cellStyle name="Обычный 2 17" xfId="1277"/>
    <cellStyle name="Обычный 2 18" xfId="1278"/>
    <cellStyle name="Обычный 2 19" xfId="1279"/>
    <cellStyle name="Обычный 2 2" xfId="1280"/>
    <cellStyle name="Обычный 2 2 10" xfId="1281"/>
    <cellStyle name="Обычный 2 2 11" xfId="1282"/>
    <cellStyle name="Обычный 2 2 12" xfId="1283"/>
    <cellStyle name="Обычный 2 2 13" xfId="1284"/>
    <cellStyle name="Обычный 2 2 14" xfId="1285"/>
    <cellStyle name="Обычный 2 2 15" xfId="1286"/>
    <cellStyle name="Обычный 2 2 16" xfId="1287"/>
    <cellStyle name="Обычный 2 2 17" xfId="1288"/>
    <cellStyle name="Обычный 2 2 18" xfId="1289"/>
    <cellStyle name="Обычный 2 2 19" xfId="1290"/>
    <cellStyle name="Обычный 2 2 2" xfId="1291"/>
    <cellStyle name="Обычный 2 2 2 10" xfId="1292"/>
    <cellStyle name="Обычный 2 2 2 11" xfId="1293"/>
    <cellStyle name="Обычный 2 2 2 12" xfId="1294"/>
    <cellStyle name="Обычный 2 2 2 13" xfId="1295"/>
    <cellStyle name="Обычный 2 2 2 13 2" xfId="1296"/>
    <cellStyle name="Обычный 2 2 2 2" xfId="1297"/>
    <cellStyle name="Обычный 2 2 2 2 2" xfId="1298"/>
    <cellStyle name="Обычный 2 2 2 2 3" xfId="1299"/>
    <cellStyle name="Обычный 2 2 2 2 4" xfId="1300"/>
    <cellStyle name="Обычный 2 2 2 2 5" xfId="1301"/>
    <cellStyle name="Обычный 2 2 2 2 6" xfId="1302"/>
    <cellStyle name="Обычный 2 2 2 2 7" xfId="1303"/>
    <cellStyle name="Обычный 2 2 2 3" xfId="1304"/>
    <cellStyle name="Обычный 2 2 2 4" xfId="1305"/>
    <cellStyle name="Обычный 2 2 2 5" xfId="1306"/>
    <cellStyle name="Обычный 2 2 2 6" xfId="1307"/>
    <cellStyle name="Обычный 2 2 2 6 2" xfId="1308"/>
    <cellStyle name="Обычный 2 2 2 6 3" xfId="1309"/>
    <cellStyle name="Обычный 2 2 2 6 4" xfId="1310"/>
    <cellStyle name="Обычный 2 2 2 6 5" xfId="1311"/>
    <cellStyle name="Обычный 2 2 2 7" xfId="1312"/>
    <cellStyle name="Обычный 2 2 2 8" xfId="1313"/>
    <cellStyle name="Обычный 2 2 2 9" xfId="1314"/>
    <cellStyle name="Обычный 2 2 20" xfId="1315"/>
    <cellStyle name="Обычный 2 2 21" xfId="1316"/>
    <cellStyle name="Обычный 2 2 22" xfId="1317"/>
    <cellStyle name="Обычный 2 2 23" xfId="1318"/>
    <cellStyle name="Обычный 2 2 24" xfId="1319"/>
    <cellStyle name="Обычный 2 2 3" xfId="1320"/>
    <cellStyle name="Обычный 2 2 3 10" xfId="1321"/>
    <cellStyle name="Обычный 2 2 3 2" xfId="1322"/>
    <cellStyle name="Обычный 2 2 3 2 2" xfId="1323"/>
    <cellStyle name="Обычный 2 2 3 2 3" xfId="1324"/>
    <cellStyle name="Обычный 2 2 3 2 4" xfId="1325"/>
    <cellStyle name="Обычный 2 2 3 2 5" xfId="1326"/>
    <cellStyle name="Обычный 2 2 3 2 5 2" xfId="5356"/>
    <cellStyle name="Обычный 2 2 3 2 6" xfId="1327"/>
    <cellStyle name="Обычный 2 2 3 2 6 2" xfId="5357"/>
    <cellStyle name="Обычный 2 2 3 2 7" xfId="5355"/>
    <cellStyle name="Обычный 2 2 3 3" xfId="1328"/>
    <cellStyle name="Обычный 2 2 3 4" xfId="1329"/>
    <cellStyle name="Обычный 2 2 3 5" xfId="1330"/>
    <cellStyle name="Обычный 2 2 3 6" xfId="1331"/>
    <cellStyle name="Обычный 2 2 3 7" xfId="1332"/>
    <cellStyle name="Обычный 2 2 3 8" xfId="1333"/>
    <cellStyle name="Обычный 2 2 3 8 2" xfId="1334"/>
    <cellStyle name="Обычный 2 2 3 8 2 2" xfId="5359"/>
    <cellStyle name="Обычный 2 2 3 8 3" xfId="1335"/>
    <cellStyle name="Обычный 2 2 3 8 3 2" xfId="5360"/>
    <cellStyle name="Обычный 2 2 3 8 4" xfId="5358"/>
    <cellStyle name="Обычный 2 2 3 9" xfId="1336"/>
    <cellStyle name="Обычный 2 2 3 9 2" xfId="1337"/>
    <cellStyle name="Обычный 2 2 3 9 2 2" xfId="5362"/>
    <cellStyle name="Обычный 2 2 3 9 3" xfId="1338"/>
    <cellStyle name="Обычный 2 2 3 9 3 2" xfId="5363"/>
    <cellStyle name="Обычный 2 2 3 9 4" xfId="5361"/>
    <cellStyle name="Обычный 2 2 4" xfId="1339"/>
    <cellStyle name="Обычный 2 2 4 2" xfId="1340"/>
    <cellStyle name="Обычный 2 2 4 2 2" xfId="1341"/>
    <cellStyle name="Обычный 2 2 4 2 2 2" xfId="5365"/>
    <cellStyle name="Обычный 2 2 4 2 3" xfId="1342"/>
    <cellStyle name="Обычный 2 2 4 2 3 2" xfId="5366"/>
    <cellStyle name="Обычный 2 2 4 2 4" xfId="5364"/>
    <cellStyle name="Обычный 2 2 4 3" xfId="1343"/>
    <cellStyle name="Обычный 2 2 4 3 2" xfId="1344"/>
    <cellStyle name="Обычный 2 2 4 3 2 2" xfId="5368"/>
    <cellStyle name="Обычный 2 2 4 3 3" xfId="1345"/>
    <cellStyle name="Обычный 2 2 4 3 3 2" xfId="5369"/>
    <cellStyle name="Обычный 2 2 4 3 4" xfId="5367"/>
    <cellStyle name="Обычный 2 2 4 4" xfId="1346"/>
    <cellStyle name="Обычный 2 2 4 4 2" xfId="1347"/>
    <cellStyle name="Обычный 2 2 4 4 2 2" xfId="5371"/>
    <cellStyle name="Обычный 2 2 4 4 3" xfId="1348"/>
    <cellStyle name="Обычный 2 2 4 4 3 2" xfId="5372"/>
    <cellStyle name="Обычный 2 2 4 4 4" xfId="5370"/>
    <cellStyle name="Обычный 2 2 4 5" xfId="1349"/>
    <cellStyle name="Обычный 2 2 5" xfId="1350"/>
    <cellStyle name="Обычный 2 2 5 2" xfId="1351"/>
    <cellStyle name="Обычный 2 2 5 2 2" xfId="1352"/>
    <cellStyle name="Обычный 2 2 5 2 2 2" xfId="5374"/>
    <cellStyle name="Обычный 2 2 5 2 3" xfId="1353"/>
    <cellStyle name="Обычный 2 2 5 2 3 2" xfId="5375"/>
    <cellStyle name="Обычный 2 2 5 2 4" xfId="5373"/>
    <cellStyle name="Обычный 2 2 5 3" xfId="1354"/>
    <cellStyle name="Обычный 2 2 5 3 2" xfId="1355"/>
    <cellStyle name="Обычный 2 2 5 3 2 2" xfId="5377"/>
    <cellStyle name="Обычный 2 2 5 3 3" xfId="1356"/>
    <cellStyle name="Обычный 2 2 5 3 3 2" xfId="5378"/>
    <cellStyle name="Обычный 2 2 5 3 4" xfId="5376"/>
    <cellStyle name="Обычный 2 2 5 4" xfId="1357"/>
    <cellStyle name="Обычный 2 2 5 4 2" xfId="1358"/>
    <cellStyle name="Обычный 2 2 5 4 2 2" xfId="5380"/>
    <cellStyle name="Обычный 2 2 5 4 3" xfId="1359"/>
    <cellStyle name="Обычный 2 2 5 4 3 2" xfId="5381"/>
    <cellStyle name="Обычный 2 2 5 4 4" xfId="5379"/>
    <cellStyle name="Обычный 2 2 5 5" xfId="1360"/>
    <cellStyle name="Обычный 2 2 6" xfId="1361"/>
    <cellStyle name="Обычный 2 2 6 2" xfId="1362"/>
    <cellStyle name="Обычный 2 2 6 2 2" xfId="1363"/>
    <cellStyle name="Обычный 2 2 6 2 2 2" xfId="5383"/>
    <cellStyle name="Обычный 2 2 6 2 3" xfId="1364"/>
    <cellStyle name="Обычный 2 2 6 2 3 2" xfId="5384"/>
    <cellStyle name="Обычный 2 2 6 2 4" xfId="5382"/>
    <cellStyle name="Обычный 2 2 6 3" xfId="1365"/>
    <cellStyle name="Обычный 2 2 6 3 2" xfId="1366"/>
    <cellStyle name="Обычный 2 2 6 3 2 2" xfId="5386"/>
    <cellStyle name="Обычный 2 2 6 3 3" xfId="1367"/>
    <cellStyle name="Обычный 2 2 6 3 3 2" xfId="5387"/>
    <cellStyle name="Обычный 2 2 6 3 4" xfId="5385"/>
    <cellStyle name="Обычный 2 2 6 4" xfId="1368"/>
    <cellStyle name="Обычный 2 2 6 4 2" xfId="1369"/>
    <cellStyle name="Обычный 2 2 6 4 2 2" xfId="5389"/>
    <cellStyle name="Обычный 2 2 6 4 3" xfId="1370"/>
    <cellStyle name="Обычный 2 2 6 4 3 2" xfId="5390"/>
    <cellStyle name="Обычный 2 2 6 4 4" xfId="5388"/>
    <cellStyle name="Обычный 2 2 6 5" xfId="1371"/>
    <cellStyle name="Обычный 2 2 7" xfId="1372"/>
    <cellStyle name="Обычный 2 2 7 2" xfId="1373"/>
    <cellStyle name="Обычный 2 2 7 2 2" xfId="1374"/>
    <cellStyle name="Обычный 2 2 7 2 2 2" xfId="5393"/>
    <cellStyle name="Обычный 2 2 7 2 3" xfId="1375"/>
    <cellStyle name="Обычный 2 2 7 2 3 2" xfId="5394"/>
    <cellStyle name="Обычный 2 2 7 2 4" xfId="5392"/>
    <cellStyle name="Обычный 2 2 7 3" xfId="1376"/>
    <cellStyle name="Обычный 2 2 7 3 2" xfId="1377"/>
    <cellStyle name="Обычный 2 2 7 3 2 2" xfId="5396"/>
    <cellStyle name="Обычный 2 2 7 3 3" xfId="5395"/>
    <cellStyle name="Обычный 2 2 7 4" xfId="1378"/>
    <cellStyle name="Обычный 2 2 7 4 2" xfId="5397"/>
    <cellStyle name="Обычный 2 2 7 5" xfId="1379"/>
    <cellStyle name="Обычный 2 2 7 5 2" xfId="5398"/>
    <cellStyle name="Обычный 2 2 7 6" xfId="5391"/>
    <cellStyle name="Обычный 2 2 8" xfId="1380"/>
    <cellStyle name="Обычный 2 2 9" xfId="1381"/>
    <cellStyle name="Обычный 2 20" xfId="1382"/>
    <cellStyle name="Обычный 2 21" xfId="1383"/>
    <cellStyle name="Обычный 2 22" xfId="1384"/>
    <cellStyle name="Обычный 2 23" xfId="1385"/>
    <cellStyle name="Обычный 2 24" xfId="1386"/>
    <cellStyle name="Обычный 2 25" xfId="1387"/>
    <cellStyle name="Обычный 2 26" xfId="1388"/>
    <cellStyle name="Обычный 2 27" xfId="1389"/>
    <cellStyle name="Обычный 2 27 2" xfId="1390"/>
    <cellStyle name="Обычный 2 27 2 2" xfId="5400"/>
    <cellStyle name="Обычный 2 27 3" xfId="1391"/>
    <cellStyle name="Обычный 2 27 3 2" xfId="5401"/>
    <cellStyle name="Обычный 2 27 4" xfId="5399"/>
    <cellStyle name="Обычный 2 28" xfId="1392"/>
    <cellStyle name="Обычный 2 28 2" xfId="1393"/>
    <cellStyle name="Обычный 2 28 2 2" xfId="5403"/>
    <cellStyle name="Обычный 2 28 3" xfId="5402"/>
    <cellStyle name="Обычный 2 29" xfId="1394"/>
    <cellStyle name="Обычный 2 29 2" xfId="1395"/>
    <cellStyle name="Обычный 2 29 2 2" xfId="5405"/>
    <cellStyle name="Обычный 2 29 3" xfId="5404"/>
    <cellStyle name="Обычный 2 3" xfId="1396"/>
    <cellStyle name="Обычный 2 3 10" xfId="1397"/>
    <cellStyle name="Обычный 2 3 10 2" xfId="1398"/>
    <cellStyle name="Обычный 2 3 10 2 2" xfId="5408"/>
    <cellStyle name="Обычный 2 3 10 3" xfId="1399"/>
    <cellStyle name="Обычный 2 3 10 3 2" xfId="5409"/>
    <cellStyle name="Обычный 2 3 10 4" xfId="5407"/>
    <cellStyle name="Обычный 2 3 11" xfId="1400"/>
    <cellStyle name="Обычный 2 3 11 2" xfId="1401"/>
    <cellStyle name="Обычный 2 3 11 2 2" xfId="5411"/>
    <cellStyle name="Обычный 2 3 11 3" xfId="5410"/>
    <cellStyle name="Обычный 2 3 12" xfId="1402"/>
    <cellStyle name="Обычный 2 3 13" xfId="1403"/>
    <cellStyle name="Обычный 2 3 13 2" xfId="5412"/>
    <cellStyle name="Обычный 2 3 14" xfId="5406"/>
    <cellStyle name="Обычный 2 3 2" xfId="1404"/>
    <cellStyle name="Обычный 2 3 2 10" xfId="1405"/>
    <cellStyle name="Обычный 2 3 2 10 2" xfId="1406"/>
    <cellStyle name="Обычный 2 3 2 10 2 2" xfId="5415"/>
    <cellStyle name="Обычный 2 3 2 10 3" xfId="1407"/>
    <cellStyle name="Обычный 2 3 2 10 3 2" xfId="5416"/>
    <cellStyle name="Обычный 2 3 2 10 4" xfId="5414"/>
    <cellStyle name="Обычный 2 3 2 11" xfId="1408"/>
    <cellStyle name="Обычный 2 3 2 11 2" xfId="1409"/>
    <cellStyle name="Обычный 2 3 2 11 2 2" xfId="5418"/>
    <cellStyle name="Обычный 2 3 2 11 3" xfId="5417"/>
    <cellStyle name="Обычный 2 3 2 12" xfId="1410"/>
    <cellStyle name="Обычный 2 3 2 12 2" xfId="5419"/>
    <cellStyle name="Обычный 2 3 2 13" xfId="1411"/>
    <cellStyle name="Обычный 2 3 2 13 2" xfId="5420"/>
    <cellStyle name="Обычный 2 3 2 14" xfId="5413"/>
    <cellStyle name="Обычный 2 3 2 2" xfId="1412"/>
    <cellStyle name="Обычный 2 3 2 2 2" xfId="1413"/>
    <cellStyle name="Обычный 2 3 2 2 2 2" xfId="1414"/>
    <cellStyle name="Обычный 2 3 2 2 2 2 2" xfId="5423"/>
    <cellStyle name="Обычный 2 3 2 2 2 3" xfId="1415"/>
    <cellStyle name="Обычный 2 3 2 2 2 3 2" xfId="5424"/>
    <cellStyle name="Обычный 2 3 2 2 2 4" xfId="5422"/>
    <cellStyle name="Обычный 2 3 2 2 3" xfId="1416"/>
    <cellStyle name="Обычный 2 3 2 2 3 2" xfId="1417"/>
    <cellStyle name="Обычный 2 3 2 2 3 2 2" xfId="5426"/>
    <cellStyle name="Обычный 2 3 2 2 3 3" xfId="5425"/>
    <cellStyle name="Обычный 2 3 2 2 4" xfId="1418"/>
    <cellStyle name="Обычный 2 3 2 2 4 2" xfId="5427"/>
    <cellStyle name="Обычный 2 3 2 2 5" xfId="1419"/>
    <cellStyle name="Обычный 2 3 2 2 5 2" xfId="5428"/>
    <cellStyle name="Обычный 2 3 2 2 6" xfId="5421"/>
    <cellStyle name="Обычный 2 3 2 3" xfId="1420"/>
    <cellStyle name="Обычный 2 3 2 3 2" xfId="1421"/>
    <cellStyle name="Обычный 2 3 2 3 2 2" xfId="1422"/>
    <cellStyle name="Обычный 2 3 2 3 2 2 2" xfId="5431"/>
    <cellStyle name="Обычный 2 3 2 3 2 3" xfId="1423"/>
    <cellStyle name="Обычный 2 3 2 3 2 3 2" xfId="5432"/>
    <cellStyle name="Обычный 2 3 2 3 2 4" xfId="5430"/>
    <cellStyle name="Обычный 2 3 2 3 3" xfId="1424"/>
    <cellStyle name="Обычный 2 3 2 3 3 2" xfId="1425"/>
    <cellStyle name="Обычный 2 3 2 3 3 2 2" xfId="5434"/>
    <cellStyle name="Обычный 2 3 2 3 3 3" xfId="5433"/>
    <cellStyle name="Обычный 2 3 2 3 4" xfId="1426"/>
    <cellStyle name="Обычный 2 3 2 3 4 2" xfId="5435"/>
    <cellStyle name="Обычный 2 3 2 3 5" xfId="1427"/>
    <cellStyle name="Обычный 2 3 2 3 5 2" xfId="5436"/>
    <cellStyle name="Обычный 2 3 2 3 6" xfId="5429"/>
    <cellStyle name="Обычный 2 3 2 4" xfId="1428"/>
    <cellStyle name="Обычный 2 3 2 4 2" xfId="1429"/>
    <cellStyle name="Обычный 2 3 2 4 2 2" xfId="1430"/>
    <cellStyle name="Обычный 2 3 2 4 2 2 2" xfId="5439"/>
    <cellStyle name="Обычный 2 3 2 4 2 3" xfId="1431"/>
    <cellStyle name="Обычный 2 3 2 4 2 3 2" xfId="5440"/>
    <cellStyle name="Обычный 2 3 2 4 2 4" xfId="5438"/>
    <cellStyle name="Обычный 2 3 2 4 3" xfId="1432"/>
    <cellStyle name="Обычный 2 3 2 4 3 2" xfId="1433"/>
    <cellStyle name="Обычный 2 3 2 4 3 2 2" xfId="5442"/>
    <cellStyle name="Обычный 2 3 2 4 3 3" xfId="5441"/>
    <cellStyle name="Обычный 2 3 2 4 4" xfId="1434"/>
    <cellStyle name="Обычный 2 3 2 4 4 2" xfId="5443"/>
    <cellStyle name="Обычный 2 3 2 4 5" xfId="1435"/>
    <cellStyle name="Обычный 2 3 2 4 5 2" xfId="5444"/>
    <cellStyle name="Обычный 2 3 2 4 6" xfId="5437"/>
    <cellStyle name="Обычный 2 3 2 5" xfId="1436"/>
    <cellStyle name="Обычный 2 3 2 6" xfId="1437"/>
    <cellStyle name="Обычный 2 3 2 7" xfId="1438"/>
    <cellStyle name="Обычный 2 3 2 8" xfId="1439"/>
    <cellStyle name="Обычный 2 3 2 8 2" xfId="1440"/>
    <cellStyle name="Обычный 2 3 2 8 2 2" xfId="5446"/>
    <cellStyle name="Обычный 2 3 2 8 3" xfId="1441"/>
    <cellStyle name="Обычный 2 3 2 8 3 2" xfId="5447"/>
    <cellStyle name="Обычный 2 3 2 8 4" xfId="5445"/>
    <cellStyle name="Обычный 2 3 2 9" xfId="1442"/>
    <cellStyle name="Обычный 2 3 2 9 2" xfId="1443"/>
    <cellStyle name="Обычный 2 3 2 9 2 2" xfId="5449"/>
    <cellStyle name="Обычный 2 3 2 9 3" xfId="1444"/>
    <cellStyle name="Обычный 2 3 2 9 3 2" xfId="5450"/>
    <cellStyle name="Обычный 2 3 2 9 4" xfId="5448"/>
    <cellStyle name="Обычный 2 3 3" xfId="1445"/>
    <cellStyle name="Обычный 2 3 3 2" xfId="1446"/>
    <cellStyle name="Обычный 2 3 3 2 2" xfId="1447"/>
    <cellStyle name="Обычный 2 3 3 2 2 2" xfId="1448"/>
    <cellStyle name="Обычный 2 3 3 2 2 2 2" xfId="1449"/>
    <cellStyle name="Обычный 2 3 3 2 2 2 2 2" xfId="1450"/>
    <cellStyle name="Обычный 2 3 3 2 2 2 2 2 2" xfId="5456"/>
    <cellStyle name="Обычный 2 3 3 2 2 2 2 3" xfId="1451"/>
    <cellStyle name="Обычный 2 3 3 2 2 2 2 3 2" xfId="5457"/>
    <cellStyle name="Обычный 2 3 3 2 2 2 2 4" xfId="4900"/>
    <cellStyle name="Обычный 2 3 3 2 2 2 2 4 2" xfId="8193"/>
    <cellStyle name="Обычный 2 3 3 2 2 2 2 5" xfId="5455"/>
    <cellStyle name="Обычный 2 3 3 2 2 2 3" xfId="1452"/>
    <cellStyle name="Обычный 2 3 3 2 2 2 3 2" xfId="1453"/>
    <cellStyle name="Обычный 2 3 3 2 2 2 3 2 2" xfId="1454"/>
    <cellStyle name="Обычный 2 3 3 2 2 2 3 2 2 2" xfId="5460"/>
    <cellStyle name="Обычный 2 3 3 2 2 2 3 2 3" xfId="5459"/>
    <cellStyle name="Обычный 2 3 3 2 2 2 3 2 4" xfId="8209"/>
    <cellStyle name="Обычный 2 3 3 2 2 2 3 3" xfId="1455"/>
    <cellStyle name="Обычный 2 3 3 2 2 2 3 3 2" xfId="5461"/>
    <cellStyle name="Обычный 2 3 3 2 2 2 3 4" xfId="1456"/>
    <cellStyle name="Обычный 2 3 3 2 2 2 3 4 2" xfId="5462"/>
    <cellStyle name="Обычный 2 3 3 2 2 2 3 5" xfId="5458"/>
    <cellStyle name="Обычный 2 3 3 2 2 2 4" xfId="1457"/>
    <cellStyle name="Обычный 2 3 3 2 2 2 4 2" xfId="5463"/>
    <cellStyle name="Обычный 2 3 3 2 2 2 5" xfId="1458"/>
    <cellStyle name="Обычный 2 3 3 2 2 2 5 2" xfId="5464"/>
    <cellStyle name="Обычный 2 3 3 2 2 2 6" xfId="4899"/>
    <cellStyle name="Обычный 2 3 3 2 2 2 6 2" xfId="8192"/>
    <cellStyle name="Обычный 2 3 3 2 2 2 7" xfId="5454"/>
    <cellStyle name="Обычный 2 3 3 2 2 3" xfId="1459"/>
    <cellStyle name="Обычный 2 3 3 2 2 3 2" xfId="1460"/>
    <cellStyle name="Обычный 2 3 3 2 2 3 2 2" xfId="1461"/>
    <cellStyle name="Обычный 2 3 3 2 2 3 2 2 2" xfId="5467"/>
    <cellStyle name="Обычный 2 3 3 2 2 3 2 3" xfId="5466"/>
    <cellStyle name="Обычный 2 3 3 2 2 3 3" xfId="1462"/>
    <cellStyle name="Обычный 2 3 3 2 2 3 3 2" xfId="5468"/>
    <cellStyle name="Обычный 2 3 3 2 2 3 4" xfId="5465"/>
    <cellStyle name="Обычный 2 3 3 2 2 4" xfId="1463"/>
    <cellStyle name="Обычный 2 3 3 2 2 4 2" xfId="1464"/>
    <cellStyle name="Обычный 2 3 3 2 2 4 2 2" xfId="5470"/>
    <cellStyle name="Обычный 2 3 3 2 2 4 3" xfId="5469"/>
    <cellStyle name="Обычный 2 3 3 2 2 5" xfId="1465"/>
    <cellStyle name="Обычный 2 3 3 2 2 5 2" xfId="5471"/>
    <cellStyle name="Обычный 2 3 3 2 2 6" xfId="1466"/>
    <cellStyle name="Обычный 2 3 3 2 2 6 2" xfId="5472"/>
    <cellStyle name="Обычный 2 3 3 2 2 7" xfId="5453"/>
    <cellStyle name="Обычный 2 3 3 2 3" xfId="1467"/>
    <cellStyle name="Обычный 2 3 3 2 3 2" xfId="1468"/>
    <cellStyle name="Обычный 2 3 3 2 3 2 2" xfId="1469"/>
    <cellStyle name="Обычный 2 3 3 2 3 2 2 2" xfId="1470"/>
    <cellStyle name="Обычный 2 3 3 2 3 2 2 2 2" xfId="1471"/>
    <cellStyle name="Обычный 2 3 3 2 3 2 2 2 2 2" xfId="5477"/>
    <cellStyle name="Обычный 2 3 3 2 3 2 2 2 2 3" xfId="8203"/>
    <cellStyle name="Обычный 2 3 3 2 3 2 2 2 3" xfId="5476"/>
    <cellStyle name="Обычный 2 3 3 2 3 2 2 3" xfId="1472"/>
    <cellStyle name="Обычный 2 3 3 2 3 2 2 3 2" xfId="5478"/>
    <cellStyle name="Обычный 2 3 3 2 3 2 2 4" xfId="5475"/>
    <cellStyle name="Обычный 2 3 3 2 3 2 3" xfId="1473"/>
    <cellStyle name="Обычный 2 3 3 2 3 2 3 2" xfId="1474"/>
    <cellStyle name="Обычный 2 3 3 2 3 2 3 2 2" xfId="5480"/>
    <cellStyle name="Обычный 2 3 3 2 3 2 3 2 3" xfId="8202"/>
    <cellStyle name="Обычный 2 3 3 2 3 2 3 3" xfId="5479"/>
    <cellStyle name="Обычный 2 3 3 2 3 2 4" xfId="1475"/>
    <cellStyle name="Обычный 2 3 3 2 3 2 4 2" xfId="5481"/>
    <cellStyle name="Обычный 2 3 3 2 3 2 5" xfId="5474"/>
    <cellStyle name="Обычный 2 3 3 2 3 3" xfId="1476"/>
    <cellStyle name="Обычный 2 3 3 2 3 3 2" xfId="5482"/>
    <cellStyle name="Обычный 2 3 3 2 3 4" xfId="4883"/>
    <cellStyle name="Обычный 2 3 3 2 3 4 2" xfId="8181"/>
    <cellStyle name="Обычный 2 3 3 2 3 5" xfId="4884"/>
    <cellStyle name="Обычный 2 3 3 2 3 5 2" xfId="8182"/>
    <cellStyle name="Обычный 2 3 3 2 3 6" xfId="5473"/>
    <cellStyle name="Обычный 2 3 3 2 4" xfId="1477"/>
    <cellStyle name="Обычный 2 3 3 2 4 2" xfId="1478"/>
    <cellStyle name="Обычный 2 3 3 2 4 2 2" xfId="1479"/>
    <cellStyle name="Обычный 2 3 3 2 4 2 2 2" xfId="1480"/>
    <cellStyle name="Обычный 2 3 3 2 4 2 2 2 2" xfId="5486"/>
    <cellStyle name="Обычный 2 3 3 2 4 2 2 2 3" xfId="8204"/>
    <cellStyle name="Обычный 2 3 3 2 4 2 2 3" xfId="5485"/>
    <cellStyle name="Обычный 2 3 3 2 4 2 3" xfId="1481"/>
    <cellStyle name="Обычный 2 3 3 2 4 2 3 2" xfId="5487"/>
    <cellStyle name="Обычный 2 3 3 2 4 2 4" xfId="5484"/>
    <cellStyle name="Обычный 2 3 3 2 4 3" xfId="2"/>
    <cellStyle name="Обычный 2 3 3 2 4 3 2" xfId="1482"/>
    <cellStyle name="Обычный 2 3 3 2 4 3 2 2" xfId="5488"/>
    <cellStyle name="Обычный 2 3 3 2 4 3 2 3" xfId="8201"/>
    <cellStyle name="Обычный 2 3 3 2 4 3 3" xfId="4904"/>
    <cellStyle name="Обычный 2 3 3 2 4 3 3 2" xfId="8197"/>
    <cellStyle name="Обычный 2 3 3 2 4 3 4" xfId="4907"/>
    <cellStyle name="Обычный 2 3 3 2 4 4" xfId="1483"/>
    <cellStyle name="Обычный 2 3 3 2 4 4 2" xfId="5489"/>
    <cellStyle name="Обычный 2 3 3 2 4 5" xfId="5483"/>
    <cellStyle name="Обычный 2 3 3 2 5" xfId="1484"/>
    <cellStyle name="Обычный 2 3 3 2 5 2" xfId="1485"/>
    <cellStyle name="Обычный 2 3 3 2 5 2 2" xfId="5491"/>
    <cellStyle name="Обычный 2 3 3 2 5 3" xfId="5490"/>
    <cellStyle name="Обычный 2 3 3 2 6" xfId="1486"/>
    <cellStyle name="Обычный 2 3 3 2 6 2" xfId="5492"/>
    <cellStyle name="Обычный 2 3 3 2 7" xfId="4898"/>
    <cellStyle name="Обычный 2 3 3 2 7 2" xfId="8191"/>
    <cellStyle name="Обычный 2 3 3 2 8" xfId="5452"/>
    <cellStyle name="Обычный 2 3 3 3" xfId="1487"/>
    <cellStyle name="Обычный 2 3 3 3 2" xfId="1488"/>
    <cellStyle name="Обычный 2 3 3 3 2 2" xfId="1489"/>
    <cellStyle name="Обычный 2 3 3 3 2 2 2" xfId="5495"/>
    <cellStyle name="Обычный 2 3 3 3 2 3" xfId="1490"/>
    <cellStyle name="Обычный 2 3 3 3 2 3 2" xfId="5496"/>
    <cellStyle name="Обычный 2 3 3 3 2 4" xfId="5494"/>
    <cellStyle name="Обычный 2 3 3 3 3" xfId="1491"/>
    <cellStyle name="Обычный 2 3 3 3 3 2" xfId="1492"/>
    <cellStyle name="Обычный 2 3 3 3 3 2 2" xfId="5498"/>
    <cellStyle name="Обычный 2 3 3 3 3 3" xfId="5497"/>
    <cellStyle name="Обычный 2 3 3 3 4" xfId="1493"/>
    <cellStyle name="Обычный 2 3 3 3 4 2" xfId="5499"/>
    <cellStyle name="Обычный 2 3 3 3 5" xfId="1494"/>
    <cellStyle name="Обычный 2 3 3 3 5 2" xfId="5500"/>
    <cellStyle name="Обычный 2 3 3 3 6" xfId="5493"/>
    <cellStyle name="Обычный 2 3 3 4" xfId="1495"/>
    <cellStyle name="Обычный 2 3 3 4 2" xfId="1496"/>
    <cellStyle name="Обычный 2 3 3 4 2 2" xfId="1497"/>
    <cellStyle name="Обычный 2 3 3 4 2 2 2" xfId="5503"/>
    <cellStyle name="Обычный 2 3 3 4 2 3" xfId="1498"/>
    <cellStyle name="Обычный 2 3 3 4 2 3 2" xfId="5504"/>
    <cellStyle name="Обычный 2 3 3 4 2 4" xfId="5502"/>
    <cellStyle name="Обычный 2 3 3 4 3" xfId="1499"/>
    <cellStyle name="Обычный 2 3 3 4 3 2" xfId="1500"/>
    <cellStyle name="Обычный 2 3 3 4 3 2 2" xfId="5506"/>
    <cellStyle name="Обычный 2 3 3 4 3 3" xfId="5505"/>
    <cellStyle name="Обычный 2 3 3 4 4" xfId="1501"/>
    <cellStyle name="Обычный 2 3 3 4 4 2" xfId="5507"/>
    <cellStyle name="Обычный 2 3 3 4 5" xfId="1502"/>
    <cellStyle name="Обычный 2 3 3 4 5 2" xfId="5508"/>
    <cellStyle name="Обычный 2 3 3 4 6" xfId="5501"/>
    <cellStyle name="Обычный 2 3 3 5" xfId="1503"/>
    <cellStyle name="Обычный 2 3 3 5 2" xfId="1504"/>
    <cellStyle name="Обычный 2 3 3 5 2 2" xfId="5510"/>
    <cellStyle name="Обычный 2 3 3 5 3" xfId="1505"/>
    <cellStyle name="Обычный 2 3 3 5 3 2" xfId="5511"/>
    <cellStyle name="Обычный 2 3 3 5 4" xfId="5509"/>
    <cellStyle name="Обычный 2 3 3 6" xfId="1506"/>
    <cellStyle name="Обычный 2 3 3 6 2" xfId="1507"/>
    <cellStyle name="Обычный 2 3 3 6 2 2" xfId="5513"/>
    <cellStyle name="Обычный 2 3 3 6 3" xfId="5512"/>
    <cellStyle name="Обычный 2 3 3 7" xfId="1508"/>
    <cellStyle name="Обычный 2 3 3 7 2" xfId="5514"/>
    <cellStyle name="Обычный 2 3 3 8" xfId="5451"/>
    <cellStyle name="Обычный 2 3 4" xfId="1509"/>
    <cellStyle name="Обычный 2 3 4 2" xfId="1510"/>
    <cellStyle name="Обычный 2 3 4 3" xfId="1511"/>
    <cellStyle name="Обычный 2 3 4 3 2" xfId="1512"/>
    <cellStyle name="Обычный 2 3 4 3 2 2" xfId="5517"/>
    <cellStyle name="Обычный 2 3 4 3 3" xfId="5516"/>
    <cellStyle name="Обычный 2 3 4 4" xfId="1513"/>
    <cellStyle name="Обычный 2 3 4 4 2" xfId="5518"/>
    <cellStyle name="Обычный 2 3 4 5" xfId="1514"/>
    <cellStyle name="Обычный 2 3 4 5 2" xfId="5519"/>
    <cellStyle name="Обычный 2 3 4 6" xfId="5515"/>
    <cellStyle name="Обычный 2 3 5" xfId="1515"/>
    <cellStyle name="Обычный 2 3 5 2" xfId="1516"/>
    <cellStyle name="Обычный 2 3 5 2 2" xfId="1517"/>
    <cellStyle name="Обычный 2 3 5 2 2 2" xfId="5522"/>
    <cellStyle name="Обычный 2 3 5 2 3" xfId="1518"/>
    <cellStyle name="Обычный 2 3 5 2 3 2" xfId="5523"/>
    <cellStyle name="Обычный 2 3 5 2 4" xfId="5521"/>
    <cellStyle name="Обычный 2 3 5 3" xfId="1519"/>
    <cellStyle name="Обычный 2 3 5 3 2" xfId="1520"/>
    <cellStyle name="Обычный 2 3 5 3 2 2" xfId="5525"/>
    <cellStyle name="Обычный 2 3 5 3 3" xfId="5524"/>
    <cellStyle name="Обычный 2 3 5 4" xfId="1521"/>
    <cellStyle name="Обычный 2 3 5 4 2" xfId="5526"/>
    <cellStyle name="Обычный 2 3 5 5" xfId="1522"/>
    <cellStyle name="Обычный 2 3 5 5 2" xfId="5527"/>
    <cellStyle name="Обычный 2 3 5 6" xfId="5520"/>
    <cellStyle name="Обычный 2 3 6" xfId="1523"/>
    <cellStyle name="Обычный 2 3 6 2" xfId="1524"/>
    <cellStyle name="Обычный 2 3 6 2 2" xfId="1525"/>
    <cellStyle name="Обычный 2 3 6 2 2 2" xfId="5530"/>
    <cellStyle name="Обычный 2 3 6 2 3" xfId="1526"/>
    <cellStyle name="Обычный 2 3 6 2 3 2" xfId="5531"/>
    <cellStyle name="Обычный 2 3 6 2 4" xfId="5529"/>
    <cellStyle name="Обычный 2 3 6 3" xfId="1527"/>
    <cellStyle name="Обычный 2 3 6 3 2" xfId="1528"/>
    <cellStyle name="Обычный 2 3 6 3 2 2" xfId="5533"/>
    <cellStyle name="Обычный 2 3 6 3 3" xfId="5532"/>
    <cellStyle name="Обычный 2 3 6 4" xfId="1529"/>
    <cellStyle name="Обычный 2 3 6 4 2" xfId="5534"/>
    <cellStyle name="Обычный 2 3 6 5" xfId="1530"/>
    <cellStyle name="Обычный 2 3 6 5 2" xfId="5535"/>
    <cellStyle name="Обычный 2 3 6 6" xfId="5528"/>
    <cellStyle name="Обычный 2 3 7" xfId="1531"/>
    <cellStyle name="Обычный 2 3 8" xfId="1532"/>
    <cellStyle name="Обычный 2 3 8 2" xfId="1533"/>
    <cellStyle name="Обычный 2 3 8 2 2" xfId="5537"/>
    <cellStyle name="Обычный 2 3 8 3" xfId="1534"/>
    <cellStyle name="Обычный 2 3 8 3 2" xfId="5538"/>
    <cellStyle name="Обычный 2 3 8 4" xfId="5536"/>
    <cellStyle name="Обычный 2 3 9" xfId="1535"/>
    <cellStyle name="Обычный 2 3 9 2" xfId="1536"/>
    <cellStyle name="Обычный 2 3 9 2 2" xfId="5540"/>
    <cellStyle name="Обычный 2 3 9 3" xfId="1537"/>
    <cellStyle name="Обычный 2 3 9 3 2" xfId="5541"/>
    <cellStyle name="Обычный 2 3 9 4" xfId="5539"/>
    <cellStyle name="Обычный 2 30" xfId="1538"/>
    <cellStyle name="Обычный 2 31" xfId="1539"/>
    <cellStyle name="Обычный 2 31 2" xfId="5542"/>
    <cellStyle name="Обычный 2 32" xfId="4885"/>
    <cellStyle name="Обычный 2 32 2" xfId="8183"/>
    <cellStyle name="Обычный 2 33" xfId="5268"/>
    <cellStyle name="Обычный 2 4" xfId="1540"/>
    <cellStyle name="Обычный 2 4 10" xfId="1541"/>
    <cellStyle name="Обычный 2 4 10 2" xfId="1542"/>
    <cellStyle name="Обычный 2 4 2" xfId="1543"/>
    <cellStyle name="Обычный 2 4 2 2" xfId="1544"/>
    <cellStyle name="Обычный 2 4 2 3" xfId="1545"/>
    <cellStyle name="Обычный 2 4 2 4" xfId="1546"/>
    <cellStyle name="Обычный 2 4 2 5" xfId="1547"/>
    <cellStyle name="Обычный 2 4 2 6" xfId="1548"/>
    <cellStyle name="Обычный 2 4 2 7" xfId="1549"/>
    <cellStyle name="Обычный 2 4 3" xfId="1550"/>
    <cellStyle name="Обычный 2 4 3 2" xfId="1551"/>
    <cellStyle name="Обычный 2 4 3 2 2" xfId="1552"/>
    <cellStyle name="Обычный 2 4 3 3" xfId="1553"/>
    <cellStyle name="Обычный 2 4 3 4" xfId="1554"/>
    <cellStyle name="Обычный 2 4 3 5" xfId="1555"/>
    <cellStyle name="Обычный 2 4 3 6" xfId="1556"/>
    <cellStyle name="Обычный 2 4 4" xfId="1557"/>
    <cellStyle name="Обычный 2 4 5" xfId="1558"/>
    <cellStyle name="Обычный 2 4 6" xfId="1559"/>
    <cellStyle name="Обычный 2 4 7" xfId="1560"/>
    <cellStyle name="Обычный 2 4 8" xfId="1561"/>
    <cellStyle name="Обычный 2 4 9" xfId="1562"/>
    <cellStyle name="Обычный 2 5" xfId="1563"/>
    <cellStyle name="Обычный 2 5 2" xfId="1564"/>
    <cellStyle name="Обычный 2 5 3" xfId="1565"/>
    <cellStyle name="Обычный 2 5 4" xfId="1566"/>
    <cellStyle name="Обычный 2 5 5" xfId="1567"/>
    <cellStyle name="Обычный 2 5 6" xfId="1568"/>
    <cellStyle name="Обычный 2 5 6 2" xfId="1569"/>
    <cellStyle name="Обычный 2 5 7" xfId="1570"/>
    <cellStyle name="Обычный 2 6" xfId="1571"/>
    <cellStyle name="Обычный 2 6 10" xfId="1572"/>
    <cellStyle name="Обычный 2 6 11" xfId="1573"/>
    <cellStyle name="Обычный 2 6 2" xfId="1574"/>
    <cellStyle name="Обычный 2 6 2 2" xfId="1575"/>
    <cellStyle name="Обычный 2 6 2 2 2" xfId="1576"/>
    <cellStyle name="Обычный 2 6 2 2 2 2" xfId="5544"/>
    <cellStyle name="Обычный 2 6 2 2 3" xfId="1577"/>
    <cellStyle name="Обычный 2 6 2 2 3 2" xfId="5545"/>
    <cellStyle name="Обычный 2 6 2 2 4" xfId="5543"/>
    <cellStyle name="Обычный 2 6 2 3" xfId="1578"/>
    <cellStyle name="Обычный 2 6 2 3 2" xfId="1579"/>
    <cellStyle name="Обычный 2 6 2 3 2 2" xfId="5547"/>
    <cellStyle name="Обычный 2 6 2 3 3" xfId="1580"/>
    <cellStyle name="Обычный 2 6 2 3 3 2" xfId="5548"/>
    <cellStyle name="Обычный 2 6 2 3 4" xfId="5546"/>
    <cellStyle name="Обычный 2 6 2 4" xfId="1581"/>
    <cellStyle name="Обычный 2 6 2 4 2" xfId="1582"/>
    <cellStyle name="Обычный 2 6 2 4 2 2" xfId="5550"/>
    <cellStyle name="Обычный 2 6 2 4 3" xfId="1583"/>
    <cellStyle name="Обычный 2 6 2 4 3 2" xfId="5551"/>
    <cellStyle name="Обычный 2 6 2 4 4" xfId="5549"/>
    <cellStyle name="Обычный 2 6 2 5" xfId="1584"/>
    <cellStyle name="Обычный 2 6 3" xfId="1585"/>
    <cellStyle name="Обычный 2 6 3 2" xfId="1586"/>
    <cellStyle name="Обычный 2 6 3 2 2" xfId="1587"/>
    <cellStyle name="Обычный 2 6 3 2 2 2" xfId="5554"/>
    <cellStyle name="Обычный 2 6 3 2 3" xfId="1588"/>
    <cellStyle name="Обычный 2 6 3 2 3 2" xfId="5555"/>
    <cellStyle name="Обычный 2 6 3 2 4" xfId="5553"/>
    <cellStyle name="Обычный 2 6 3 3" xfId="1589"/>
    <cellStyle name="Обычный 2 6 3 3 2" xfId="1590"/>
    <cellStyle name="Обычный 2 6 3 3 2 2" xfId="5557"/>
    <cellStyle name="Обычный 2 6 3 3 3" xfId="5556"/>
    <cellStyle name="Обычный 2 6 3 4" xfId="1591"/>
    <cellStyle name="Обычный 2 6 3 4 2" xfId="5558"/>
    <cellStyle name="Обычный 2 6 3 5" xfId="1592"/>
    <cellStyle name="Обычный 2 6 3 5 2" xfId="5559"/>
    <cellStyle name="Обычный 2 6 3 6" xfId="5552"/>
    <cellStyle name="Обычный 2 6 4" xfId="1593"/>
    <cellStyle name="Обычный 2 6 4 2" xfId="1594"/>
    <cellStyle name="Обычный 2 6 4 2 2" xfId="1595"/>
    <cellStyle name="Обычный 2 6 4 2 2 2" xfId="5562"/>
    <cellStyle name="Обычный 2 6 4 2 3" xfId="1596"/>
    <cellStyle name="Обычный 2 6 4 2 3 2" xfId="5563"/>
    <cellStyle name="Обычный 2 6 4 2 4" xfId="5561"/>
    <cellStyle name="Обычный 2 6 4 3" xfId="1597"/>
    <cellStyle name="Обычный 2 6 4 3 2" xfId="1598"/>
    <cellStyle name="Обычный 2 6 4 3 2 2" xfId="5565"/>
    <cellStyle name="Обычный 2 6 4 3 3" xfId="5564"/>
    <cellStyle name="Обычный 2 6 4 4" xfId="1599"/>
    <cellStyle name="Обычный 2 6 4 4 2" xfId="5566"/>
    <cellStyle name="Обычный 2 6 4 5" xfId="1600"/>
    <cellStyle name="Обычный 2 6 4 5 2" xfId="5567"/>
    <cellStyle name="Обычный 2 6 4 6" xfId="5560"/>
    <cellStyle name="Обычный 2 6 5" xfId="1601"/>
    <cellStyle name="Обычный 2 6 5 2" xfId="1602"/>
    <cellStyle name="Обычный 2 6 6" xfId="1603"/>
    <cellStyle name="Обычный 2 6 7" xfId="1604"/>
    <cellStyle name="Обычный 2 6 8" xfId="1605"/>
    <cellStyle name="Обычный 2 6 8 2" xfId="1606"/>
    <cellStyle name="Обычный 2 6 8 2 2" xfId="5569"/>
    <cellStyle name="Обычный 2 6 8 3" xfId="1607"/>
    <cellStyle name="Обычный 2 6 8 3 2" xfId="5570"/>
    <cellStyle name="Обычный 2 6 8 4" xfId="5568"/>
    <cellStyle name="Обычный 2 6 9" xfId="1608"/>
    <cellStyle name="Обычный 2 7" xfId="1609"/>
    <cellStyle name="Обычный 2 7 10" xfId="1610"/>
    <cellStyle name="Обычный 2 7 2" xfId="1611"/>
    <cellStyle name="Обычный 2 7 2 2" xfId="1612"/>
    <cellStyle name="Обычный 2 7 2 3" xfId="1613"/>
    <cellStyle name="Обычный 2 7 2 4" xfId="1614"/>
    <cellStyle name="Обычный 2 7 3" xfId="1615"/>
    <cellStyle name="Обычный 2 7 4" xfId="1616"/>
    <cellStyle name="Обычный 2 7 5" xfId="1617"/>
    <cellStyle name="Обычный 2 7 6" xfId="1618"/>
    <cellStyle name="Обычный 2 7 7" xfId="1619"/>
    <cellStyle name="Обычный 2 7 8" xfId="1620"/>
    <cellStyle name="Обычный 2 7 9" xfId="1621"/>
    <cellStyle name="Обычный 2 8" xfId="1622"/>
    <cellStyle name="Обычный 2 8 10" xfId="1623"/>
    <cellStyle name="Обычный 2 8 2" xfId="1624"/>
    <cellStyle name="Обычный 2 8 2 2" xfId="1625"/>
    <cellStyle name="Обычный 2 8 2 3" xfId="1626"/>
    <cellStyle name="Обычный 2 8 2 4" xfId="1627"/>
    <cellStyle name="Обычный 2 8 3" xfId="1628"/>
    <cellStyle name="Обычный 2 8 4" xfId="1629"/>
    <cellStyle name="Обычный 2 8 5" xfId="1630"/>
    <cellStyle name="Обычный 2 8 6" xfId="1631"/>
    <cellStyle name="Обычный 2 8 7" xfId="1632"/>
    <cellStyle name="Обычный 2 8 8" xfId="1633"/>
    <cellStyle name="Обычный 2 8 9" xfId="1634"/>
    <cellStyle name="Обычный 2 9" xfId="1635"/>
    <cellStyle name="Обычный 2 9 10" xfId="1636"/>
    <cellStyle name="Обычный 2 9 10 2" xfId="1637"/>
    <cellStyle name="Обычный 2 9 10 2 2" xfId="5573"/>
    <cellStyle name="Обычный 2 9 10 3" xfId="1638"/>
    <cellStyle name="Обычный 2 9 10 3 2" xfId="5574"/>
    <cellStyle name="Обычный 2 9 10 4" xfId="5572"/>
    <cellStyle name="Обычный 2 9 11" xfId="1639"/>
    <cellStyle name="Обычный 2 9 11 2" xfId="1640"/>
    <cellStyle name="Обычный 2 9 11 2 2" xfId="5576"/>
    <cellStyle name="Обычный 2 9 11 3" xfId="1641"/>
    <cellStyle name="Обычный 2 9 11 3 2" xfId="5577"/>
    <cellStyle name="Обычный 2 9 11 4" xfId="5575"/>
    <cellStyle name="Обычный 2 9 12" xfId="1642"/>
    <cellStyle name="Обычный 2 9 12 2" xfId="1643"/>
    <cellStyle name="Обычный 2 9 12 2 2" xfId="5579"/>
    <cellStyle name="Обычный 2 9 12 3" xfId="5578"/>
    <cellStyle name="Обычный 2 9 13" xfId="1644"/>
    <cellStyle name="Обычный 2 9 13 2" xfId="1645"/>
    <cellStyle name="Обычный 2 9 13 2 2" xfId="5581"/>
    <cellStyle name="Обычный 2 9 13 3" xfId="5580"/>
    <cellStyle name="Обычный 2 9 14" xfId="1646"/>
    <cellStyle name="Обычный 2 9 14 2" xfId="1647"/>
    <cellStyle name="Обычный 2 9 14 2 2" xfId="5583"/>
    <cellStyle name="Обычный 2 9 14 3" xfId="5582"/>
    <cellStyle name="Обычный 2 9 15" xfId="1648"/>
    <cellStyle name="Обычный 2 9 15 2" xfId="1649"/>
    <cellStyle name="Обычный 2 9 15 2 2" xfId="5585"/>
    <cellStyle name="Обычный 2 9 15 3" xfId="5584"/>
    <cellStyle name="Обычный 2 9 16" xfId="1650"/>
    <cellStyle name="Обычный 2 9 16 2" xfId="1651"/>
    <cellStyle name="Обычный 2 9 16 2 2" xfId="5587"/>
    <cellStyle name="Обычный 2 9 16 3" xfId="5586"/>
    <cellStyle name="Обычный 2 9 17" xfId="1652"/>
    <cellStyle name="Обычный 2 9 17 2" xfId="1653"/>
    <cellStyle name="Обычный 2 9 17 2 2" xfId="5589"/>
    <cellStyle name="Обычный 2 9 17 3" xfId="5588"/>
    <cellStyle name="Обычный 2 9 18" xfId="1654"/>
    <cellStyle name="Обычный 2 9 18 2" xfId="1655"/>
    <cellStyle name="Обычный 2 9 18 2 2" xfId="5591"/>
    <cellStyle name="Обычный 2 9 18 3" xfId="5590"/>
    <cellStyle name="Обычный 2 9 19" xfId="1656"/>
    <cellStyle name="Обычный 2 9 19 2" xfId="1657"/>
    <cellStyle name="Обычный 2 9 19 2 2" xfId="5593"/>
    <cellStyle name="Обычный 2 9 19 3" xfId="5592"/>
    <cellStyle name="Обычный 2 9 2" xfId="1658"/>
    <cellStyle name="Обычный 2 9 2 2" xfId="1659"/>
    <cellStyle name="Обычный 2 9 2 2 2" xfId="1660"/>
    <cellStyle name="Обычный 2 9 2 2 2 2" xfId="5596"/>
    <cellStyle name="Обычный 2 9 2 2 3" xfId="1661"/>
    <cellStyle name="Обычный 2 9 2 2 3 2" xfId="5597"/>
    <cellStyle name="Обычный 2 9 2 2 4" xfId="5595"/>
    <cellStyle name="Обычный 2 9 2 3" xfId="1662"/>
    <cellStyle name="Обычный 2 9 2 3 2" xfId="5598"/>
    <cellStyle name="Обычный 2 9 2 4" xfId="1663"/>
    <cellStyle name="Обычный 2 9 2 4 2" xfId="5599"/>
    <cellStyle name="Обычный 2 9 2 5" xfId="5594"/>
    <cellStyle name="Обычный 2 9 20" xfId="1664"/>
    <cellStyle name="Обычный 2 9 20 2" xfId="1665"/>
    <cellStyle name="Обычный 2 9 20 2 2" xfId="5601"/>
    <cellStyle name="Обычный 2 9 20 3" xfId="5600"/>
    <cellStyle name="Обычный 2 9 21" xfId="1666"/>
    <cellStyle name="Обычный 2 9 21 2" xfId="1667"/>
    <cellStyle name="Обычный 2 9 21 2 2" xfId="5603"/>
    <cellStyle name="Обычный 2 9 21 3" xfId="5602"/>
    <cellStyle name="Обычный 2 9 22" xfId="1668"/>
    <cellStyle name="Обычный 2 9 22 2" xfId="1669"/>
    <cellStyle name="Обычный 2 9 22 2 2" xfId="5605"/>
    <cellStyle name="Обычный 2 9 22 3" xfId="5604"/>
    <cellStyle name="Обычный 2 9 23" xfId="1670"/>
    <cellStyle name="Обычный 2 9 23 2" xfId="5606"/>
    <cellStyle name="Обычный 2 9 24" xfId="1671"/>
    <cellStyle name="Обычный 2 9 24 2" xfId="5607"/>
    <cellStyle name="Обычный 2 9 25" xfId="5571"/>
    <cellStyle name="Обычный 2 9 3" xfId="1672"/>
    <cellStyle name="Обычный 2 9 3 2" xfId="1673"/>
    <cellStyle name="Обычный 2 9 3 2 2" xfId="1674"/>
    <cellStyle name="Обычный 2 9 3 2 2 2" xfId="5610"/>
    <cellStyle name="Обычный 2 9 3 2 3" xfId="1675"/>
    <cellStyle name="Обычный 2 9 3 2 3 2" xfId="5611"/>
    <cellStyle name="Обычный 2 9 3 2 4" xfId="5609"/>
    <cellStyle name="Обычный 2 9 3 3" xfId="1676"/>
    <cellStyle name="Обычный 2 9 3 3 2" xfId="5612"/>
    <cellStyle name="Обычный 2 9 3 4" xfId="1677"/>
    <cellStyle name="Обычный 2 9 3 4 2" xfId="5613"/>
    <cellStyle name="Обычный 2 9 3 5" xfId="5608"/>
    <cellStyle name="Обычный 2 9 4" xfId="1678"/>
    <cellStyle name="Обычный 2 9 4 2" xfId="1679"/>
    <cellStyle name="Обычный 2 9 4 2 2" xfId="1680"/>
    <cellStyle name="Обычный 2 9 4 2 2 2" xfId="5616"/>
    <cellStyle name="Обычный 2 9 4 2 3" xfId="1681"/>
    <cellStyle name="Обычный 2 9 4 2 3 2" xfId="5617"/>
    <cellStyle name="Обычный 2 9 4 2 4" xfId="5615"/>
    <cellStyle name="Обычный 2 9 4 3" xfId="1682"/>
    <cellStyle name="Обычный 2 9 4 3 2" xfId="5618"/>
    <cellStyle name="Обычный 2 9 4 4" xfId="1683"/>
    <cellStyle name="Обычный 2 9 4 4 2" xfId="5619"/>
    <cellStyle name="Обычный 2 9 4 5" xfId="5614"/>
    <cellStyle name="Обычный 2 9 5" xfId="1684"/>
    <cellStyle name="Обычный 2 9 5 2" xfId="1685"/>
    <cellStyle name="Обычный 2 9 5 2 2" xfId="1686"/>
    <cellStyle name="Обычный 2 9 5 2 2 2" xfId="5622"/>
    <cellStyle name="Обычный 2 9 5 2 3" xfId="1687"/>
    <cellStyle name="Обычный 2 9 5 2 3 2" xfId="5623"/>
    <cellStyle name="Обычный 2 9 5 2 4" xfId="5621"/>
    <cellStyle name="Обычный 2 9 5 3" xfId="1688"/>
    <cellStyle name="Обычный 2 9 5 3 2" xfId="5624"/>
    <cellStyle name="Обычный 2 9 5 4" xfId="1689"/>
    <cellStyle name="Обычный 2 9 5 4 2" xfId="5625"/>
    <cellStyle name="Обычный 2 9 5 5" xfId="5620"/>
    <cellStyle name="Обычный 2 9 6" xfId="1690"/>
    <cellStyle name="Обычный 2 9 6 2" xfId="1691"/>
    <cellStyle name="Обычный 2 9 6 2 2" xfId="1692"/>
    <cellStyle name="Обычный 2 9 6 2 2 2" xfId="5628"/>
    <cellStyle name="Обычный 2 9 6 2 3" xfId="1693"/>
    <cellStyle name="Обычный 2 9 6 2 3 2" xfId="5629"/>
    <cellStyle name="Обычный 2 9 6 2 4" xfId="5627"/>
    <cellStyle name="Обычный 2 9 6 3" xfId="1694"/>
    <cellStyle name="Обычный 2 9 6 3 2" xfId="5630"/>
    <cellStyle name="Обычный 2 9 6 4" xfId="1695"/>
    <cellStyle name="Обычный 2 9 6 4 2" xfId="5631"/>
    <cellStyle name="Обычный 2 9 6 5" xfId="5626"/>
    <cellStyle name="Обычный 2 9 7" xfId="1696"/>
    <cellStyle name="Обычный 2 9 7 2" xfId="1697"/>
    <cellStyle name="Обычный 2 9 7 2 2" xfId="1698"/>
    <cellStyle name="Обычный 2 9 7 2 2 2" xfId="5634"/>
    <cellStyle name="Обычный 2 9 7 2 3" xfId="1699"/>
    <cellStyle name="Обычный 2 9 7 2 3 2" xfId="5635"/>
    <cellStyle name="Обычный 2 9 7 2 4" xfId="5633"/>
    <cellStyle name="Обычный 2 9 7 3" xfId="1700"/>
    <cellStyle name="Обычный 2 9 7 3 2" xfId="5636"/>
    <cellStyle name="Обычный 2 9 7 4" xfId="1701"/>
    <cellStyle name="Обычный 2 9 7 4 2" xfId="5637"/>
    <cellStyle name="Обычный 2 9 7 5" xfId="5632"/>
    <cellStyle name="Обычный 2 9 8" xfId="1702"/>
    <cellStyle name="Обычный 2 9 8 2" xfId="1703"/>
    <cellStyle name="Обычный 2 9 8 2 2" xfId="5639"/>
    <cellStyle name="Обычный 2 9 8 3" xfId="1704"/>
    <cellStyle name="Обычный 2 9 8 3 2" xfId="5640"/>
    <cellStyle name="Обычный 2 9 8 4" xfId="5638"/>
    <cellStyle name="Обычный 2 9 9" xfId="1705"/>
    <cellStyle name="Обычный 2 9 9 2" xfId="1706"/>
    <cellStyle name="Обычный 2 9 9 2 2" xfId="5642"/>
    <cellStyle name="Обычный 2 9 9 3" xfId="1707"/>
    <cellStyle name="Обычный 2 9 9 3 2" xfId="5643"/>
    <cellStyle name="Обычный 2 9 9 4" xfId="5641"/>
    <cellStyle name="Обычный 2_ИТОГ Заявка п" xfId="1708"/>
    <cellStyle name="Обычный 20" xfId="1709"/>
    <cellStyle name="Обычный 20 2" xfId="1710"/>
    <cellStyle name="Обычный 21" xfId="1711"/>
    <cellStyle name="Обычный 21 2" xfId="1712"/>
    <cellStyle name="Обычный 22" xfId="1713"/>
    <cellStyle name="Обычный 22 2" xfId="1714"/>
    <cellStyle name="Обычный 23" xfId="1715"/>
    <cellStyle name="Обычный 24" xfId="1716"/>
    <cellStyle name="Обычный 25" xfId="1717"/>
    <cellStyle name="Обычный 26" xfId="1718"/>
    <cellStyle name="Обычный 27" xfId="1719"/>
    <cellStyle name="Обычный 28" xfId="1720"/>
    <cellStyle name="Обычный 29" xfId="1721"/>
    <cellStyle name="Обычный 3" xfId="1722"/>
    <cellStyle name="Обычный 3 10" xfId="1723"/>
    <cellStyle name="Обычный 3 10 10" xfId="1724"/>
    <cellStyle name="Обычный 3 10 10 2" xfId="1725"/>
    <cellStyle name="Обычный 3 10 10 2 2" xfId="5646"/>
    <cellStyle name="Обычный 3 10 10 3" xfId="5645"/>
    <cellStyle name="Обычный 3 10 11" xfId="1726"/>
    <cellStyle name="Обычный 3 10 11 2" xfId="1727"/>
    <cellStyle name="Обычный 3 10 11 2 2" xfId="5648"/>
    <cellStyle name="Обычный 3 10 11 3" xfId="5647"/>
    <cellStyle name="Обычный 3 10 12" xfId="1728"/>
    <cellStyle name="Обычный 3 10 12 2" xfId="1729"/>
    <cellStyle name="Обычный 3 10 12 2 2" xfId="5650"/>
    <cellStyle name="Обычный 3 10 12 3" xfId="5649"/>
    <cellStyle name="Обычный 3 10 13" xfId="1730"/>
    <cellStyle name="Обычный 3 10 13 2" xfId="1731"/>
    <cellStyle name="Обычный 3 10 13 2 2" xfId="5652"/>
    <cellStyle name="Обычный 3 10 13 3" xfId="5651"/>
    <cellStyle name="Обычный 3 10 14" xfId="1732"/>
    <cellStyle name="Обычный 3 10 14 2" xfId="1733"/>
    <cellStyle name="Обычный 3 10 14 2 2" xfId="5654"/>
    <cellStyle name="Обычный 3 10 14 3" xfId="5653"/>
    <cellStyle name="Обычный 3 10 15" xfId="1734"/>
    <cellStyle name="Обычный 3 10 15 2" xfId="1735"/>
    <cellStyle name="Обычный 3 10 15 2 2" xfId="5656"/>
    <cellStyle name="Обычный 3 10 15 3" xfId="5655"/>
    <cellStyle name="Обычный 3 10 16" xfId="1736"/>
    <cellStyle name="Обычный 3 10 16 2" xfId="1737"/>
    <cellStyle name="Обычный 3 10 16 2 2" xfId="5658"/>
    <cellStyle name="Обычный 3 10 16 3" xfId="5657"/>
    <cellStyle name="Обычный 3 10 17" xfId="1738"/>
    <cellStyle name="Обычный 3 10 17 2" xfId="5659"/>
    <cellStyle name="Обычный 3 10 18" xfId="1739"/>
    <cellStyle name="Обычный 3 10 18 2" xfId="5660"/>
    <cellStyle name="Обычный 3 10 19" xfId="5644"/>
    <cellStyle name="Обычный 3 10 2" xfId="1740"/>
    <cellStyle name="Обычный 3 10 2 2" xfId="1741"/>
    <cellStyle name="Обычный 3 10 2 3" xfId="1742"/>
    <cellStyle name="Обычный 3 10 2 3 2" xfId="5662"/>
    <cellStyle name="Обычный 3 10 2 4" xfId="1743"/>
    <cellStyle name="Обычный 3 10 2 4 2" xfId="5663"/>
    <cellStyle name="Обычный 3 10 2 5" xfId="5661"/>
    <cellStyle name="Обычный 3 10 3" xfId="1744"/>
    <cellStyle name="Обычный 3 10 3 2" xfId="1745"/>
    <cellStyle name="Обычный 3 10 3 2 2" xfId="5665"/>
    <cellStyle name="Обычный 3 10 3 3" xfId="1746"/>
    <cellStyle name="Обычный 3 10 3 3 2" xfId="5666"/>
    <cellStyle name="Обычный 3 10 3 4" xfId="5664"/>
    <cellStyle name="Обычный 3 10 4" xfId="1747"/>
    <cellStyle name="Обычный 3 10 4 2" xfId="1748"/>
    <cellStyle name="Обычный 3 10 4 2 2" xfId="5668"/>
    <cellStyle name="Обычный 3 10 4 3" xfId="1749"/>
    <cellStyle name="Обычный 3 10 4 3 2" xfId="5669"/>
    <cellStyle name="Обычный 3 10 4 4" xfId="5667"/>
    <cellStyle name="Обычный 3 10 5" xfId="1750"/>
    <cellStyle name="Обычный 3 10 5 2" xfId="1751"/>
    <cellStyle name="Обычный 3 10 5 2 2" xfId="5671"/>
    <cellStyle name="Обычный 3 10 5 3" xfId="1752"/>
    <cellStyle name="Обычный 3 10 5 3 2" xfId="5672"/>
    <cellStyle name="Обычный 3 10 5 4" xfId="5670"/>
    <cellStyle name="Обычный 3 10 6" xfId="1753"/>
    <cellStyle name="Обычный 3 10 6 2" xfId="1754"/>
    <cellStyle name="Обычный 3 10 6 2 2" xfId="5674"/>
    <cellStyle name="Обычный 3 10 6 3" xfId="5673"/>
    <cellStyle name="Обычный 3 10 7" xfId="1755"/>
    <cellStyle name="Обычный 3 10 7 2" xfId="1756"/>
    <cellStyle name="Обычный 3 10 7 2 2" xfId="5676"/>
    <cellStyle name="Обычный 3 10 7 3" xfId="5675"/>
    <cellStyle name="Обычный 3 10 8" xfId="1757"/>
    <cellStyle name="Обычный 3 10 8 2" xfId="1758"/>
    <cellStyle name="Обычный 3 10 8 2 2" xfId="5678"/>
    <cellStyle name="Обычный 3 10 8 3" xfId="5677"/>
    <cellStyle name="Обычный 3 10 9" xfId="1759"/>
    <cellStyle name="Обычный 3 10 9 2" xfId="1760"/>
    <cellStyle name="Обычный 3 10 9 2 2" xfId="5680"/>
    <cellStyle name="Обычный 3 10 9 3" xfId="5679"/>
    <cellStyle name="Обычный 3 11" xfId="1761"/>
    <cellStyle name="Обычный 3 11 10" xfId="1762"/>
    <cellStyle name="Обычный 3 11 10 2" xfId="1763"/>
    <cellStyle name="Обычный 3 11 10 2 2" xfId="5683"/>
    <cellStyle name="Обычный 3 11 10 3" xfId="5682"/>
    <cellStyle name="Обычный 3 11 11" xfId="1764"/>
    <cellStyle name="Обычный 3 11 11 2" xfId="1765"/>
    <cellStyle name="Обычный 3 11 11 2 2" xfId="5685"/>
    <cellStyle name="Обычный 3 11 11 3" xfId="5684"/>
    <cellStyle name="Обычный 3 11 12" xfId="1766"/>
    <cellStyle name="Обычный 3 11 12 2" xfId="1767"/>
    <cellStyle name="Обычный 3 11 12 2 2" xfId="5687"/>
    <cellStyle name="Обычный 3 11 12 3" xfId="5686"/>
    <cellStyle name="Обычный 3 11 13" xfId="1768"/>
    <cellStyle name="Обычный 3 11 13 2" xfId="1769"/>
    <cellStyle name="Обычный 3 11 13 2 2" xfId="5689"/>
    <cellStyle name="Обычный 3 11 13 3" xfId="5688"/>
    <cellStyle name="Обычный 3 11 14" xfId="1770"/>
    <cellStyle name="Обычный 3 11 14 2" xfId="1771"/>
    <cellStyle name="Обычный 3 11 14 2 2" xfId="5691"/>
    <cellStyle name="Обычный 3 11 14 3" xfId="5690"/>
    <cellStyle name="Обычный 3 11 15" xfId="1772"/>
    <cellStyle name="Обычный 3 11 15 2" xfId="1773"/>
    <cellStyle name="Обычный 3 11 15 2 2" xfId="5693"/>
    <cellStyle name="Обычный 3 11 15 3" xfId="5692"/>
    <cellStyle name="Обычный 3 11 16" xfId="1774"/>
    <cellStyle name="Обычный 3 11 16 2" xfId="1775"/>
    <cellStyle name="Обычный 3 11 16 2 2" xfId="5695"/>
    <cellStyle name="Обычный 3 11 16 3" xfId="5694"/>
    <cellStyle name="Обычный 3 11 17" xfId="1776"/>
    <cellStyle name="Обычный 3 11 17 2" xfId="5696"/>
    <cellStyle name="Обычный 3 11 18" xfId="1777"/>
    <cellStyle name="Обычный 3 11 18 2" xfId="5697"/>
    <cellStyle name="Обычный 3 11 19" xfId="5681"/>
    <cellStyle name="Обычный 3 11 2" xfId="1778"/>
    <cellStyle name="Обычный 3 11 2 2" xfId="1779"/>
    <cellStyle name="Обычный 3 11 2 3" xfId="1780"/>
    <cellStyle name="Обычный 3 11 2 3 2" xfId="5699"/>
    <cellStyle name="Обычный 3 11 2 4" xfId="1781"/>
    <cellStyle name="Обычный 3 11 2 4 2" xfId="5700"/>
    <cellStyle name="Обычный 3 11 2 5" xfId="5698"/>
    <cellStyle name="Обычный 3 11 3" xfId="1782"/>
    <cellStyle name="Обычный 3 11 3 2" xfId="1783"/>
    <cellStyle name="Обычный 3 11 3 2 2" xfId="5702"/>
    <cellStyle name="Обычный 3 11 3 3" xfId="1784"/>
    <cellStyle name="Обычный 3 11 3 3 2" xfId="5703"/>
    <cellStyle name="Обычный 3 11 3 4" xfId="5701"/>
    <cellStyle name="Обычный 3 11 4" xfId="1785"/>
    <cellStyle name="Обычный 3 11 4 2" xfId="1786"/>
    <cellStyle name="Обычный 3 11 4 2 2" xfId="5705"/>
    <cellStyle name="Обычный 3 11 4 3" xfId="1787"/>
    <cellStyle name="Обычный 3 11 4 3 2" xfId="5706"/>
    <cellStyle name="Обычный 3 11 4 4" xfId="5704"/>
    <cellStyle name="Обычный 3 11 5" xfId="1788"/>
    <cellStyle name="Обычный 3 11 5 2" xfId="1789"/>
    <cellStyle name="Обычный 3 11 5 2 2" xfId="5708"/>
    <cellStyle name="Обычный 3 11 5 3" xfId="1790"/>
    <cellStyle name="Обычный 3 11 5 3 2" xfId="5709"/>
    <cellStyle name="Обычный 3 11 5 4" xfId="5707"/>
    <cellStyle name="Обычный 3 11 6" xfId="1791"/>
    <cellStyle name="Обычный 3 11 6 2" xfId="1792"/>
    <cellStyle name="Обычный 3 11 6 2 2" xfId="5711"/>
    <cellStyle name="Обычный 3 11 6 3" xfId="5710"/>
    <cellStyle name="Обычный 3 11 7" xfId="1793"/>
    <cellStyle name="Обычный 3 11 7 2" xfId="1794"/>
    <cellStyle name="Обычный 3 11 7 2 2" xfId="5713"/>
    <cellStyle name="Обычный 3 11 7 3" xfId="5712"/>
    <cellStyle name="Обычный 3 11 8" xfId="1795"/>
    <cellStyle name="Обычный 3 11 8 2" xfId="1796"/>
    <cellStyle name="Обычный 3 11 8 2 2" xfId="5715"/>
    <cellStyle name="Обычный 3 11 8 3" xfId="5714"/>
    <cellStyle name="Обычный 3 11 9" xfId="1797"/>
    <cellStyle name="Обычный 3 11 9 2" xfId="1798"/>
    <cellStyle name="Обычный 3 11 9 2 2" xfId="5717"/>
    <cellStyle name="Обычный 3 11 9 3" xfId="5716"/>
    <cellStyle name="Обычный 3 12" xfId="1799"/>
    <cellStyle name="Обычный 3 12 10" xfId="1800"/>
    <cellStyle name="Обычный 3 12 10 2" xfId="1801"/>
    <cellStyle name="Обычный 3 12 10 2 2" xfId="5720"/>
    <cellStyle name="Обычный 3 12 10 3" xfId="5719"/>
    <cellStyle name="Обычный 3 12 11" xfId="1802"/>
    <cellStyle name="Обычный 3 12 11 2" xfId="1803"/>
    <cellStyle name="Обычный 3 12 11 2 2" xfId="5722"/>
    <cellStyle name="Обычный 3 12 11 3" xfId="5721"/>
    <cellStyle name="Обычный 3 12 12" xfId="1804"/>
    <cellStyle name="Обычный 3 12 12 2" xfId="1805"/>
    <cellStyle name="Обычный 3 12 12 2 2" xfId="5724"/>
    <cellStyle name="Обычный 3 12 12 3" xfId="5723"/>
    <cellStyle name="Обычный 3 12 13" xfId="1806"/>
    <cellStyle name="Обычный 3 12 13 2" xfId="1807"/>
    <cellStyle name="Обычный 3 12 13 2 2" xfId="5726"/>
    <cellStyle name="Обычный 3 12 13 3" xfId="5725"/>
    <cellStyle name="Обычный 3 12 14" xfId="1808"/>
    <cellStyle name="Обычный 3 12 14 2" xfId="1809"/>
    <cellStyle name="Обычный 3 12 14 2 2" xfId="5728"/>
    <cellStyle name="Обычный 3 12 14 3" xfId="5727"/>
    <cellStyle name="Обычный 3 12 15" xfId="1810"/>
    <cellStyle name="Обычный 3 12 15 2" xfId="1811"/>
    <cellStyle name="Обычный 3 12 15 2 2" xfId="5730"/>
    <cellStyle name="Обычный 3 12 15 3" xfId="5729"/>
    <cellStyle name="Обычный 3 12 16" xfId="1812"/>
    <cellStyle name="Обычный 3 12 16 2" xfId="1813"/>
    <cellStyle name="Обычный 3 12 16 2 2" xfId="5732"/>
    <cellStyle name="Обычный 3 12 16 3" xfId="5731"/>
    <cellStyle name="Обычный 3 12 17" xfId="1814"/>
    <cellStyle name="Обычный 3 12 17 2" xfId="5733"/>
    <cellStyle name="Обычный 3 12 18" xfId="1815"/>
    <cellStyle name="Обычный 3 12 18 2" xfId="5734"/>
    <cellStyle name="Обычный 3 12 19" xfId="5718"/>
    <cellStyle name="Обычный 3 12 2" xfId="1816"/>
    <cellStyle name="Обычный 3 12 2 2" xfId="1817"/>
    <cellStyle name="Обычный 3 12 2 3" xfId="1818"/>
    <cellStyle name="Обычный 3 12 2 3 2" xfId="5736"/>
    <cellStyle name="Обычный 3 12 2 4" xfId="1819"/>
    <cellStyle name="Обычный 3 12 2 4 2" xfId="5737"/>
    <cellStyle name="Обычный 3 12 2 5" xfId="5735"/>
    <cellStyle name="Обычный 3 12 3" xfId="1820"/>
    <cellStyle name="Обычный 3 12 3 2" xfId="1821"/>
    <cellStyle name="Обычный 3 12 3 2 2" xfId="5739"/>
    <cellStyle name="Обычный 3 12 3 3" xfId="1822"/>
    <cellStyle name="Обычный 3 12 3 3 2" xfId="5740"/>
    <cellStyle name="Обычный 3 12 3 4" xfId="5738"/>
    <cellStyle name="Обычный 3 12 4" xfId="1823"/>
    <cellStyle name="Обычный 3 12 4 2" xfId="1824"/>
    <cellStyle name="Обычный 3 12 4 2 2" xfId="5742"/>
    <cellStyle name="Обычный 3 12 4 3" xfId="1825"/>
    <cellStyle name="Обычный 3 12 4 3 2" xfId="5743"/>
    <cellStyle name="Обычный 3 12 4 4" xfId="5741"/>
    <cellStyle name="Обычный 3 12 5" xfId="1826"/>
    <cellStyle name="Обычный 3 12 5 2" xfId="1827"/>
    <cellStyle name="Обычный 3 12 5 2 2" xfId="5745"/>
    <cellStyle name="Обычный 3 12 5 3" xfId="1828"/>
    <cellStyle name="Обычный 3 12 5 3 2" xfId="5746"/>
    <cellStyle name="Обычный 3 12 5 4" xfId="5744"/>
    <cellStyle name="Обычный 3 12 6" xfId="1829"/>
    <cellStyle name="Обычный 3 12 6 2" xfId="1830"/>
    <cellStyle name="Обычный 3 12 6 2 2" xfId="5748"/>
    <cellStyle name="Обычный 3 12 6 3" xfId="5747"/>
    <cellStyle name="Обычный 3 12 7" xfId="1831"/>
    <cellStyle name="Обычный 3 12 7 2" xfId="1832"/>
    <cellStyle name="Обычный 3 12 7 2 2" xfId="5750"/>
    <cellStyle name="Обычный 3 12 7 3" xfId="5749"/>
    <cellStyle name="Обычный 3 12 8" xfId="1833"/>
    <cellStyle name="Обычный 3 12 8 2" xfId="1834"/>
    <cellStyle name="Обычный 3 12 8 2 2" xfId="5752"/>
    <cellStyle name="Обычный 3 12 8 3" xfId="5751"/>
    <cellStyle name="Обычный 3 12 9" xfId="1835"/>
    <cellStyle name="Обычный 3 12 9 2" xfId="1836"/>
    <cellStyle name="Обычный 3 12 9 2 2" xfId="5754"/>
    <cellStyle name="Обычный 3 12 9 3" xfId="5753"/>
    <cellStyle name="Обычный 3 13" xfId="1837"/>
    <cellStyle name="Обычный 3 13 2" xfId="1838"/>
    <cellStyle name="Обычный 3 13 3" xfId="1839"/>
    <cellStyle name="Обычный 3 13 3 2" xfId="5756"/>
    <cellStyle name="Обычный 3 13 4" xfId="1840"/>
    <cellStyle name="Обычный 3 13 4 2" xfId="5757"/>
    <cellStyle name="Обычный 3 13 5" xfId="5755"/>
    <cellStyle name="Обычный 3 14" xfId="1841"/>
    <cellStyle name="Обычный 3 14 2" xfId="1842"/>
    <cellStyle name="Обычный 3 14 2 2" xfId="5759"/>
    <cellStyle name="Обычный 3 14 3" xfId="1843"/>
    <cellStyle name="Обычный 3 14 3 2" xfId="5760"/>
    <cellStyle name="Обычный 3 14 4" xfId="5758"/>
    <cellStyle name="Обычный 3 15" xfId="1844"/>
    <cellStyle name="Обычный 3 15 2" xfId="1845"/>
    <cellStyle name="Обычный 3 15 2 2" xfId="5762"/>
    <cellStyle name="Обычный 3 15 3" xfId="1846"/>
    <cellStyle name="Обычный 3 15 3 2" xfId="5763"/>
    <cellStyle name="Обычный 3 15 4" xfId="5761"/>
    <cellStyle name="Обычный 3 16" xfId="1847"/>
    <cellStyle name="Обычный 3 16 2" xfId="1848"/>
    <cellStyle name="Обычный 3 16 2 2" xfId="5765"/>
    <cellStyle name="Обычный 3 16 3" xfId="1849"/>
    <cellStyle name="Обычный 3 16 3 2" xfId="5766"/>
    <cellStyle name="Обычный 3 16 4" xfId="5764"/>
    <cellStyle name="Обычный 3 17" xfId="1850"/>
    <cellStyle name="Обычный 3 17 2" xfId="1851"/>
    <cellStyle name="Обычный 3 17 2 2" xfId="5768"/>
    <cellStyle name="Обычный 3 17 3" xfId="1852"/>
    <cellStyle name="Обычный 3 17 3 2" xfId="5769"/>
    <cellStyle name="Обычный 3 17 4" xfId="5767"/>
    <cellStyle name="Обычный 3 18" xfId="1853"/>
    <cellStyle name="Обычный 3 18 2" xfId="1854"/>
    <cellStyle name="Обычный 3 18 3" xfId="1855"/>
    <cellStyle name="Обычный 3 18 3 2" xfId="5771"/>
    <cellStyle name="Обычный 3 18 4" xfId="1856"/>
    <cellStyle name="Обычный 3 18 4 2" xfId="5772"/>
    <cellStyle name="Обычный 3 18 5" xfId="5770"/>
    <cellStyle name="Обычный 3 19" xfId="1857"/>
    <cellStyle name="Обычный 3 19 2" xfId="1858"/>
    <cellStyle name="Обычный 3 19 2 2" xfId="5774"/>
    <cellStyle name="Обычный 3 19 3" xfId="1859"/>
    <cellStyle name="Обычный 3 19 3 2" xfId="5775"/>
    <cellStyle name="Обычный 3 19 4" xfId="5773"/>
    <cellStyle name="Обычный 3 2" xfId="1860"/>
    <cellStyle name="Обычный 3 2 10" xfId="1861"/>
    <cellStyle name="Обычный 3 2 10 2" xfId="1862"/>
    <cellStyle name="Обычный 3 2 10 2 2" xfId="5776"/>
    <cellStyle name="Обычный 3 2 10 3" xfId="1863"/>
    <cellStyle name="Обычный 3 2 10 3 2" xfId="5777"/>
    <cellStyle name="Обычный 3 2 11" xfId="1864"/>
    <cellStyle name="Обычный 3 2 2" xfId="1865"/>
    <cellStyle name="Обычный 3 2 2 2" xfId="1866"/>
    <cellStyle name="Обычный 3 2 2 3" xfId="1867"/>
    <cellStyle name="Обычный 3 2 2 4" xfId="1868"/>
    <cellStyle name="Обычный 3 2 2 5" xfId="1869"/>
    <cellStyle name="Обычный 3 2 2 6" xfId="1870"/>
    <cellStyle name="Обычный 3 2 3" xfId="1871"/>
    <cellStyle name="Обычный 3 2 3 2" xfId="1872"/>
    <cellStyle name="Обычный 3 2 4" xfId="1873"/>
    <cellStyle name="Обычный 3 2 5" xfId="1874"/>
    <cellStyle name="Обычный 3 2 6" xfId="1875"/>
    <cellStyle name="Обычный 3 2 7" xfId="1876"/>
    <cellStyle name="Обычный 3 2 8" xfId="1877"/>
    <cellStyle name="Обычный 3 2 9" xfId="1878"/>
    <cellStyle name="Обычный 3 20" xfId="1879"/>
    <cellStyle name="Обычный 3 20 2" xfId="1880"/>
    <cellStyle name="Обычный 3 20 2 2" xfId="5779"/>
    <cellStyle name="Обычный 3 20 3" xfId="1881"/>
    <cellStyle name="Обычный 3 20 3 2" xfId="5780"/>
    <cellStyle name="Обычный 3 20 4" xfId="5778"/>
    <cellStyle name="Обычный 3 21" xfId="1882"/>
    <cellStyle name="Обычный 3 21 2" xfId="1883"/>
    <cellStyle name="Обычный 3 21 2 2" xfId="5782"/>
    <cellStyle name="Обычный 3 21 3" xfId="1884"/>
    <cellStyle name="Обычный 3 21 3 2" xfId="5783"/>
    <cellStyle name="Обычный 3 21 4" xfId="5781"/>
    <cellStyle name="Обычный 3 22" xfId="1885"/>
    <cellStyle name="Обычный 3 22 2" xfId="1886"/>
    <cellStyle name="Обычный 3 22 2 2" xfId="5785"/>
    <cellStyle name="Обычный 3 22 3" xfId="1887"/>
    <cellStyle name="Обычный 3 22 3 2" xfId="5786"/>
    <cellStyle name="Обычный 3 22 4" xfId="5784"/>
    <cellStyle name="Обычный 3 23" xfId="1888"/>
    <cellStyle name="Обычный 3 23 2" xfId="1889"/>
    <cellStyle name="Обычный 3 23 2 2" xfId="5788"/>
    <cellStyle name="Обычный 3 23 3" xfId="1890"/>
    <cellStyle name="Обычный 3 23 4" xfId="5787"/>
    <cellStyle name="Обычный 3 24" xfId="1891"/>
    <cellStyle name="Обычный 3 24 2" xfId="1892"/>
    <cellStyle name="Обычный 3 24 2 2" xfId="5790"/>
    <cellStyle name="Обычный 3 24 3" xfId="1893"/>
    <cellStyle name="Обычный 3 24 4" xfId="5789"/>
    <cellStyle name="Обычный 3 25" xfId="1894"/>
    <cellStyle name="Обычный 3 25 2" xfId="1895"/>
    <cellStyle name="Обычный 3 25 2 2" xfId="5792"/>
    <cellStyle name="Обычный 3 25 3" xfId="5791"/>
    <cellStyle name="Обычный 3 26" xfId="1896"/>
    <cellStyle name="Обычный 3 26 2" xfId="1897"/>
    <cellStyle name="Обычный 3 26 2 2" xfId="5794"/>
    <cellStyle name="Обычный 3 26 3" xfId="5793"/>
    <cellStyle name="Обычный 3 27" xfId="1898"/>
    <cellStyle name="Обычный 3 27 2" xfId="1899"/>
    <cellStyle name="Обычный 3 27 2 2" xfId="5796"/>
    <cellStyle name="Обычный 3 27 3" xfId="5795"/>
    <cellStyle name="Обычный 3 28" xfId="1900"/>
    <cellStyle name="Обычный 3 28 2" xfId="1901"/>
    <cellStyle name="Обычный 3 28 2 2" xfId="5798"/>
    <cellStyle name="Обычный 3 28 3" xfId="5797"/>
    <cellStyle name="Обычный 3 29" xfId="1902"/>
    <cellStyle name="Обычный 3 29 2" xfId="1903"/>
    <cellStyle name="Обычный 3 29 2 2" xfId="5800"/>
    <cellStyle name="Обычный 3 29 3" xfId="5799"/>
    <cellStyle name="Обычный 3 3" xfId="1904"/>
    <cellStyle name="Обычный 3 3 10" xfId="1905"/>
    <cellStyle name="Обычный 3 3 10 2" xfId="1906"/>
    <cellStyle name="Обычный 3 3 2" xfId="1907"/>
    <cellStyle name="Обычный 3 3 2 2" xfId="1908"/>
    <cellStyle name="Обычный 3 3 2 3" xfId="1909"/>
    <cellStyle name="Обычный 3 3 2 4" xfId="1910"/>
    <cellStyle name="Обычный 3 3 2 5" xfId="1911"/>
    <cellStyle name="Обычный 3 3 3" xfId="1912"/>
    <cellStyle name="Обычный 3 3 3 2" xfId="1913"/>
    <cellStyle name="Обычный 3 3 4" xfId="1914"/>
    <cellStyle name="Обычный 3 3 5" xfId="1915"/>
    <cellStyle name="Обычный 3 3 6" xfId="1916"/>
    <cellStyle name="Обычный 3 3 7" xfId="1917"/>
    <cellStyle name="Обычный 3 3 8" xfId="1918"/>
    <cellStyle name="Обычный 3 3 9" xfId="1919"/>
    <cellStyle name="Обычный 3 30" xfId="1920"/>
    <cellStyle name="Обычный 3 30 2" xfId="1921"/>
    <cellStyle name="Обычный 3 30 2 2" xfId="5802"/>
    <cellStyle name="Обычный 3 30 3" xfId="5801"/>
    <cellStyle name="Обычный 3 31" xfId="1922"/>
    <cellStyle name="Обычный 3 31 2" xfId="1923"/>
    <cellStyle name="Обычный 3 31 2 2" xfId="5804"/>
    <cellStyle name="Обычный 3 31 3" xfId="5803"/>
    <cellStyle name="Обычный 3 32" xfId="1924"/>
    <cellStyle name="Обычный 3 32 2" xfId="1925"/>
    <cellStyle name="Обычный 3 32 2 2" xfId="5806"/>
    <cellStyle name="Обычный 3 32 3" xfId="5805"/>
    <cellStyle name="Обычный 3 33" xfId="1926"/>
    <cellStyle name="Обычный 3 33 2" xfId="1927"/>
    <cellStyle name="Обычный 3 33 2 2" xfId="5808"/>
    <cellStyle name="Обычный 3 33 3" xfId="5807"/>
    <cellStyle name="Обычный 3 34" xfId="1928"/>
    <cellStyle name="Обычный 3 34 2" xfId="1929"/>
    <cellStyle name="Обычный 3 34 2 2" xfId="5810"/>
    <cellStyle name="Обычный 3 34 3" xfId="5809"/>
    <cellStyle name="Обычный 3 4" xfId="1930"/>
    <cellStyle name="Обычный 3 4 2" xfId="1931"/>
    <cellStyle name="Обычный 3 4 2 2" xfId="1932"/>
    <cellStyle name="Обычный 3 4 2 2 2" xfId="1933"/>
    <cellStyle name="Обычный 3 4 2 3" xfId="1934"/>
    <cellStyle name="Обычный 3 4 2 4" xfId="1935"/>
    <cellStyle name="Обычный 3 4 3" xfId="1936"/>
    <cellStyle name="Обычный 3 4 3 2" xfId="1937"/>
    <cellStyle name="Обычный 3 4 4" xfId="1938"/>
    <cellStyle name="Обычный 3 4 5" xfId="1939"/>
    <cellStyle name="Обычный 3 4 5 2" xfId="1940"/>
    <cellStyle name="Обычный 3 5" xfId="1941"/>
    <cellStyle name="Обычный 3 5 2" xfId="1942"/>
    <cellStyle name="Обычный 3 5 3" xfId="1943"/>
    <cellStyle name="Обычный 3 5 4" xfId="1944"/>
    <cellStyle name="Обычный 3 5 5" xfId="1945"/>
    <cellStyle name="Обычный 3 5 5 2" xfId="1946"/>
    <cellStyle name="Обычный 3 5 6" xfId="1947"/>
    <cellStyle name="Обычный 3 6" xfId="1948"/>
    <cellStyle name="Обычный 3 6 10" xfId="1949"/>
    <cellStyle name="Обычный 3 6 10 2" xfId="1950"/>
    <cellStyle name="Обычный 3 6 10 2 2" xfId="5813"/>
    <cellStyle name="Обычный 3 6 10 3" xfId="5812"/>
    <cellStyle name="Обычный 3 6 11" xfId="1951"/>
    <cellStyle name="Обычный 3 6 11 2" xfId="1952"/>
    <cellStyle name="Обычный 3 6 11 2 2" xfId="5815"/>
    <cellStyle name="Обычный 3 6 11 3" xfId="5814"/>
    <cellStyle name="Обычный 3 6 12" xfId="1953"/>
    <cellStyle name="Обычный 3 6 12 2" xfId="1954"/>
    <cellStyle name="Обычный 3 6 12 2 2" xfId="5817"/>
    <cellStyle name="Обычный 3 6 12 3" xfId="5816"/>
    <cellStyle name="Обычный 3 6 13" xfId="1955"/>
    <cellStyle name="Обычный 3 6 13 2" xfId="1956"/>
    <cellStyle name="Обычный 3 6 13 2 2" xfId="5819"/>
    <cellStyle name="Обычный 3 6 13 3" xfId="5818"/>
    <cellStyle name="Обычный 3 6 14" xfId="1957"/>
    <cellStyle name="Обычный 3 6 14 2" xfId="1958"/>
    <cellStyle name="Обычный 3 6 14 2 2" xfId="5821"/>
    <cellStyle name="Обычный 3 6 14 3" xfId="5820"/>
    <cellStyle name="Обычный 3 6 15" xfId="1959"/>
    <cellStyle name="Обычный 3 6 15 2" xfId="1960"/>
    <cellStyle name="Обычный 3 6 15 2 2" xfId="5823"/>
    <cellStyle name="Обычный 3 6 15 3" xfId="5822"/>
    <cellStyle name="Обычный 3 6 16" xfId="1961"/>
    <cellStyle name="Обычный 3 6 16 2" xfId="1962"/>
    <cellStyle name="Обычный 3 6 16 2 2" xfId="5825"/>
    <cellStyle name="Обычный 3 6 16 3" xfId="5824"/>
    <cellStyle name="Обычный 3 6 17" xfId="1963"/>
    <cellStyle name="Обычный 3 6 17 2" xfId="1964"/>
    <cellStyle name="Обычный 3 6 17 2 2" xfId="5827"/>
    <cellStyle name="Обычный 3 6 17 3" xfId="5826"/>
    <cellStyle name="Обычный 3 6 18" xfId="1965"/>
    <cellStyle name="Обычный 3 6 18 2" xfId="1966"/>
    <cellStyle name="Обычный 3 6 18 2 2" xfId="5829"/>
    <cellStyle name="Обычный 3 6 18 3" xfId="5828"/>
    <cellStyle name="Обычный 3 6 19" xfId="1967"/>
    <cellStyle name="Обычный 3 6 19 2" xfId="5830"/>
    <cellStyle name="Обычный 3 6 2" xfId="1968"/>
    <cellStyle name="Обычный 3 6 2 2" xfId="1969"/>
    <cellStyle name="Обычный 3 6 2 3" xfId="1970"/>
    <cellStyle name="Обычный 3 6 2 3 2" xfId="5832"/>
    <cellStyle name="Обычный 3 6 2 4" xfId="1971"/>
    <cellStyle name="Обычный 3 6 2 4 2" xfId="5833"/>
    <cellStyle name="Обычный 3 6 2 5" xfId="5831"/>
    <cellStyle name="Обычный 3 6 20" xfId="1972"/>
    <cellStyle name="Обычный 3 6 20 2" xfId="5834"/>
    <cellStyle name="Обычный 3 6 21" xfId="5811"/>
    <cellStyle name="Обычный 3 6 3" xfId="1973"/>
    <cellStyle name="Обычный 3 6 4" xfId="1974"/>
    <cellStyle name="Обычный 3 6 5" xfId="1975"/>
    <cellStyle name="Обычный 3 6 6" xfId="1976"/>
    <cellStyle name="Обычный 3 6 6 2" xfId="1977"/>
    <cellStyle name="Обычный 3 6 6 2 2" xfId="5836"/>
    <cellStyle name="Обычный 3 6 6 3" xfId="1978"/>
    <cellStyle name="Обычный 3 6 6 3 2" xfId="5837"/>
    <cellStyle name="Обычный 3 6 6 4" xfId="5835"/>
    <cellStyle name="Обычный 3 6 7" xfId="1979"/>
    <cellStyle name="Обычный 3 6 7 2" xfId="1980"/>
    <cellStyle name="Обычный 3 6 7 2 2" xfId="5839"/>
    <cellStyle name="Обычный 3 6 7 3" xfId="1981"/>
    <cellStyle name="Обычный 3 6 7 3 2" xfId="5840"/>
    <cellStyle name="Обычный 3 6 7 4" xfId="5838"/>
    <cellStyle name="Обычный 3 6 8" xfId="1982"/>
    <cellStyle name="Обычный 3 6 8 2" xfId="1983"/>
    <cellStyle name="Обычный 3 6 8 2 2" xfId="5842"/>
    <cellStyle name="Обычный 3 6 8 3" xfId="5841"/>
    <cellStyle name="Обычный 3 6 9" xfId="1984"/>
    <cellStyle name="Обычный 3 6 9 2" xfId="1985"/>
    <cellStyle name="Обычный 3 6 9 2 2" xfId="5844"/>
    <cellStyle name="Обычный 3 6 9 3" xfId="5843"/>
    <cellStyle name="Обычный 3 7" xfId="1986"/>
    <cellStyle name="Обычный 3 7 10" xfId="1987"/>
    <cellStyle name="Обычный 3 7 10 2" xfId="1988"/>
    <cellStyle name="Обычный 3 7 10 2 2" xfId="5847"/>
    <cellStyle name="Обычный 3 7 10 3" xfId="5846"/>
    <cellStyle name="Обычный 3 7 11" xfId="1989"/>
    <cellStyle name="Обычный 3 7 11 2" xfId="1990"/>
    <cellStyle name="Обычный 3 7 11 2 2" xfId="5849"/>
    <cellStyle name="Обычный 3 7 11 3" xfId="5848"/>
    <cellStyle name="Обычный 3 7 12" xfId="1991"/>
    <cellStyle name="Обычный 3 7 12 2" xfId="1992"/>
    <cellStyle name="Обычный 3 7 12 2 2" xfId="5851"/>
    <cellStyle name="Обычный 3 7 12 3" xfId="5850"/>
    <cellStyle name="Обычный 3 7 13" xfId="1993"/>
    <cellStyle name="Обычный 3 7 13 2" xfId="1994"/>
    <cellStyle name="Обычный 3 7 13 2 2" xfId="5853"/>
    <cellStyle name="Обычный 3 7 13 3" xfId="5852"/>
    <cellStyle name="Обычный 3 7 14" xfId="1995"/>
    <cellStyle name="Обычный 3 7 14 2" xfId="1996"/>
    <cellStyle name="Обычный 3 7 14 2 2" xfId="5855"/>
    <cellStyle name="Обычный 3 7 14 3" xfId="5854"/>
    <cellStyle name="Обычный 3 7 15" xfId="1997"/>
    <cellStyle name="Обычный 3 7 15 2" xfId="1998"/>
    <cellStyle name="Обычный 3 7 15 2 2" xfId="5857"/>
    <cellStyle name="Обычный 3 7 15 3" xfId="5856"/>
    <cellStyle name="Обычный 3 7 16" xfId="1999"/>
    <cellStyle name="Обычный 3 7 16 2" xfId="2000"/>
    <cellStyle name="Обычный 3 7 16 2 2" xfId="5859"/>
    <cellStyle name="Обычный 3 7 16 3" xfId="5858"/>
    <cellStyle name="Обычный 3 7 17" xfId="2001"/>
    <cellStyle name="Обычный 3 7 17 2" xfId="5860"/>
    <cellStyle name="Обычный 3 7 18" xfId="2002"/>
    <cellStyle name="Обычный 3 7 18 2" xfId="5861"/>
    <cellStyle name="Обычный 3 7 19" xfId="5845"/>
    <cellStyle name="Обычный 3 7 2" xfId="2003"/>
    <cellStyle name="Обычный 3 7 2 2" xfId="2004"/>
    <cellStyle name="Обычный 3 7 2 3" xfId="2005"/>
    <cellStyle name="Обычный 3 7 2 3 2" xfId="5863"/>
    <cellStyle name="Обычный 3 7 2 4" xfId="2006"/>
    <cellStyle name="Обычный 3 7 2 4 2" xfId="5864"/>
    <cellStyle name="Обычный 3 7 2 5" xfId="5862"/>
    <cellStyle name="Обычный 3 7 3" xfId="2007"/>
    <cellStyle name="Обычный 3 7 3 2" xfId="2008"/>
    <cellStyle name="Обычный 3 7 3 2 2" xfId="5866"/>
    <cellStyle name="Обычный 3 7 3 3" xfId="2009"/>
    <cellStyle name="Обычный 3 7 3 3 2" xfId="5867"/>
    <cellStyle name="Обычный 3 7 3 4" xfId="5865"/>
    <cellStyle name="Обычный 3 7 4" xfId="2010"/>
    <cellStyle name="Обычный 3 7 4 2" xfId="2011"/>
    <cellStyle name="Обычный 3 7 4 2 2" xfId="5869"/>
    <cellStyle name="Обычный 3 7 4 3" xfId="2012"/>
    <cellStyle name="Обычный 3 7 4 3 2" xfId="5870"/>
    <cellStyle name="Обычный 3 7 4 4" xfId="5868"/>
    <cellStyle name="Обычный 3 7 5" xfId="2013"/>
    <cellStyle name="Обычный 3 7 5 2" xfId="2014"/>
    <cellStyle name="Обычный 3 7 5 2 2" xfId="5872"/>
    <cellStyle name="Обычный 3 7 5 3" xfId="2015"/>
    <cellStyle name="Обычный 3 7 5 3 2" xfId="5873"/>
    <cellStyle name="Обычный 3 7 5 4" xfId="5871"/>
    <cellStyle name="Обычный 3 7 6" xfId="2016"/>
    <cellStyle name="Обычный 3 7 6 2" xfId="2017"/>
    <cellStyle name="Обычный 3 7 6 2 2" xfId="5875"/>
    <cellStyle name="Обычный 3 7 6 3" xfId="5874"/>
    <cellStyle name="Обычный 3 7 7" xfId="2018"/>
    <cellStyle name="Обычный 3 7 7 2" xfId="2019"/>
    <cellStyle name="Обычный 3 7 7 2 2" xfId="5877"/>
    <cellStyle name="Обычный 3 7 7 3" xfId="5876"/>
    <cellStyle name="Обычный 3 7 8" xfId="2020"/>
    <cellStyle name="Обычный 3 7 8 2" xfId="2021"/>
    <cellStyle name="Обычный 3 7 8 2 2" xfId="5879"/>
    <cellStyle name="Обычный 3 7 8 3" xfId="5878"/>
    <cellStyle name="Обычный 3 7 9" xfId="2022"/>
    <cellStyle name="Обычный 3 7 9 2" xfId="2023"/>
    <cellStyle name="Обычный 3 7 9 2 2" xfId="5881"/>
    <cellStyle name="Обычный 3 7 9 3" xfId="5880"/>
    <cellStyle name="Обычный 3 8" xfId="2024"/>
    <cellStyle name="Обычный 3 8 10" xfId="2025"/>
    <cellStyle name="Обычный 3 8 10 2" xfId="2026"/>
    <cellStyle name="Обычный 3 8 10 2 2" xfId="5884"/>
    <cellStyle name="Обычный 3 8 10 3" xfId="5883"/>
    <cellStyle name="Обычный 3 8 11" xfId="2027"/>
    <cellStyle name="Обычный 3 8 11 2" xfId="2028"/>
    <cellStyle name="Обычный 3 8 11 2 2" xfId="5886"/>
    <cellStyle name="Обычный 3 8 11 3" xfId="5885"/>
    <cellStyle name="Обычный 3 8 12" xfId="2029"/>
    <cellStyle name="Обычный 3 8 12 2" xfId="2030"/>
    <cellStyle name="Обычный 3 8 12 2 2" xfId="5888"/>
    <cellStyle name="Обычный 3 8 12 3" xfId="5887"/>
    <cellStyle name="Обычный 3 8 13" xfId="2031"/>
    <cellStyle name="Обычный 3 8 13 2" xfId="2032"/>
    <cellStyle name="Обычный 3 8 13 2 2" xfId="5890"/>
    <cellStyle name="Обычный 3 8 13 3" xfId="5889"/>
    <cellStyle name="Обычный 3 8 14" xfId="2033"/>
    <cellStyle name="Обычный 3 8 14 2" xfId="2034"/>
    <cellStyle name="Обычный 3 8 14 2 2" xfId="5892"/>
    <cellStyle name="Обычный 3 8 14 3" xfId="5891"/>
    <cellStyle name="Обычный 3 8 15" xfId="2035"/>
    <cellStyle name="Обычный 3 8 15 2" xfId="2036"/>
    <cellStyle name="Обычный 3 8 15 2 2" xfId="5894"/>
    <cellStyle name="Обычный 3 8 15 3" xfId="5893"/>
    <cellStyle name="Обычный 3 8 16" xfId="2037"/>
    <cellStyle name="Обычный 3 8 16 2" xfId="2038"/>
    <cellStyle name="Обычный 3 8 16 2 2" xfId="5896"/>
    <cellStyle name="Обычный 3 8 16 3" xfId="5895"/>
    <cellStyle name="Обычный 3 8 17" xfId="2039"/>
    <cellStyle name="Обычный 3 8 17 2" xfId="5897"/>
    <cellStyle name="Обычный 3 8 18" xfId="2040"/>
    <cellStyle name="Обычный 3 8 18 2" xfId="5898"/>
    <cellStyle name="Обычный 3 8 19" xfId="5882"/>
    <cellStyle name="Обычный 3 8 2" xfId="2041"/>
    <cellStyle name="Обычный 3 8 2 2" xfId="2042"/>
    <cellStyle name="Обычный 3 8 2 3" xfId="2043"/>
    <cellStyle name="Обычный 3 8 2 3 2" xfId="5900"/>
    <cellStyle name="Обычный 3 8 2 4" xfId="2044"/>
    <cellStyle name="Обычный 3 8 2 4 2" xfId="5901"/>
    <cellStyle name="Обычный 3 8 2 5" xfId="5899"/>
    <cellStyle name="Обычный 3 8 3" xfId="2045"/>
    <cellStyle name="Обычный 3 8 3 2" xfId="2046"/>
    <cellStyle name="Обычный 3 8 3 2 2" xfId="5903"/>
    <cellStyle name="Обычный 3 8 3 3" xfId="2047"/>
    <cellStyle name="Обычный 3 8 3 3 2" xfId="5904"/>
    <cellStyle name="Обычный 3 8 3 4" xfId="5902"/>
    <cellStyle name="Обычный 3 8 4" xfId="2048"/>
    <cellStyle name="Обычный 3 8 4 2" xfId="2049"/>
    <cellStyle name="Обычный 3 8 4 2 2" xfId="5906"/>
    <cellStyle name="Обычный 3 8 4 3" xfId="2050"/>
    <cellStyle name="Обычный 3 8 4 3 2" xfId="5907"/>
    <cellStyle name="Обычный 3 8 4 4" xfId="5905"/>
    <cellStyle name="Обычный 3 8 5" xfId="2051"/>
    <cellStyle name="Обычный 3 8 5 2" xfId="2052"/>
    <cellStyle name="Обычный 3 8 5 2 2" xfId="5909"/>
    <cellStyle name="Обычный 3 8 5 3" xfId="2053"/>
    <cellStyle name="Обычный 3 8 5 3 2" xfId="5910"/>
    <cellStyle name="Обычный 3 8 5 4" xfId="5908"/>
    <cellStyle name="Обычный 3 8 6" xfId="2054"/>
    <cellStyle name="Обычный 3 8 6 2" xfId="2055"/>
    <cellStyle name="Обычный 3 8 6 2 2" xfId="5912"/>
    <cellStyle name="Обычный 3 8 6 3" xfId="5911"/>
    <cellStyle name="Обычный 3 8 7" xfId="2056"/>
    <cellStyle name="Обычный 3 8 7 2" xfId="2057"/>
    <cellStyle name="Обычный 3 8 7 2 2" xfId="5914"/>
    <cellStyle name="Обычный 3 8 7 3" xfId="5913"/>
    <cellStyle name="Обычный 3 8 8" xfId="2058"/>
    <cellStyle name="Обычный 3 8 8 2" xfId="2059"/>
    <cellStyle name="Обычный 3 8 8 2 2" xfId="5916"/>
    <cellStyle name="Обычный 3 8 8 3" xfId="5915"/>
    <cellStyle name="Обычный 3 8 9" xfId="2060"/>
    <cellStyle name="Обычный 3 8 9 2" xfId="2061"/>
    <cellStyle name="Обычный 3 8 9 2 2" xfId="5918"/>
    <cellStyle name="Обычный 3 8 9 3" xfId="5917"/>
    <cellStyle name="Обычный 3 9" xfId="2062"/>
    <cellStyle name="Обычный 3 9 10" xfId="2063"/>
    <cellStyle name="Обычный 3 9 10 2" xfId="2064"/>
    <cellStyle name="Обычный 3 9 10 2 2" xfId="5921"/>
    <cellStyle name="Обычный 3 9 10 3" xfId="5920"/>
    <cellStyle name="Обычный 3 9 11" xfId="2065"/>
    <cellStyle name="Обычный 3 9 11 2" xfId="2066"/>
    <cellStyle name="Обычный 3 9 11 2 2" xfId="5923"/>
    <cellStyle name="Обычный 3 9 11 3" xfId="5922"/>
    <cellStyle name="Обычный 3 9 12" xfId="2067"/>
    <cellStyle name="Обычный 3 9 12 2" xfId="2068"/>
    <cellStyle name="Обычный 3 9 12 2 2" xfId="5925"/>
    <cellStyle name="Обычный 3 9 12 3" xfId="5924"/>
    <cellStyle name="Обычный 3 9 13" xfId="2069"/>
    <cellStyle name="Обычный 3 9 13 2" xfId="2070"/>
    <cellStyle name="Обычный 3 9 13 2 2" xfId="5927"/>
    <cellStyle name="Обычный 3 9 13 3" xfId="5926"/>
    <cellStyle name="Обычный 3 9 14" xfId="2071"/>
    <cellStyle name="Обычный 3 9 14 2" xfId="2072"/>
    <cellStyle name="Обычный 3 9 14 2 2" xfId="5929"/>
    <cellStyle name="Обычный 3 9 14 3" xfId="5928"/>
    <cellStyle name="Обычный 3 9 15" xfId="2073"/>
    <cellStyle name="Обычный 3 9 15 2" xfId="2074"/>
    <cellStyle name="Обычный 3 9 15 2 2" xfId="5931"/>
    <cellStyle name="Обычный 3 9 15 3" xfId="5930"/>
    <cellStyle name="Обычный 3 9 16" xfId="2075"/>
    <cellStyle name="Обычный 3 9 16 2" xfId="2076"/>
    <cellStyle name="Обычный 3 9 16 2 2" xfId="5933"/>
    <cellStyle name="Обычный 3 9 16 3" xfId="5932"/>
    <cellStyle name="Обычный 3 9 17" xfId="2077"/>
    <cellStyle name="Обычный 3 9 17 2" xfId="5934"/>
    <cellStyle name="Обычный 3 9 18" xfId="2078"/>
    <cellStyle name="Обычный 3 9 18 2" xfId="5935"/>
    <cellStyle name="Обычный 3 9 19" xfId="5919"/>
    <cellStyle name="Обычный 3 9 2" xfId="2079"/>
    <cellStyle name="Обычный 3 9 2 2" xfId="2080"/>
    <cellStyle name="Обычный 3 9 2 3" xfId="2081"/>
    <cellStyle name="Обычный 3 9 2 3 2" xfId="5937"/>
    <cellStyle name="Обычный 3 9 2 4" xfId="2082"/>
    <cellStyle name="Обычный 3 9 2 4 2" xfId="5938"/>
    <cellStyle name="Обычный 3 9 2 5" xfId="5936"/>
    <cellStyle name="Обычный 3 9 3" xfId="2083"/>
    <cellStyle name="Обычный 3 9 3 2" xfId="2084"/>
    <cellStyle name="Обычный 3 9 3 2 2" xfId="5940"/>
    <cellStyle name="Обычный 3 9 3 3" xfId="2085"/>
    <cellStyle name="Обычный 3 9 3 3 2" xfId="5941"/>
    <cellStyle name="Обычный 3 9 3 4" xfId="5939"/>
    <cellStyle name="Обычный 3 9 4" xfId="2086"/>
    <cellStyle name="Обычный 3 9 4 2" xfId="2087"/>
    <cellStyle name="Обычный 3 9 4 2 2" xfId="5943"/>
    <cellStyle name="Обычный 3 9 4 3" xfId="2088"/>
    <cellStyle name="Обычный 3 9 4 3 2" xfId="5944"/>
    <cellStyle name="Обычный 3 9 4 4" xfId="5942"/>
    <cellStyle name="Обычный 3 9 5" xfId="2089"/>
    <cellStyle name="Обычный 3 9 5 2" xfId="2090"/>
    <cellStyle name="Обычный 3 9 5 2 2" xfId="5946"/>
    <cellStyle name="Обычный 3 9 5 3" xfId="2091"/>
    <cellStyle name="Обычный 3 9 5 3 2" xfId="5947"/>
    <cellStyle name="Обычный 3 9 5 4" xfId="5945"/>
    <cellStyle name="Обычный 3 9 6" xfId="2092"/>
    <cellStyle name="Обычный 3 9 6 2" xfId="2093"/>
    <cellStyle name="Обычный 3 9 6 2 2" xfId="5949"/>
    <cellStyle name="Обычный 3 9 6 3" xfId="5948"/>
    <cellStyle name="Обычный 3 9 7" xfId="2094"/>
    <cellStyle name="Обычный 3 9 7 2" xfId="2095"/>
    <cellStyle name="Обычный 3 9 7 2 2" xfId="5951"/>
    <cellStyle name="Обычный 3 9 7 3" xfId="5950"/>
    <cellStyle name="Обычный 3 9 8" xfId="2096"/>
    <cellStyle name="Обычный 3 9 8 2" xfId="2097"/>
    <cellStyle name="Обычный 3 9 8 2 2" xfId="5953"/>
    <cellStyle name="Обычный 3 9 8 3" xfId="5952"/>
    <cellStyle name="Обычный 3 9 9" xfId="2098"/>
    <cellStyle name="Обычный 3 9 9 2" xfId="2099"/>
    <cellStyle name="Обычный 3 9 9 2 2" xfId="5955"/>
    <cellStyle name="Обычный 3 9 9 3" xfId="5954"/>
    <cellStyle name="Обычный 30" xfId="2100"/>
    <cellStyle name="Обычный 31" xfId="2101"/>
    <cellStyle name="Обычный 32" xfId="2102"/>
    <cellStyle name="Обычный 33" xfId="2103"/>
    <cellStyle name="Обычный 34" xfId="2104"/>
    <cellStyle name="Обычный 35" xfId="2105"/>
    <cellStyle name="Обычный 36" xfId="2106"/>
    <cellStyle name="Обычный 37" xfId="2107"/>
    <cellStyle name="Обычный 38" xfId="2108"/>
    <cellStyle name="Обычный 38 10" xfId="2109"/>
    <cellStyle name="Обычный 38 10 2" xfId="2110"/>
    <cellStyle name="Обычный 38 10 2 2" xfId="5958"/>
    <cellStyle name="Обычный 38 10 3" xfId="2111"/>
    <cellStyle name="Обычный 38 10 3 2" xfId="5959"/>
    <cellStyle name="Обычный 38 10 4" xfId="5957"/>
    <cellStyle name="Обычный 38 11" xfId="2112"/>
    <cellStyle name="Обычный 38 11 2" xfId="2113"/>
    <cellStyle name="Обычный 38 11 2 2" xfId="5961"/>
    <cellStyle name="Обычный 38 11 3" xfId="5960"/>
    <cellStyle name="Обычный 38 12" xfId="2114"/>
    <cellStyle name="Обычный 38 12 2" xfId="5962"/>
    <cellStyle name="Обычный 38 13" xfId="2115"/>
    <cellStyle name="Обычный 38 13 2" xfId="5963"/>
    <cellStyle name="Обычный 38 14" xfId="5956"/>
    <cellStyle name="Обычный 38 2" xfId="2116"/>
    <cellStyle name="Обычный 38 2 2" xfId="2117"/>
    <cellStyle name="Обычный 38 2 2 2" xfId="2118"/>
    <cellStyle name="Обычный 38 2 2 2 2" xfId="5966"/>
    <cellStyle name="Обычный 38 2 2 3" xfId="2119"/>
    <cellStyle name="Обычный 38 2 2 3 2" xfId="5967"/>
    <cellStyle name="Обычный 38 2 2 4" xfId="5965"/>
    <cellStyle name="Обычный 38 2 3" xfId="2120"/>
    <cellStyle name="Обычный 38 2 3 2" xfId="2121"/>
    <cellStyle name="Обычный 38 2 3 2 2" xfId="5969"/>
    <cellStyle name="Обычный 38 2 3 3" xfId="5968"/>
    <cellStyle name="Обычный 38 2 4" xfId="2122"/>
    <cellStyle name="Обычный 38 2 4 2" xfId="5970"/>
    <cellStyle name="Обычный 38 2 5" xfId="2123"/>
    <cellStyle name="Обычный 38 2 5 2" xfId="5971"/>
    <cellStyle name="Обычный 38 2 6" xfId="5964"/>
    <cellStyle name="Обычный 38 3" xfId="2124"/>
    <cellStyle name="Обычный 38 3 2" xfId="2125"/>
    <cellStyle name="Обычный 38 3 2 2" xfId="2126"/>
    <cellStyle name="Обычный 38 3 2 2 2" xfId="5974"/>
    <cellStyle name="Обычный 38 3 2 3" xfId="2127"/>
    <cellStyle name="Обычный 38 3 2 3 2" xfId="5975"/>
    <cellStyle name="Обычный 38 3 2 4" xfId="5973"/>
    <cellStyle name="Обычный 38 3 3" xfId="2128"/>
    <cellStyle name="Обычный 38 3 3 2" xfId="2129"/>
    <cellStyle name="Обычный 38 3 3 2 2" xfId="5977"/>
    <cellStyle name="Обычный 38 3 3 3" xfId="5976"/>
    <cellStyle name="Обычный 38 3 4" xfId="2130"/>
    <cellStyle name="Обычный 38 3 4 2" xfId="5978"/>
    <cellStyle name="Обычный 38 3 5" xfId="2131"/>
    <cellStyle name="Обычный 38 3 5 2" xfId="5979"/>
    <cellStyle name="Обычный 38 3 6" xfId="5972"/>
    <cellStyle name="Обычный 38 4" xfId="2132"/>
    <cellStyle name="Обычный 38 4 2" xfId="2133"/>
    <cellStyle name="Обычный 38 4 2 2" xfId="2134"/>
    <cellStyle name="Обычный 38 4 2 2 2" xfId="5982"/>
    <cellStyle name="Обычный 38 4 2 3" xfId="2135"/>
    <cellStyle name="Обычный 38 4 2 3 2" xfId="5983"/>
    <cellStyle name="Обычный 38 4 2 4" xfId="5981"/>
    <cellStyle name="Обычный 38 4 3" xfId="2136"/>
    <cellStyle name="Обычный 38 4 3 2" xfId="2137"/>
    <cellStyle name="Обычный 38 4 3 2 2" xfId="5985"/>
    <cellStyle name="Обычный 38 4 3 3" xfId="5984"/>
    <cellStyle name="Обычный 38 4 4" xfId="2138"/>
    <cellStyle name="Обычный 38 4 4 2" xfId="5986"/>
    <cellStyle name="Обычный 38 4 5" xfId="2139"/>
    <cellStyle name="Обычный 38 4 5 2" xfId="5987"/>
    <cellStyle name="Обычный 38 4 6" xfId="5980"/>
    <cellStyle name="Обычный 38 5" xfId="2140"/>
    <cellStyle name="Обычный 38 6" xfId="2141"/>
    <cellStyle name="Обычный 38 7" xfId="2142"/>
    <cellStyle name="Обычный 38 8" xfId="2143"/>
    <cellStyle name="Обычный 38 8 2" xfId="2144"/>
    <cellStyle name="Обычный 38 8 2 2" xfId="5989"/>
    <cellStyle name="Обычный 38 8 3" xfId="2145"/>
    <cellStyle name="Обычный 38 8 3 2" xfId="5990"/>
    <cellStyle name="Обычный 38 8 4" xfId="5988"/>
    <cellStyle name="Обычный 38 9" xfId="2146"/>
    <cellStyle name="Обычный 38 9 2" xfId="2147"/>
    <cellStyle name="Обычный 38 9 2 2" xfId="5992"/>
    <cellStyle name="Обычный 38 9 3" xfId="2148"/>
    <cellStyle name="Обычный 38 9 3 2" xfId="5993"/>
    <cellStyle name="Обычный 38 9 4" xfId="5991"/>
    <cellStyle name="Обычный 39" xfId="2149"/>
    <cellStyle name="Обычный 39 10" xfId="2150"/>
    <cellStyle name="Обычный 39 10 2" xfId="2151"/>
    <cellStyle name="Обычный 39 10 2 2" xfId="5996"/>
    <cellStyle name="Обычный 39 10 3" xfId="2152"/>
    <cellStyle name="Обычный 39 10 3 2" xfId="5997"/>
    <cellStyle name="Обычный 39 10 4" xfId="5995"/>
    <cellStyle name="Обычный 39 11" xfId="2153"/>
    <cellStyle name="Обычный 39 11 2" xfId="2154"/>
    <cellStyle name="Обычный 39 11 2 2" xfId="5999"/>
    <cellStyle name="Обычный 39 11 3" xfId="5998"/>
    <cellStyle name="Обычный 39 12" xfId="2155"/>
    <cellStyle name="Обычный 39 12 2" xfId="6000"/>
    <cellStyle name="Обычный 39 13" xfId="2156"/>
    <cellStyle name="Обычный 39 13 2" xfId="6001"/>
    <cellStyle name="Обычный 39 14" xfId="5994"/>
    <cellStyle name="Обычный 39 2" xfId="2157"/>
    <cellStyle name="Обычный 39 2 2" xfId="2158"/>
    <cellStyle name="Обычный 39 2 2 2" xfId="2159"/>
    <cellStyle name="Обычный 39 2 2 2 2" xfId="6004"/>
    <cellStyle name="Обычный 39 2 2 3" xfId="2160"/>
    <cellStyle name="Обычный 39 2 2 3 2" xfId="6005"/>
    <cellStyle name="Обычный 39 2 2 4" xfId="6003"/>
    <cellStyle name="Обычный 39 2 3" xfId="2161"/>
    <cellStyle name="Обычный 39 2 3 2" xfId="2162"/>
    <cellStyle name="Обычный 39 2 3 2 2" xfId="6007"/>
    <cellStyle name="Обычный 39 2 3 3" xfId="6006"/>
    <cellStyle name="Обычный 39 2 4" xfId="2163"/>
    <cellStyle name="Обычный 39 2 4 2" xfId="6008"/>
    <cellStyle name="Обычный 39 2 5" xfId="2164"/>
    <cellStyle name="Обычный 39 2 5 2" xfId="6009"/>
    <cellStyle name="Обычный 39 2 6" xfId="6002"/>
    <cellStyle name="Обычный 39 3" xfId="2165"/>
    <cellStyle name="Обычный 39 3 2" xfId="2166"/>
    <cellStyle name="Обычный 39 3 2 2" xfId="2167"/>
    <cellStyle name="Обычный 39 3 2 2 2" xfId="6012"/>
    <cellStyle name="Обычный 39 3 2 3" xfId="2168"/>
    <cellStyle name="Обычный 39 3 2 3 2" xfId="6013"/>
    <cellStyle name="Обычный 39 3 2 4" xfId="6011"/>
    <cellStyle name="Обычный 39 3 3" xfId="2169"/>
    <cellStyle name="Обычный 39 3 3 2" xfId="2170"/>
    <cellStyle name="Обычный 39 3 3 2 2" xfId="6015"/>
    <cellStyle name="Обычный 39 3 3 3" xfId="6014"/>
    <cellStyle name="Обычный 39 3 4" xfId="2171"/>
    <cellStyle name="Обычный 39 3 4 2" xfId="6016"/>
    <cellStyle name="Обычный 39 3 5" xfId="2172"/>
    <cellStyle name="Обычный 39 3 5 2" xfId="6017"/>
    <cellStyle name="Обычный 39 3 6" xfId="6010"/>
    <cellStyle name="Обычный 39 4" xfId="2173"/>
    <cellStyle name="Обычный 39 4 2" xfId="2174"/>
    <cellStyle name="Обычный 39 4 2 2" xfId="2175"/>
    <cellStyle name="Обычный 39 4 2 2 2" xfId="6020"/>
    <cellStyle name="Обычный 39 4 2 3" xfId="2176"/>
    <cellStyle name="Обычный 39 4 2 3 2" xfId="6021"/>
    <cellStyle name="Обычный 39 4 2 4" xfId="6019"/>
    <cellStyle name="Обычный 39 4 3" xfId="2177"/>
    <cellStyle name="Обычный 39 4 3 2" xfId="2178"/>
    <cellStyle name="Обычный 39 4 3 2 2" xfId="6023"/>
    <cellStyle name="Обычный 39 4 3 3" xfId="6022"/>
    <cellStyle name="Обычный 39 4 4" xfId="2179"/>
    <cellStyle name="Обычный 39 4 4 2" xfId="6024"/>
    <cellStyle name="Обычный 39 4 5" xfId="2180"/>
    <cellStyle name="Обычный 39 4 5 2" xfId="6025"/>
    <cellStyle name="Обычный 39 4 6" xfId="6018"/>
    <cellStyle name="Обычный 39 5" xfId="2181"/>
    <cellStyle name="Обычный 39 6" xfId="2182"/>
    <cellStyle name="Обычный 39 7" xfId="2183"/>
    <cellStyle name="Обычный 39 8" xfId="2184"/>
    <cellStyle name="Обычный 39 8 2" xfId="2185"/>
    <cellStyle name="Обычный 39 8 2 2" xfId="6027"/>
    <cellStyle name="Обычный 39 8 3" xfId="2186"/>
    <cellStyle name="Обычный 39 8 3 2" xfId="6028"/>
    <cellStyle name="Обычный 39 8 4" xfId="6026"/>
    <cellStyle name="Обычный 39 9" xfId="2187"/>
    <cellStyle name="Обычный 39 9 2" xfId="2188"/>
    <cellStyle name="Обычный 39 9 2 2" xfId="6030"/>
    <cellStyle name="Обычный 39 9 3" xfId="2189"/>
    <cellStyle name="Обычный 39 9 3 2" xfId="6031"/>
    <cellStyle name="Обычный 39 9 4" xfId="6029"/>
    <cellStyle name="Обычный 4" xfId="2190"/>
    <cellStyle name="Обычный 4 10" xfId="2191"/>
    <cellStyle name="Обычный 4 10 10" xfId="2192"/>
    <cellStyle name="Обычный 4 10 10 2" xfId="2193"/>
    <cellStyle name="Обычный 4 10 10 2 2" xfId="6034"/>
    <cellStyle name="Обычный 4 10 10 3" xfId="6033"/>
    <cellStyle name="Обычный 4 10 11" xfId="2194"/>
    <cellStyle name="Обычный 4 10 11 2" xfId="2195"/>
    <cellStyle name="Обычный 4 10 11 2 2" xfId="6036"/>
    <cellStyle name="Обычный 4 10 11 3" xfId="6035"/>
    <cellStyle name="Обычный 4 10 12" xfId="2196"/>
    <cellStyle name="Обычный 4 10 12 2" xfId="2197"/>
    <cellStyle name="Обычный 4 10 12 2 2" xfId="6038"/>
    <cellStyle name="Обычный 4 10 12 3" xfId="6037"/>
    <cellStyle name="Обычный 4 10 13" xfId="2198"/>
    <cellStyle name="Обычный 4 10 13 2" xfId="2199"/>
    <cellStyle name="Обычный 4 10 13 2 2" xfId="6040"/>
    <cellStyle name="Обычный 4 10 13 3" xfId="6039"/>
    <cellStyle name="Обычный 4 10 14" xfId="2200"/>
    <cellStyle name="Обычный 4 10 14 2" xfId="2201"/>
    <cellStyle name="Обычный 4 10 14 2 2" xfId="6042"/>
    <cellStyle name="Обычный 4 10 14 3" xfId="6041"/>
    <cellStyle name="Обычный 4 10 15" xfId="2202"/>
    <cellStyle name="Обычный 4 10 15 2" xfId="2203"/>
    <cellStyle name="Обычный 4 10 15 2 2" xfId="6044"/>
    <cellStyle name="Обычный 4 10 15 3" xfId="6043"/>
    <cellStyle name="Обычный 4 10 16" xfId="2204"/>
    <cellStyle name="Обычный 4 10 16 2" xfId="2205"/>
    <cellStyle name="Обычный 4 10 16 2 2" xfId="6046"/>
    <cellStyle name="Обычный 4 10 16 3" xfId="6045"/>
    <cellStyle name="Обычный 4 10 17" xfId="2206"/>
    <cellStyle name="Обычный 4 10 17 2" xfId="6047"/>
    <cellStyle name="Обычный 4 10 18" xfId="2207"/>
    <cellStyle name="Обычный 4 10 18 2" xfId="6048"/>
    <cellStyle name="Обычный 4 10 19" xfId="6032"/>
    <cellStyle name="Обычный 4 10 2" xfId="2208"/>
    <cellStyle name="Обычный 4 10 2 2" xfId="2209"/>
    <cellStyle name="Обычный 4 10 2 3" xfId="2210"/>
    <cellStyle name="Обычный 4 10 2 3 2" xfId="6050"/>
    <cellStyle name="Обычный 4 10 2 4" xfId="2211"/>
    <cellStyle name="Обычный 4 10 2 4 2" xfId="6051"/>
    <cellStyle name="Обычный 4 10 2 5" xfId="6049"/>
    <cellStyle name="Обычный 4 10 3" xfId="2212"/>
    <cellStyle name="Обычный 4 10 3 2" xfId="2213"/>
    <cellStyle name="Обычный 4 10 3 2 2" xfId="6053"/>
    <cellStyle name="Обычный 4 10 3 3" xfId="2214"/>
    <cellStyle name="Обычный 4 10 3 3 2" xfId="6054"/>
    <cellStyle name="Обычный 4 10 3 4" xfId="6052"/>
    <cellStyle name="Обычный 4 10 4" xfId="2215"/>
    <cellStyle name="Обычный 4 10 4 2" xfId="2216"/>
    <cellStyle name="Обычный 4 10 4 2 2" xfId="6056"/>
    <cellStyle name="Обычный 4 10 4 3" xfId="2217"/>
    <cellStyle name="Обычный 4 10 4 3 2" xfId="6057"/>
    <cellStyle name="Обычный 4 10 4 4" xfId="6055"/>
    <cellStyle name="Обычный 4 10 5" xfId="2218"/>
    <cellStyle name="Обычный 4 10 5 2" xfId="2219"/>
    <cellStyle name="Обычный 4 10 5 2 2" xfId="6059"/>
    <cellStyle name="Обычный 4 10 5 3" xfId="2220"/>
    <cellStyle name="Обычный 4 10 5 3 2" xfId="6060"/>
    <cellStyle name="Обычный 4 10 5 4" xfId="6058"/>
    <cellStyle name="Обычный 4 10 6" xfId="2221"/>
    <cellStyle name="Обычный 4 10 6 2" xfId="2222"/>
    <cellStyle name="Обычный 4 10 6 2 2" xfId="6062"/>
    <cellStyle name="Обычный 4 10 6 3" xfId="6061"/>
    <cellStyle name="Обычный 4 10 7" xfId="2223"/>
    <cellStyle name="Обычный 4 10 7 2" xfId="2224"/>
    <cellStyle name="Обычный 4 10 7 2 2" xfId="6064"/>
    <cellStyle name="Обычный 4 10 7 3" xfId="6063"/>
    <cellStyle name="Обычный 4 10 8" xfId="2225"/>
    <cellStyle name="Обычный 4 10 8 2" xfId="2226"/>
    <cellStyle name="Обычный 4 10 8 2 2" xfId="6066"/>
    <cellStyle name="Обычный 4 10 8 3" xfId="6065"/>
    <cellStyle name="Обычный 4 10 9" xfId="2227"/>
    <cellStyle name="Обычный 4 10 9 2" xfId="2228"/>
    <cellStyle name="Обычный 4 10 9 2 2" xfId="6068"/>
    <cellStyle name="Обычный 4 10 9 3" xfId="6067"/>
    <cellStyle name="Обычный 4 11" xfId="2229"/>
    <cellStyle name="Обычный 4 11 10" xfId="2230"/>
    <cellStyle name="Обычный 4 11 10 2" xfId="2231"/>
    <cellStyle name="Обычный 4 11 10 2 2" xfId="6071"/>
    <cellStyle name="Обычный 4 11 10 3" xfId="6070"/>
    <cellStyle name="Обычный 4 11 11" xfId="2232"/>
    <cellStyle name="Обычный 4 11 11 2" xfId="2233"/>
    <cellStyle name="Обычный 4 11 11 2 2" xfId="6073"/>
    <cellStyle name="Обычный 4 11 11 3" xfId="6072"/>
    <cellStyle name="Обычный 4 11 12" xfId="2234"/>
    <cellStyle name="Обычный 4 11 12 2" xfId="2235"/>
    <cellStyle name="Обычный 4 11 12 2 2" xfId="6075"/>
    <cellStyle name="Обычный 4 11 12 3" xfId="6074"/>
    <cellStyle name="Обычный 4 11 13" xfId="2236"/>
    <cellStyle name="Обычный 4 11 13 2" xfId="2237"/>
    <cellStyle name="Обычный 4 11 13 2 2" xfId="6077"/>
    <cellStyle name="Обычный 4 11 13 3" xfId="6076"/>
    <cellStyle name="Обычный 4 11 14" xfId="2238"/>
    <cellStyle name="Обычный 4 11 14 2" xfId="2239"/>
    <cellStyle name="Обычный 4 11 14 2 2" xfId="6079"/>
    <cellStyle name="Обычный 4 11 14 3" xfId="6078"/>
    <cellStyle name="Обычный 4 11 15" xfId="2240"/>
    <cellStyle name="Обычный 4 11 15 2" xfId="2241"/>
    <cellStyle name="Обычный 4 11 15 2 2" xfId="6081"/>
    <cellStyle name="Обычный 4 11 15 3" xfId="6080"/>
    <cellStyle name="Обычный 4 11 16" xfId="2242"/>
    <cellStyle name="Обычный 4 11 16 2" xfId="2243"/>
    <cellStyle name="Обычный 4 11 16 2 2" xfId="6083"/>
    <cellStyle name="Обычный 4 11 16 3" xfId="6082"/>
    <cellStyle name="Обычный 4 11 17" xfId="2244"/>
    <cellStyle name="Обычный 4 11 17 2" xfId="6084"/>
    <cellStyle name="Обычный 4 11 18" xfId="2245"/>
    <cellStyle name="Обычный 4 11 18 2" xfId="6085"/>
    <cellStyle name="Обычный 4 11 19" xfId="6069"/>
    <cellStyle name="Обычный 4 11 2" xfId="2246"/>
    <cellStyle name="Обычный 4 11 2 2" xfId="2247"/>
    <cellStyle name="Обычный 4 11 2 3" xfId="2248"/>
    <cellStyle name="Обычный 4 11 2 3 2" xfId="6087"/>
    <cellStyle name="Обычный 4 11 2 4" xfId="2249"/>
    <cellStyle name="Обычный 4 11 2 4 2" xfId="6088"/>
    <cellStyle name="Обычный 4 11 2 5" xfId="6086"/>
    <cellStyle name="Обычный 4 11 3" xfId="2250"/>
    <cellStyle name="Обычный 4 11 3 2" xfId="2251"/>
    <cellStyle name="Обычный 4 11 3 2 2" xfId="6090"/>
    <cellStyle name="Обычный 4 11 3 3" xfId="2252"/>
    <cellStyle name="Обычный 4 11 3 3 2" xfId="6091"/>
    <cellStyle name="Обычный 4 11 3 4" xfId="6089"/>
    <cellStyle name="Обычный 4 11 4" xfId="2253"/>
    <cellStyle name="Обычный 4 11 4 2" xfId="2254"/>
    <cellStyle name="Обычный 4 11 4 2 2" xfId="6093"/>
    <cellStyle name="Обычный 4 11 4 3" xfId="2255"/>
    <cellStyle name="Обычный 4 11 4 3 2" xfId="6094"/>
    <cellStyle name="Обычный 4 11 4 4" xfId="6092"/>
    <cellStyle name="Обычный 4 11 5" xfId="2256"/>
    <cellStyle name="Обычный 4 11 5 2" xfId="2257"/>
    <cellStyle name="Обычный 4 11 5 2 2" xfId="6096"/>
    <cellStyle name="Обычный 4 11 5 3" xfId="2258"/>
    <cellStyle name="Обычный 4 11 5 3 2" xfId="6097"/>
    <cellStyle name="Обычный 4 11 5 4" xfId="6095"/>
    <cellStyle name="Обычный 4 11 6" xfId="2259"/>
    <cellStyle name="Обычный 4 11 6 2" xfId="2260"/>
    <cellStyle name="Обычный 4 11 6 2 2" xfId="6099"/>
    <cellStyle name="Обычный 4 11 6 3" xfId="6098"/>
    <cellStyle name="Обычный 4 11 7" xfId="2261"/>
    <cellStyle name="Обычный 4 11 7 2" xfId="2262"/>
    <cellStyle name="Обычный 4 11 7 2 2" xfId="6101"/>
    <cellStyle name="Обычный 4 11 7 3" xfId="6100"/>
    <cellStyle name="Обычный 4 11 8" xfId="2263"/>
    <cellStyle name="Обычный 4 11 8 2" xfId="2264"/>
    <cellStyle name="Обычный 4 11 8 2 2" xfId="6103"/>
    <cellStyle name="Обычный 4 11 8 3" xfId="6102"/>
    <cellStyle name="Обычный 4 11 9" xfId="2265"/>
    <cellStyle name="Обычный 4 11 9 2" xfId="2266"/>
    <cellStyle name="Обычный 4 11 9 2 2" xfId="6105"/>
    <cellStyle name="Обычный 4 11 9 3" xfId="6104"/>
    <cellStyle name="Обычный 4 12" xfId="2267"/>
    <cellStyle name="Обычный 4 12 10" xfId="2268"/>
    <cellStyle name="Обычный 4 12 10 2" xfId="2269"/>
    <cellStyle name="Обычный 4 12 10 2 2" xfId="6108"/>
    <cellStyle name="Обычный 4 12 10 3" xfId="6107"/>
    <cellStyle name="Обычный 4 12 11" xfId="2270"/>
    <cellStyle name="Обычный 4 12 11 2" xfId="2271"/>
    <cellStyle name="Обычный 4 12 11 2 2" xfId="6110"/>
    <cellStyle name="Обычный 4 12 11 3" xfId="6109"/>
    <cellStyle name="Обычный 4 12 12" xfId="2272"/>
    <cellStyle name="Обычный 4 12 12 2" xfId="2273"/>
    <cellStyle name="Обычный 4 12 12 2 2" xfId="6112"/>
    <cellStyle name="Обычный 4 12 12 3" xfId="6111"/>
    <cellStyle name="Обычный 4 12 13" xfId="2274"/>
    <cellStyle name="Обычный 4 12 13 2" xfId="2275"/>
    <cellStyle name="Обычный 4 12 13 2 2" xfId="6114"/>
    <cellStyle name="Обычный 4 12 13 3" xfId="6113"/>
    <cellStyle name="Обычный 4 12 14" xfId="2276"/>
    <cellStyle name="Обычный 4 12 14 2" xfId="2277"/>
    <cellStyle name="Обычный 4 12 14 2 2" xfId="6116"/>
    <cellStyle name="Обычный 4 12 14 3" xfId="6115"/>
    <cellStyle name="Обычный 4 12 15" xfId="2278"/>
    <cellStyle name="Обычный 4 12 15 2" xfId="2279"/>
    <cellStyle name="Обычный 4 12 15 2 2" xfId="6118"/>
    <cellStyle name="Обычный 4 12 15 3" xfId="6117"/>
    <cellStyle name="Обычный 4 12 16" xfId="2280"/>
    <cellStyle name="Обычный 4 12 16 2" xfId="2281"/>
    <cellStyle name="Обычный 4 12 16 2 2" xfId="6120"/>
    <cellStyle name="Обычный 4 12 16 3" xfId="6119"/>
    <cellStyle name="Обычный 4 12 17" xfId="2282"/>
    <cellStyle name="Обычный 4 12 17 2" xfId="6121"/>
    <cellStyle name="Обычный 4 12 18" xfId="2283"/>
    <cellStyle name="Обычный 4 12 18 2" xfId="6122"/>
    <cellStyle name="Обычный 4 12 19" xfId="6106"/>
    <cellStyle name="Обычный 4 12 2" xfId="2284"/>
    <cellStyle name="Обычный 4 12 2 2" xfId="2285"/>
    <cellStyle name="Обычный 4 12 2 3" xfId="2286"/>
    <cellStyle name="Обычный 4 12 2 3 2" xfId="6124"/>
    <cellStyle name="Обычный 4 12 2 4" xfId="2287"/>
    <cellStyle name="Обычный 4 12 2 4 2" xfId="6125"/>
    <cellStyle name="Обычный 4 12 2 5" xfId="6123"/>
    <cellStyle name="Обычный 4 12 3" xfId="2288"/>
    <cellStyle name="Обычный 4 12 3 2" xfId="2289"/>
    <cellStyle name="Обычный 4 12 3 2 2" xfId="6127"/>
    <cellStyle name="Обычный 4 12 3 3" xfId="2290"/>
    <cellStyle name="Обычный 4 12 3 3 2" xfId="6128"/>
    <cellStyle name="Обычный 4 12 3 4" xfId="6126"/>
    <cellStyle name="Обычный 4 12 4" xfId="2291"/>
    <cellStyle name="Обычный 4 12 4 2" xfId="2292"/>
    <cellStyle name="Обычный 4 12 4 2 2" xfId="6130"/>
    <cellStyle name="Обычный 4 12 4 3" xfId="2293"/>
    <cellStyle name="Обычный 4 12 4 3 2" xfId="6131"/>
    <cellStyle name="Обычный 4 12 4 4" xfId="6129"/>
    <cellStyle name="Обычный 4 12 5" xfId="2294"/>
    <cellStyle name="Обычный 4 12 5 2" xfId="2295"/>
    <cellStyle name="Обычный 4 12 5 2 2" xfId="6133"/>
    <cellStyle name="Обычный 4 12 5 3" xfId="2296"/>
    <cellStyle name="Обычный 4 12 5 3 2" xfId="6134"/>
    <cellStyle name="Обычный 4 12 5 4" xfId="6132"/>
    <cellStyle name="Обычный 4 12 6" xfId="2297"/>
    <cellStyle name="Обычный 4 12 6 2" xfId="2298"/>
    <cellStyle name="Обычный 4 12 6 2 2" xfId="6136"/>
    <cellStyle name="Обычный 4 12 6 3" xfId="6135"/>
    <cellStyle name="Обычный 4 12 7" xfId="2299"/>
    <cellStyle name="Обычный 4 12 7 2" xfId="2300"/>
    <cellStyle name="Обычный 4 12 7 2 2" xfId="6138"/>
    <cellStyle name="Обычный 4 12 7 3" xfId="6137"/>
    <cellStyle name="Обычный 4 12 8" xfId="2301"/>
    <cellStyle name="Обычный 4 12 8 2" xfId="2302"/>
    <cellStyle name="Обычный 4 12 8 2 2" xfId="6140"/>
    <cellStyle name="Обычный 4 12 8 3" xfId="6139"/>
    <cellStyle name="Обычный 4 12 9" xfId="2303"/>
    <cellStyle name="Обычный 4 12 9 2" xfId="2304"/>
    <cellStyle name="Обычный 4 12 9 2 2" xfId="6142"/>
    <cellStyle name="Обычный 4 12 9 3" xfId="6141"/>
    <cellStyle name="Обычный 4 13" xfId="2305"/>
    <cellStyle name="Обычный 4 13 2" xfId="2306"/>
    <cellStyle name="Обычный 4 13 3" xfId="2307"/>
    <cellStyle name="Обычный 4 13 3 2" xfId="6144"/>
    <cellStyle name="Обычный 4 13 4" xfId="2308"/>
    <cellStyle name="Обычный 4 13 4 2" xfId="6145"/>
    <cellStyle name="Обычный 4 13 5" xfId="6143"/>
    <cellStyle name="Обычный 4 14" xfId="2309"/>
    <cellStyle name="Обычный 4 14 2" xfId="2310"/>
    <cellStyle name="Обычный 4 14 3" xfId="2311"/>
    <cellStyle name="Обычный 4 14 3 2" xfId="6147"/>
    <cellStyle name="Обычный 4 14 4" xfId="2312"/>
    <cellStyle name="Обычный 4 14 4 2" xfId="6148"/>
    <cellStyle name="Обычный 4 14 5" xfId="6146"/>
    <cellStyle name="Обычный 4 15" xfId="2313"/>
    <cellStyle name="Обычный 4 15 2" xfId="2314"/>
    <cellStyle name="Обычный 4 15 3" xfId="2315"/>
    <cellStyle name="Обычный 4 15 3 2" xfId="6150"/>
    <cellStyle name="Обычный 4 15 4" xfId="2316"/>
    <cellStyle name="Обычный 4 15 4 2" xfId="6151"/>
    <cellStyle name="Обычный 4 15 5" xfId="6149"/>
    <cellStyle name="Обычный 4 16" xfId="2317"/>
    <cellStyle name="Обычный 4 16 2" xfId="2318"/>
    <cellStyle name="Обычный 4 16 3" xfId="2319"/>
    <cellStyle name="Обычный 4 16 3 2" xfId="6153"/>
    <cellStyle name="Обычный 4 16 4" xfId="2320"/>
    <cellStyle name="Обычный 4 16 4 2" xfId="6154"/>
    <cellStyle name="Обычный 4 16 5" xfId="6152"/>
    <cellStyle name="Обычный 4 17" xfId="2321"/>
    <cellStyle name="Обычный 4 17 2" xfId="2322"/>
    <cellStyle name="Обычный 4 17 3" xfId="2323"/>
    <cellStyle name="Обычный 4 17 3 2" xfId="6156"/>
    <cellStyle name="Обычный 4 17 4" xfId="2324"/>
    <cellStyle name="Обычный 4 17 4 2" xfId="6157"/>
    <cellStyle name="Обычный 4 17 5" xfId="6155"/>
    <cellStyle name="Обычный 4 18" xfId="2325"/>
    <cellStyle name="Обычный 4 18 2" xfId="2326"/>
    <cellStyle name="Обычный 4 18 3" xfId="2327"/>
    <cellStyle name="Обычный 4 18 3 2" xfId="6159"/>
    <cellStyle name="Обычный 4 18 4" xfId="2328"/>
    <cellStyle name="Обычный 4 18 4 2" xfId="6160"/>
    <cellStyle name="Обычный 4 18 5" xfId="6158"/>
    <cellStyle name="Обычный 4 19" xfId="2329"/>
    <cellStyle name="Обычный 4 19 2" xfId="2330"/>
    <cellStyle name="Обычный 4 19 3" xfId="2331"/>
    <cellStyle name="Обычный 4 19 3 2" xfId="6162"/>
    <cellStyle name="Обычный 4 19 4" xfId="2332"/>
    <cellStyle name="Обычный 4 19 4 2" xfId="6163"/>
    <cellStyle name="Обычный 4 19 5" xfId="6161"/>
    <cellStyle name="Обычный 4 2" xfId="2333"/>
    <cellStyle name="Обычный 4 2 10" xfId="2334"/>
    <cellStyle name="Обычный 4 2 11" xfId="2335"/>
    <cellStyle name="Обычный 4 2 12" xfId="2336"/>
    <cellStyle name="Обычный 4 2 13" xfId="2337"/>
    <cellStyle name="Обычный 4 2 13 2" xfId="2338"/>
    <cellStyle name="Обычный 4 2 2" xfId="2339"/>
    <cellStyle name="Обычный 4 2 2 2" xfId="2340"/>
    <cellStyle name="Обычный 4 2 2 3" xfId="2341"/>
    <cellStyle name="Обычный 4 2 2 4" xfId="2342"/>
    <cellStyle name="Обычный 4 2 2 5" xfId="2343"/>
    <cellStyle name="Обычный 4 2 2 6" xfId="2344"/>
    <cellStyle name="Обычный 4 2 2 7" xfId="2345"/>
    <cellStyle name="Обычный 4 2 3" xfId="2346"/>
    <cellStyle name="Обычный 4 2 3 2" xfId="2347"/>
    <cellStyle name="Обычный 4 2 3 3" xfId="2348"/>
    <cellStyle name="Обычный 4 2 3 4" xfId="2349"/>
    <cellStyle name="Обычный 4 2 3 5" xfId="2350"/>
    <cellStyle name="Обычный 4 2 3 6" xfId="2351"/>
    <cellStyle name="Обычный 4 2 3 7" xfId="2352"/>
    <cellStyle name="Обычный 4 2 4" xfId="2353"/>
    <cellStyle name="Обычный 4 2 5" xfId="2354"/>
    <cellStyle name="Обычный 4 2 6" xfId="2355"/>
    <cellStyle name="Обычный 4 2 6 2" xfId="2356"/>
    <cellStyle name="Обычный 4 2 6 3" xfId="2357"/>
    <cellStyle name="Обычный 4 2 6 4" xfId="2358"/>
    <cellStyle name="Обычный 4 2 6 5" xfId="2359"/>
    <cellStyle name="Обычный 4 2 7" xfId="2360"/>
    <cellStyle name="Обычный 4 2 8" xfId="2361"/>
    <cellStyle name="Обычный 4 2 9" xfId="2362"/>
    <cellStyle name="Обычный 4 20" xfId="2363"/>
    <cellStyle name="Обычный 4 21" xfId="2364"/>
    <cellStyle name="Обычный 4 21 2" xfId="2365"/>
    <cellStyle name="Обычный 4 21 2 2" xfId="6165"/>
    <cellStyle name="Обычный 4 21 3" xfId="2366"/>
    <cellStyle name="Обычный 4 21 3 2" xfId="6166"/>
    <cellStyle name="Обычный 4 21 4" xfId="6164"/>
    <cellStyle name="Обычный 4 22" xfId="2367"/>
    <cellStyle name="Обычный 4 23" xfId="2368"/>
    <cellStyle name="Обычный 4 24" xfId="2369"/>
    <cellStyle name="Обычный 4 25" xfId="2370"/>
    <cellStyle name="Обычный 4 25 2" xfId="2371"/>
    <cellStyle name="Обычный 4 25 2 2" xfId="6168"/>
    <cellStyle name="Обычный 4 25 3" xfId="2372"/>
    <cellStyle name="Обычный 4 25 3 2" xfId="6169"/>
    <cellStyle name="Обычный 4 25 4" xfId="6167"/>
    <cellStyle name="Обычный 4 26" xfId="2373"/>
    <cellStyle name="Обычный 4 26 2" xfId="2374"/>
    <cellStyle name="Обычный 4 26 2 2" xfId="6171"/>
    <cellStyle name="Обычный 4 26 3" xfId="2375"/>
    <cellStyle name="Обычный 4 26 3 2" xfId="6172"/>
    <cellStyle name="Обычный 4 26 4" xfId="6170"/>
    <cellStyle name="Обычный 4 27" xfId="2376"/>
    <cellStyle name="Обычный 4 27 2" xfId="2377"/>
    <cellStyle name="Обычный 4 27 2 2" xfId="6174"/>
    <cellStyle name="Обычный 4 27 3" xfId="6173"/>
    <cellStyle name="Обычный 4 28" xfId="2378"/>
    <cellStyle name="Обычный 4 28 2" xfId="2379"/>
    <cellStyle name="Обычный 4 28 2 2" xfId="6176"/>
    <cellStyle name="Обычный 4 28 3" xfId="6175"/>
    <cellStyle name="Обычный 4 29" xfId="2380"/>
    <cellStyle name="Обычный 4 29 2" xfId="2381"/>
    <cellStyle name="Обычный 4 29 2 2" xfId="6178"/>
    <cellStyle name="Обычный 4 29 3" xfId="6177"/>
    <cellStyle name="Обычный 4 3" xfId="2382"/>
    <cellStyle name="Обычный 4 3 2" xfId="2383"/>
    <cellStyle name="Обычный 4 3 2 2" xfId="2384"/>
    <cellStyle name="Обычный 4 3 3" xfId="2385"/>
    <cellStyle name="Обычный 4 3 4" xfId="2386"/>
    <cellStyle name="Обычный 4 3 5" xfId="2387"/>
    <cellStyle name="Обычный 4 3 5 2" xfId="2388"/>
    <cellStyle name="Обычный 4 30" xfId="2389"/>
    <cellStyle name="Обычный 4 30 2" xfId="2390"/>
    <cellStyle name="Обычный 4 30 2 2" xfId="6180"/>
    <cellStyle name="Обычный 4 30 3" xfId="6179"/>
    <cellStyle name="Обычный 4 31" xfId="2391"/>
    <cellStyle name="Обычный 4 31 2" xfId="2392"/>
    <cellStyle name="Обычный 4 31 2 2" xfId="6182"/>
    <cellStyle name="Обычный 4 31 3" xfId="6181"/>
    <cellStyle name="Обычный 4 32" xfId="2393"/>
    <cellStyle name="Обычный 4 32 2" xfId="2394"/>
    <cellStyle name="Обычный 4 32 2 2" xfId="6184"/>
    <cellStyle name="Обычный 4 32 3" xfId="6183"/>
    <cellStyle name="Обычный 4 33" xfId="2395"/>
    <cellStyle name="Обычный 4 33 2" xfId="2396"/>
    <cellStyle name="Обычный 4 33 2 2" xfId="6186"/>
    <cellStyle name="Обычный 4 33 3" xfId="6185"/>
    <cellStyle name="Обычный 4 34" xfId="2397"/>
    <cellStyle name="Обычный 4 34 2" xfId="2398"/>
    <cellStyle name="Обычный 4 34 2 2" xfId="6188"/>
    <cellStyle name="Обычный 4 34 3" xfId="6187"/>
    <cellStyle name="Обычный 4 35" xfId="2399"/>
    <cellStyle name="Обычный 4 35 2" xfId="2400"/>
    <cellStyle name="Обычный 4 35 2 2" xfId="6190"/>
    <cellStyle name="Обычный 4 35 3" xfId="6189"/>
    <cellStyle name="Обычный 4 36" xfId="2401"/>
    <cellStyle name="Обычный 4 36 2" xfId="2402"/>
    <cellStyle name="Обычный 4 36 2 2" xfId="6192"/>
    <cellStyle name="Обычный 4 36 3" xfId="6191"/>
    <cellStyle name="Обычный 4 37" xfId="2403"/>
    <cellStyle name="Обычный 4 37 2" xfId="2404"/>
    <cellStyle name="Обычный 4 37 2 2" xfId="6194"/>
    <cellStyle name="Обычный 4 37 3" xfId="6193"/>
    <cellStyle name="Обычный 4 38" xfId="2405"/>
    <cellStyle name="Обычный 4 38 2" xfId="2406"/>
    <cellStyle name="Обычный 4 38 2 2" xfId="6196"/>
    <cellStyle name="Обычный 4 38 3" xfId="6195"/>
    <cellStyle name="Обычный 4 4" xfId="2407"/>
    <cellStyle name="Обычный 4 4 10" xfId="2408"/>
    <cellStyle name="Обычный 4 4 10 2" xfId="2409"/>
    <cellStyle name="Обычный 4 4 2" xfId="2410"/>
    <cellStyle name="Обычный 4 4 2 2" xfId="2411"/>
    <cellStyle name="Обычный 4 4 2 3" xfId="2412"/>
    <cellStyle name="Обычный 4 4 2 4" xfId="2413"/>
    <cellStyle name="Обычный 4 4 2 5" xfId="2414"/>
    <cellStyle name="Обычный 4 4 3" xfId="2415"/>
    <cellStyle name="Обычный 4 4 4" xfId="2416"/>
    <cellStyle name="Обычный 4 4 5" xfId="2417"/>
    <cellStyle name="Обычный 4 4 6" xfId="2418"/>
    <cellStyle name="Обычный 4 4 7" xfId="2419"/>
    <cellStyle name="Обычный 4 4 8" xfId="2420"/>
    <cellStyle name="Обычный 4 4 9" xfId="2421"/>
    <cellStyle name="Обычный 4 5" xfId="2422"/>
    <cellStyle name="Обычный 4 5 2" xfId="2423"/>
    <cellStyle name="Обычный 4 5 2 2" xfId="2424"/>
    <cellStyle name="Обычный 4 5 2 2 2" xfId="2425"/>
    <cellStyle name="Обычный 4 5 2 2 2 2" xfId="6200"/>
    <cellStyle name="Обычный 4 5 2 2 3" xfId="6199"/>
    <cellStyle name="Обычный 4 5 2 3" xfId="2426"/>
    <cellStyle name="Обычный 4 5 2 3 2" xfId="6201"/>
    <cellStyle name="Обычный 4 5 2 4" xfId="2427"/>
    <cellStyle name="Обычный 4 5 2 4 2" xfId="6202"/>
    <cellStyle name="Обычный 4 5 2 5" xfId="6198"/>
    <cellStyle name="Обычный 4 5 3" xfId="2428"/>
    <cellStyle name="Обычный 4 5 3 2" xfId="2429"/>
    <cellStyle name="Обычный 4 5 3 2 2" xfId="6204"/>
    <cellStyle name="Обычный 4 5 3 3" xfId="2430"/>
    <cellStyle name="Обычный 4 5 3 3 2" xfId="6205"/>
    <cellStyle name="Обычный 4 5 3 4" xfId="6203"/>
    <cellStyle name="Обычный 4 5 4" xfId="2431"/>
    <cellStyle name="Обычный 4 5 4 2" xfId="2432"/>
    <cellStyle name="Обычный 4 5 4 2 2" xfId="6207"/>
    <cellStyle name="Обычный 4 5 4 3" xfId="2433"/>
    <cellStyle name="Обычный 4 5 4 3 2" xfId="6208"/>
    <cellStyle name="Обычный 4 5 4 4" xfId="6206"/>
    <cellStyle name="Обычный 4 5 5" xfId="2434"/>
    <cellStyle name="Обычный 4 5 5 2" xfId="2435"/>
    <cellStyle name="Обычный 4 5 5 2 2" xfId="6210"/>
    <cellStyle name="Обычный 4 5 5 3" xfId="6209"/>
    <cellStyle name="Обычный 4 5 6" xfId="2436"/>
    <cellStyle name="Обычный 4 5 6 2" xfId="6211"/>
    <cellStyle name="Обычный 4 5 7" xfId="2437"/>
    <cellStyle name="Обычный 4 5 7 2" xfId="6212"/>
    <cellStyle name="Обычный 4 5 8" xfId="6197"/>
    <cellStyle name="Обычный 4 6" xfId="2438"/>
    <cellStyle name="Обычный 4 6 10" xfId="2439"/>
    <cellStyle name="Обычный 4 6 10 2" xfId="2440"/>
    <cellStyle name="Обычный 4 6 10 2 2" xfId="6215"/>
    <cellStyle name="Обычный 4 6 10 3" xfId="6214"/>
    <cellStyle name="Обычный 4 6 11" xfId="2441"/>
    <cellStyle name="Обычный 4 6 11 2" xfId="2442"/>
    <cellStyle name="Обычный 4 6 11 2 2" xfId="6217"/>
    <cellStyle name="Обычный 4 6 11 3" xfId="6216"/>
    <cellStyle name="Обычный 4 6 12" xfId="2443"/>
    <cellStyle name="Обычный 4 6 12 2" xfId="2444"/>
    <cellStyle name="Обычный 4 6 12 2 2" xfId="6219"/>
    <cellStyle name="Обычный 4 6 12 3" xfId="6218"/>
    <cellStyle name="Обычный 4 6 13" xfId="2445"/>
    <cellStyle name="Обычный 4 6 13 2" xfId="2446"/>
    <cellStyle name="Обычный 4 6 13 2 2" xfId="6221"/>
    <cellStyle name="Обычный 4 6 13 3" xfId="6220"/>
    <cellStyle name="Обычный 4 6 14" xfId="2447"/>
    <cellStyle name="Обычный 4 6 14 2" xfId="2448"/>
    <cellStyle name="Обычный 4 6 14 2 2" xfId="6223"/>
    <cellStyle name="Обычный 4 6 14 3" xfId="6222"/>
    <cellStyle name="Обычный 4 6 15" xfId="2449"/>
    <cellStyle name="Обычный 4 6 15 2" xfId="2450"/>
    <cellStyle name="Обычный 4 6 15 2 2" xfId="6225"/>
    <cellStyle name="Обычный 4 6 15 3" xfId="6224"/>
    <cellStyle name="Обычный 4 6 16" xfId="2451"/>
    <cellStyle name="Обычный 4 6 16 2" xfId="2452"/>
    <cellStyle name="Обычный 4 6 16 2 2" xfId="6227"/>
    <cellStyle name="Обычный 4 6 16 3" xfId="6226"/>
    <cellStyle name="Обычный 4 6 17" xfId="2453"/>
    <cellStyle name="Обычный 4 6 17 2" xfId="2454"/>
    <cellStyle name="Обычный 4 6 17 2 2" xfId="6229"/>
    <cellStyle name="Обычный 4 6 17 3" xfId="6228"/>
    <cellStyle name="Обычный 4 6 18" xfId="2455"/>
    <cellStyle name="Обычный 4 6 18 2" xfId="2456"/>
    <cellStyle name="Обычный 4 6 18 2 2" xfId="6231"/>
    <cellStyle name="Обычный 4 6 18 3" xfId="6230"/>
    <cellStyle name="Обычный 4 6 19" xfId="2457"/>
    <cellStyle name="Обычный 4 6 19 2" xfId="2458"/>
    <cellStyle name="Обычный 4 6 19 2 2" xfId="6233"/>
    <cellStyle name="Обычный 4 6 19 3" xfId="6232"/>
    <cellStyle name="Обычный 4 6 2" xfId="2459"/>
    <cellStyle name="Обычный 4 6 2 2" xfId="2460"/>
    <cellStyle name="Обычный 4 6 2 2 2" xfId="2461"/>
    <cellStyle name="Обычный 4 6 2 2 2 2" xfId="6236"/>
    <cellStyle name="Обычный 4 6 2 2 3" xfId="2462"/>
    <cellStyle name="Обычный 4 6 2 2 3 2" xfId="6237"/>
    <cellStyle name="Обычный 4 6 2 2 4" xfId="6235"/>
    <cellStyle name="Обычный 4 6 2 3" xfId="2463"/>
    <cellStyle name="Обычный 4 6 2 3 2" xfId="2464"/>
    <cellStyle name="Обычный 4 6 2 3 2 2" xfId="6239"/>
    <cellStyle name="Обычный 4 6 2 3 3" xfId="6238"/>
    <cellStyle name="Обычный 4 6 2 4" xfId="2465"/>
    <cellStyle name="Обычный 4 6 2 4 2" xfId="6240"/>
    <cellStyle name="Обычный 4 6 2 5" xfId="2466"/>
    <cellStyle name="Обычный 4 6 2 5 2" xfId="6241"/>
    <cellStyle name="Обычный 4 6 2 6" xfId="6234"/>
    <cellStyle name="Обычный 4 6 20" xfId="2467"/>
    <cellStyle name="Обычный 4 6 20 2" xfId="6242"/>
    <cellStyle name="Обычный 4 6 21" xfId="2468"/>
    <cellStyle name="Обычный 4 6 21 2" xfId="6243"/>
    <cellStyle name="Обычный 4 6 22" xfId="6213"/>
    <cellStyle name="Обычный 4 6 3" xfId="2469"/>
    <cellStyle name="Обычный 4 6 3 2" xfId="2470"/>
    <cellStyle name="Обычный 4 6 3 2 2" xfId="2471"/>
    <cellStyle name="Обычный 4 6 3 2 2 2" xfId="6246"/>
    <cellStyle name="Обычный 4 6 3 2 3" xfId="6245"/>
    <cellStyle name="Обычный 4 6 3 3" xfId="2472"/>
    <cellStyle name="Обычный 4 6 3 3 2" xfId="6247"/>
    <cellStyle name="Обычный 4 6 3 4" xfId="2473"/>
    <cellStyle name="Обычный 4 6 3 4 2" xfId="6248"/>
    <cellStyle name="Обычный 4 6 3 5" xfId="6244"/>
    <cellStyle name="Обычный 4 6 4" xfId="2474"/>
    <cellStyle name="Обычный 4 6 4 2" xfId="2475"/>
    <cellStyle name="Обычный 4 6 4 2 2" xfId="6250"/>
    <cellStyle name="Обычный 4 6 4 3" xfId="2476"/>
    <cellStyle name="Обычный 4 6 4 3 2" xfId="6251"/>
    <cellStyle name="Обычный 4 6 4 4" xfId="6249"/>
    <cellStyle name="Обычный 4 6 5" xfId="2477"/>
    <cellStyle name="Обычный 4 6 5 2" xfId="2478"/>
    <cellStyle name="Обычный 4 6 5 2 2" xfId="6253"/>
    <cellStyle name="Обычный 4 6 5 3" xfId="2479"/>
    <cellStyle name="Обычный 4 6 5 3 2" xfId="6254"/>
    <cellStyle name="Обычный 4 6 5 4" xfId="6252"/>
    <cellStyle name="Обычный 4 6 6" xfId="2480"/>
    <cellStyle name="Обычный 4 6 7" xfId="2481"/>
    <cellStyle name="Обычный 4 6 7 2" xfId="2482"/>
    <cellStyle name="Обычный 4 6 7 2 2" xfId="6256"/>
    <cellStyle name="Обычный 4 6 7 3" xfId="2483"/>
    <cellStyle name="Обычный 4 6 7 3 2" xfId="6257"/>
    <cellStyle name="Обычный 4 6 7 4" xfId="6255"/>
    <cellStyle name="Обычный 4 6 8" xfId="2484"/>
    <cellStyle name="Обычный 4 6 8 2" xfId="2485"/>
    <cellStyle name="Обычный 4 6 8 2 2" xfId="6259"/>
    <cellStyle name="Обычный 4 6 8 3" xfId="2486"/>
    <cellStyle name="Обычный 4 6 8 3 2" xfId="6260"/>
    <cellStyle name="Обычный 4 6 8 4" xfId="6258"/>
    <cellStyle name="Обычный 4 6 9" xfId="2487"/>
    <cellStyle name="Обычный 4 6 9 2" xfId="2488"/>
    <cellStyle name="Обычный 4 6 9 2 2" xfId="6262"/>
    <cellStyle name="Обычный 4 6 9 3" xfId="6261"/>
    <cellStyle name="Обычный 4 7" xfId="2489"/>
    <cellStyle name="Обычный 4 7 10" xfId="2490"/>
    <cellStyle name="Обычный 4 7 10 2" xfId="2491"/>
    <cellStyle name="Обычный 4 7 10 2 2" xfId="6265"/>
    <cellStyle name="Обычный 4 7 10 3" xfId="6264"/>
    <cellStyle name="Обычный 4 7 11" xfId="2492"/>
    <cellStyle name="Обычный 4 7 11 2" xfId="2493"/>
    <cellStyle name="Обычный 4 7 11 2 2" xfId="6267"/>
    <cellStyle name="Обычный 4 7 11 3" xfId="6266"/>
    <cellStyle name="Обычный 4 7 12" xfId="2494"/>
    <cellStyle name="Обычный 4 7 12 2" xfId="2495"/>
    <cellStyle name="Обычный 4 7 12 2 2" xfId="6269"/>
    <cellStyle name="Обычный 4 7 12 3" xfId="6268"/>
    <cellStyle name="Обычный 4 7 13" xfId="2496"/>
    <cellStyle name="Обычный 4 7 13 2" xfId="2497"/>
    <cellStyle name="Обычный 4 7 13 2 2" xfId="6271"/>
    <cellStyle name="Обычный 4 7 13 3" xfId="6270"/>
    <cellStyle name="Обычный 4 7 14" xfId="2498"/>
    <cellStyle name="Обычный 4 7 14 2" xfId="2499"/>
    <cellStyle name="Обычный 4 7 14 2 2" xfId="6273"/>
    <cellStyle name="Обычный 4 7 14 3" xfId="6272"/>
    <cellStyle name="Обычный 4 7 15" xfId="2500"/>
    <cellStyle name="Обычный 4 7 15 2" xfId="2501"/>
    <cellStyle name="Обычный 4 7 15 2 2" xfId="6275"/>
    <cellStyle name="Обычный 4 7 15 3" xfId="6274"/>
    <cellStyle name="Обычный 4 7 16" xfId="2502"/>
    <cellStyle name="Обычный 4 7 16 2" xfId="2503"/>
    <cellStyle name="Обычный 4 7 16 2 2" xfId="6277"/>
    <cellStyle name="Обычный 4 7 16 3" xfId="6276"/>
    <cellStyle name="Обычный 4 7 17" xfId="2504"/>
    <cellStyle name="Обычный 4 7 17 2" xfId="6278"/>
    <cellStyle name="Обычный 4 7 18" xfId="2505"/>
    <cellStyle name="Обычный 4 7 18 2" xfId="6279"/>
    <cellStyle name="Обычный 4 7 19" xfId="6263"/>
    <cellStyle name="Обычный 4 7 2" xfId="2506"/>
    <cellStyle name="Обычный 4 7 2 2" xfId="2507"/>
    <cellStyle name="Обычный 4 7 2 3" xfId="2508"/>
    <cellStyle name="Обычный 4 7 2 3 2" xfId="6281"/>
    <cellStyle name="Обычный 4 7 2 4" xfId="2509"/>
    <cellStyle name="Обычный 4 7 2 4 2" xfId="6282"/>
    <cellStyle name="Обычный 4 7 2 5" xfId="6280"/>
    <cellStyle name="Обычный 4 7 3" xfId="2510"/>
    <cellStyle name="Обычный 4 7 3 2" xfId="2511"/>
    <cellStyle name="Обычный 4 7 3 2 2" xfId="6284"/>
    <cellStyle name="Обычный 4 7 3 3" xfId="2512"/>
    <cellStyle name="Обычный 4 7 3 3 2" xfId="6285"/>
    <cellStyle name="Обычный 4 7 3 4" xfId="6283"/>
    <cellStyle name="Обычный 4 7 4" xfId="2513"/>
    <cellStyle name="Обычный 4 7 4 2" xfId="2514"/>
    <cellStyle name="Обычный 4 7 4 2 2" xfId="6287"/>
    <cellStyle name="Обычный 4 7 4 3" xfId="2515"/>
    <cellStyle name="Обычный 4 7 4 3 2" xfId="6288"/>
    <cellStyle name="Обычный 4 7 4 4" xfId="6286"/>
    <cellStyle name="Обычный 4 7 5" xfId="2516"/>
    <cellStyle name="Обычный 4 7 5 2" xfId="2517"/>
    <cellStyle name="Обычный 4 7 5 2 2" xfId="6290"/>
    <cellStyle name="Обычный 4 7 5 3" xfId="2518"/>
    <cellStyle name="Обычный 4 7 5 3 2" xfId="6291"/>
    <cellStyle name="Обычный 4 7 5 4" xfId="6289"/>
    <cellStyle name="Обычный 4 7 6" xfId="2519"/>
    <cellStyle name="Обычный 4 7 6 2" xfId="2520"/>
    <cellStyle name="Обычный 4 7 6 2 2" xfId="6293"/>
    <cellStyle name="Обычный 4 7 6 3" xfId="6292"/>
    <cellStyle name="Обычный 4 7 7" xfId="2521"/>
    <cellStyle name="Обычный 4 7 7 2" xfId="2522"/>
    <cellStyle name="Обычный 4 7 7 2 2" xfId="6295"/>
    <cellStyle name="Обычный 4 7 7 3" xfId="6294"/>
    <cellStyle name="Обычный 4 7 8" xfId="2523"/>
    <cellStyle name="Обычный 4 7 8 2" xfId="2524"/>
    <cellStyle name="Обычный 4 7 8 2 2" xfId="6297"/>
    <cellStyle name="Обычный 4 7 8 3" xfId="6296"/>
    <cellStyle name="Обычный 4 7 9" xfId="2525"/>
    <cellStyle name="Обычный 4 7 9 2" xfId="2526"/>
    <cellStyle name="Обычный 4 7 9 2 2" xfId="6299"/>
    <cellStyle name="Обычный 4 7 9 3" xfId="6298"/>
    <cellStyle name="Обычный 4 8" xfId="2527"/>
    <cellStyle name="Обычный 4 8 10" xfId="2528"/>
    <cellStyle name="Обычный 4 8 10 2" xfId="2529"/>
    <cellStyle name="Обычный 4 8 10 2 2" xfId="6302"/>
    <cellStyle name="Обычный 4 8 10 3" xfId="6301"/>
    <cellStyle name="Обычный 4 8 11" xfId="2530"/>
    <cellStyle name="Обычный 4 8 11 2" xfId="2531"/>
    <cellStyle name="Обычный 4 8 11 2 2" xfId="6304"/>
    <cellStyle name="Обычный 4 8 11 3" xfId="6303"/>
    <cellStyle name="Обычный 4 8 12" xfId="2532"/>
    <cellStyle name="Обычный 4 8 12 2" xfId="2533"/>
    <cellStyle name="Обычный 4 8 12 2 2" xfId="6306"/>
    <cellStyle name="Обычный 4 8 12 3" xfId="6305"/>
    <cellStyle name="Обычный 4 8 13" xfId="2534"/>
    <cellStyle name="Обычный 4 8 13 2" xfId="2535"/>
    <cellStyle name="Обычный 4 8 13 2 2" xfId="6308"/>
    <cellStyle name="Обычный 4 8 13 3" xfId="6307"/>
    <cellStyle name="Обычный 4 8 14" xfId="2536"/>
    <cellStyle name="Обычный 4 8 14 2" xfId="2537"/>
    <cellStyle name="Обычный 4 8 14 2 2" xfId="6310"/>
    <cellStyle name="Обычный 4 8 14 3" xfId="6309"/>
    <cellStyle name="Обычный 4 8 15" xfId="2538"/>
    <cellStyle name="Обычный 4 8 15 2" xfId="2539"/>
    <cellStyle name="Обычный 4 8 15 2 2" xfId="6312"/>
    <cellStyle name="Обычный 4 8 15 3" xfId="6311"/>
    <cellStyle name="Обычный 4 8 16" xfId="2540"/>
    <cellStyle name="Обычный 4 8 16 2" xfId="2541"/>
    <cellStyle name="Обычный 4 8 16 2 2" xfId="6314"/>
    <cellStyle name="Обычный 4 8 16 3" xfId="6313"/>
    <cellStyle name="Обычный 4 8 17" xfId="2542"/>
    <cellStyle name="Обычный 4 8 17 2" xfId="6315"/>
    <cellStyle name="Обычный 4 8 18" xfId="2543"/>
    <cellStyle name="Обычный 4 8 18 2" xfId="6316"/>
    <cellStyle name="Обычный 4 8 19" xfId="6300"/>
    <cellStyle name="Обычный 4 8 2" xfId="2544"/>
    <cellStyle name="Обычный 4 8 2 2" xfId="2545"/>
    <cellStyle name="Обычный 4 8 2 3" xfId="2546"/>
    <cellStyle name="Обычный 4 8 2 3 2" xfId="6318"/>
    <cellStyle name="Обычный 4 8 2 4" xfId="2547"/>
    <cellStyle name="Обычный 4 8 2 4 2" xfId="6319"/>
    <cellStyle name="Обычный 4 8 2 5" xfId="6317"/>
    <cellStyle name="Обычный 4 8 3" xfId="2548"/>
    <cellStyle name="Обычный 4 8 3 2" xfId="2549"/>
    <cellStyle name="Обычный 4 8 3 2 2" xfId="6321"/>
    <cellStyle name="Обычный 4 8 3 3" xfId="2550"/>
    <cellStyle name="Обычный 4 8 3 3 2" xfId="6322"/>
    <cellStyle name="Обычный 4 8 3 4" xfId="6320"/>
    <cellStyle name="Обычный 4 8 4" xfId="2551"/>
    <cellStyle name="Обычный 4 8 4 2" xfId="2552"/>
    <cellStyle name="Обычный 4 8 4 2 2" xfId="6324"/>
    <cellStyle name="Обычный 4 8 4 3" xfId="2553"/>
    <cellStyle name="Обычный 4 8 4 3 2" xfId="6325"/>
    <cellStyle name="Обычный 4 8 4 4" xfId="6323"/>
    <cellStyle name="Обычный 4 8 5" xfId="2554"/>
    <cellStyle name="Обычный 4 8 5 2" xfId="2555"/>
    <cellStyle name="Обычный 4 8 5 2 2" xfId="6327"/>
    <cellStyle name="Обычный 4 8 5 3" xfId="2556"/>
    <cellStyle name="Обычный 4 8 5 3 2" xfId="6328"/>
    <cellStyle name="Обычный 4 8 5 4" xfId="6326"/>
    <cellStyle name="Обычный 4 8 6" xfId="2557"/>
    <cellStyle name="Обычный 4 8 6 2" xfId="2558"/>
    <cellStyle name="Обычный 4 8 6 2 2" xfId="6330"/>
    <cellStyle name="Обычный 4 8 6 3" xfId="6329"/>
    <cellStyle name="Обычный 4 8 7" xfId="2559"/>
    <cellStyle name="Обычный 4 8 7 2" xfId="2560"/>
    <cellStyle name="Обычный 4 8 7 2 2" xfId="6332"/>
    <cellStyle name="Обычный 4 8 7 3" xfId="6331"/>
    <cellStyle name="Обычный 4 8 8" xfId="2561"/>
    <cellStyle name="Обычный 4 8 8 2" xfId="2562"/>
    <cellStyle name="Обычный 4 8 8 2 2" xfId="6334"/>
    <cellStyle name="Обычный 4 8 8 3" xfId="6333"/>
    <cellStyle name="Обычный 4 8 9" xfId="2563"/>
    <cellStyle name="Обычный 4 8 9 2" xfId="2564"/>
    <cellStyle name="Обычный 4 8 9 2 2" xfId="6336"/>
    <cellStyle name="Обычный 4 8 9 3" xfId="6335"/>
    <cellStyle name="Обычный 4 9" xfId="2565"/>
    <cellStyle name="Обычный 4 9 10" xfId="2566"/>
    <cellStyle name="Обычный 4 9 10 2" xfId="2567"/>
    <cellStyle name="Обычный 4 9 10 2 2" xfId="6339"/>
    <cellStyle name="Обычный 4 9 10 3" xfId="6338"/>
    <cellStyle name="Обычный 4 9 11" xfId="2568"/>
    <cellStyle name="Обычный 4 9 11 2" xfId="2569"/>
    <cellStyle name="Обычный 4 9 11 2 2" xfId="6341"/>
    <cellStyle name="Обычный 4 9 11 3" xfId="6340"/>
    <cellStyle name="Обычный 4 9 12" xfId="2570"/>
    <cellStyle name="Обычный 4 9 12 2" xfId="2571"/>
    <cellStyle name="Обычный 4 9 12 2 2" xfId="6343"/>
    <cellStyle name="Обычный 4 9 12 3" xfId="6342"/>
    <cellStyle name="Обычный 4 9 13" xfId="2572"/>
    <cellStyle name="Обычный 4 9 13 2" xfId="2573"/>
    <cellStyle name="Обычный 4 9 13 2 2" xfId="6345"/>
    <cellStyle name="Обычный 4 9 13 3" xfId="6344"/>
    <cellStyle name="Обычный 4 9 14" xfId="2574"/>
    <cellStyle name="Обычный 4 9 14 2" xfId="2575"/>
    <cellStyle name="Обычный 4 9 14 2 2" xfId="6347"/>
    <cellStyle name="Обычный 4 9 14 3" xfId="6346"/>
    <cellStyle name="Обычный 4 9 15" xfId="2576"/>
    <cellStyle name="Обычный 4 9 15 2" xfId="2577"/>
    <cellStyle name="Обычный 4 9 15 2 2" xfId="6349"/>
    <cellStyle name="Обычный 4 9 15 3" xfId="6348"/>
    <cellStyle name="Обычный 4 9 16" xfId="2578"/>
    <cellStyle name="Обычный 4 9 16 2" xfId="2579"/>
    <cellStyle name="Обычный 4 9 16 2 2" xfId="6351"/>
    <cellStyle name="Обычный 4 9 16 3" xfId="6350"/>
    <cellStyle name="Обычный 4 9 17" xfId="2580"/>
    <cellStyle name="Обычный 4 9 17 2" xfId="6352"/>
    <cellStyle name="Обычный 4 9 18" xfId="2581"/>
    <cellStyle name="Обычный 4 9 18 2" xfId="6353"/>
    <cellStyle name="Обычный 4 9 19" xfId="6337"/>
    <cellStyle name="Обычный 4 9 2" xfId="2582"/>
    <cellStyle name="Обычный 4 9 2 2" xfId="2583"/>
    <cellStyle name="Обычный 4 9 2 3" xfId="2584"/>
    <cellStyle name="Обычный 4 9 2 3 2" xfId="6355"/>
    <cellStyle name="Обычный 4 9 2 4" xfId="2585"/>
    <cellStyle name="Обычный 4 9 2 4 2" xfId="6356"/>
    <cellStyle name="Обычный 4 9 2 5" xfId="6354"/>
    <cellStyle name="Обычный 4 9 3" xfId="2586"/>
    <cellStyle name="Обычный 4 9 3 2" xfId="2587"/>
    <cellStyle name="Обычный 4 9 3 2 2" xfId="6358"/>
    <cellStyle name="Обычный 4 9 3 3" xfId="2588"/>
    <cellStyle name="Обычный 4 9 3 3 2" xfId="6359"/>
    <cellStyle name="Обычный 4 9 3 4" xfId="6357"/>
    <cellStyle name="Обычный 4 9 4" xfId="2589"/>
    <cellStyle name="Обычный 4 9 4 2" xfId="2590"/>
    <cellStyle name="Обычный 4 9 4 2 2" xfId="6361"/>
    <cellStyle name="Обычный 4 9 4 3" xfId="2591"/>
    <cellStyle name="Обычный 4 9 4 3 2" xfId="6362"/>
    <cellStyle name="Обычный 4 9 4 4" xfId="6360"/>
    <cellStyle name="Обычный 4 9 5" xfId="2592"/>
    <cellStyle name="Обычный 4 9 5 2" xfId="2593"/>
    <cellStyle name="Обычный 4 9 5 2 2" xfId="6364"/>
    <cellStyle name="Обычный 4 9 5 3" xfId="2594"/>
    <cellStyle name="Обычный 4 9 5 3 2" xfId="6365"/>
    <cellStyle name="Обычный 4 9 5 4" xfId="6363"/>
    <cellStyle name="Обычный 4 9 6" xfId="2595"/>
    <cellStyle name="Обычный 4 9 6 2" xfId="2596"/>
    <cellStyle name="Обычный 4 9 6 2 2" xfId="6367"/>
    <cellStyle name="Обычный 4 9 6 3" xfId="6366"/>
    <cellStyle name="Обычный 4 9 7" xfId="2597"/>
    <cellStyle name="Обычный 4 9 7 2" xfId="2598"/>
    <cellStyle name="Обычный 4 9 7 2 2" xfId="6369"/>
    <cellStyle name="Обычный 4 9 7 3" xfId="6368"/>
    <cellStyle name="Обычный 4 9 8" xfId="2599"/>
    <cellStyle name="Обычный 4 9 8 2" xfId="2600"/>
    <cellStyle name="Обычный 4 9 8 2 2" xfId="6371"/>
    <cellStyle name="Обычный 4 9 8 3" xfId="6370"/>
    <cellStyle name="Обычный 4 9 9" xfId="2601"/>
    <cellStyle name="Обычный 4 9 9 2" xfId="2602"/>
    <cellStyle name="Обычный 4 9 9 2 2" xfId="6373"/>
    <cellStyle name="Обычный 4 9 9 3" xfId="6372"/>
    <cellStyle name="Обычный 4_Итоги модернизации 16.01.2011 (v.8)" xfId="2603"/>
    <cellStyle name="Обычный 40" xfId="2604"/>
    <cellStyle name="Обычный 40 2" xfId="2605"/>
    <cellStyle name="Обычный 40 2 2" xfId="2606"/>
    <cellStyle name="Обычный 40 3" xfId="2607"/>
    <cellStyle name="Обычный 40 4" xfId="2608"/>
    <cellStyle name="Обычный 40 5" xfId="2609"/>
    <cellStyle name="Обычный 40 6" xfId="2610"/>
    <cellStyle name="Обычный 40 7" xfId="2611"/>
    <cellStyle name="Обычный 41" xfId="2612"/>
    <cellStyle name="Обычный 41 10" xfId="2613"/>
    <cellStyle name="Обычный 41 10 2" xfId="2614"/>
    <cellStyle name="Обычный 41 10 2 2" xfId="6376"/>
    <cellStyle name="Обычный 41 10 3" xfId="2615"/>
    <cellStyle name="Обычный 41 10 3 2" xfId="6377"/>
    <cellStyle name="Обычный 41 10 4" xfId="6375"/>
    <cellStyle name="Обычный 41 11" xfId="2616"/>
    <cellStyle name="Обычный 41 11 2" xfId="2617"/>
    <cellStyle name="Обычный 41 11 2 2" xfId="6379"/>
    <cellStyle name="Обычный 41 11 3" xfId="6378"/>
    <cellStyle name="Обычный 41 12" xfId="2618"/>
    <cellStyle name="Обычный 41 12 2" xfId="6380"/>
    <cellStyle name="Обычный 41 13" xfId="2619"/>
    <cellStyle name="Обычный 41 13 2" xfId="6381"/>
    <cellStyle name="Обычный 41 14" xfId="6374"/>
    <cellStyle name="Обычный 41 2" xfId="2620"/>
    <cellStyle name="Обычный 41 2 2" xfId="2621"/>
    <cellStyle name="Обычный 41 2 2 2" xfId="2622"/>
    <cellStyle name="Обычный 41 2 2 2 2" xfId="6384"/>
    <cellStyle name="Обычный 41 2 2 3" xfId="2623"/>
    <cellStyle name="Обычный 41 2 2 3 2" xfId="6385"/>
    <cellStyle name="Обычный 41 2 2 4" xfId="6383"/>
    <cellStyle name="Обычный 41 2 3" xfId="2624"/>
    <cellStyle name="Обычный 41 2 3 2" xfId="2625"/>
    <cellStyle name="Обычный 41 2 3 2 2" xfId="6387"/>
    <cellStyle name="Обычный 41 2 3 3" xfId="6386"/>
    <cellStyle name="Обычный 41 2 4" xfId="2626"/>
    <cellStyle name="Обычный 41 2 4 2" xfId="6388"/>
    <cellStyle name="Обычный 41 2 5" xfId="2627"/>
    <cellStyle name="Обычный 41 2 5 2" xfId="6389"/>
    <cellStyle name="Обычный 41 2 6" xfId="6382"/>
    <cellStyle name="Обычный 41 3" xfId="2628"/>
    <cellStyle name="Обычный 41 4" xfId="2629"/>
    <cellStyle name="Обычный 41 5" xfId="2630"/>
    <cellStyle name="Обычный 41 6" xfId="2631"/>
    <cellStyle name="Обычный 41 7" xfId="2632"/>
    <cellStyle name="Обычный 41 8" xfId="2633"/>
    <cellStyle name="Обычный 41 8 2" xfId="2634"/>
    <cellStyle name="Обычный 41 8 2 2" xfId="6391"/>
    <cellStyle name="Обычный 41 8 3" xfId="2635"/>
    <cellStyle name="Обычный 41 8 3 2" xfId="6392"/>
    <cellStyle name="Обычный 41 8 4" xfId="6390"/>
    <cellStyle name="Обычный 41 9" xfId="2636"/>
    <cellStyle name="Обычный 41 9 2" xfId="2637"/>
    <cellStyle name="Обычный 41 9 2 2" xfId="6394"/>
    <cellStyle name="Обычный 41 9 3" xfId="2638"/>
    <cellStyle name="Обычный 41 9 3 2" xfId="6395"/>
    <cellStyle name="Обычный 41 9 4" xfId="6393"/>
    <cellStyle name="Обычный 42" xfId="2639"/>
    <cellStyle name="Обычный 42 2" xfId="2640"/>
    <cellStyle name="Обычный 42 2 2" xfId="2641"/>
    <cellStyle name="Обычный 42 2 2 2" xfId="2642"/>
    <cellStyle name="Обычный 42 2 2 2 2" xfId="6399"/>
    <cellStyle name="Обычный 42 2 2 3" xfId="6398"/>
    <cellStyle name="Обычный 42 2 3" xfId="2643"/>
    <cellStyle name="Обычный 42 2 3 2" xfId="6400"/>
    <cellStyle name="Обычный 42 2 4" xfId="2644"/>
    <cellStyle name="Обычный 42 2 4 2" xfId="6401"/>
    <cellStyle name="Обычный 42 2 5" xfId="6397"/>
    <cellStyle name="Обычный 42 3" xfId="2645"/>
    <cellStyle name="Обычный 42 3 2" xfId="2646"/>
    <cellStyle name="Обычный 42 3 2 2" xfId="6403"/>
    <cellStyle name="Обычный 42 3 3" xfId="2647"/>
    <cellStyle name="Обычный 42 3 3 2" xfId="6404"/>
    <cellStyle name="Обычный 42 3 4" xfId="6402"/>
    <cellStyle name="Обычный 42 4" xfId="2648"/>
    <cellStyle name="Обычный 42 4 2" xfId="2649"/>
    <cellStyle name="Обычный 42 4 2 2" xfId="6406"/>
    <cellStyle name="Обычный 42 4 3" xfId="2650"/>
    <cellStyle name="Обычный 42 4 3 2" xfId="6407"/>
    <cellStyle name="Обычный 42 4 4" xfId="6405"/>
    <cellStyle name="Обычный 42 5" xfId="2651"/>
    <cellStyle name="Обычный 42 5 2" xfId="2652"/>
    <cellStyle name="Обычный 42 5 2 2" xfId="6409"/>
    <cellStyle name="Обычный 42 5 3" xfId="6408"/>
    <cellStyle name="Обычный 42 6" xfId="2653"/>
    <cellStyle name="Обычный 42 6 2" xfId="6410"/>
    <cellStyle name="Обычный 42 7" xfId="2654"/>
    <cellStyle name="Обычный 42 7 2" xfId="6411"/>
    <cellStyle name="Обычный 42 8" xfId="6396"/>
    <cellStyle name="Обычный 43" xfId="2655"/>
    <cellStyle name="Обычный 43 2" xfId="2656"/>
    <cellStyle name="Обычный 43 2 2" xfId="2657"/>
    <cellStyle name="Обычный 43 2 2 2" xfId="2658"/>
    <cellStyle name="Обычный 43 2 2 2 2" xfId="6415"/>
    <cellStyle name="Обычный 43 2 2 3" xfId="6414"/>
    <cellStyle name="Обычный 43 2 3" xfId="2659"/>
    <cellStyle name="Обычный 43 2 3 2" xfId="6416"/>
    <cellStyle name="Обычный 43 2 4" xfId="2660"/>
    <cellStyle name="Обычный 43 2 4 2" xfId="6417"/>
    <cellStyle name="Обычный 43 2 5" xfId="6413"/>
    <cellStyle name="Обычный 43 3" xfId="2661"/>
    <cellStyle name="Обычный 43 3 2" xfId="2662"/>
    <cellStyle name="Обычный 43 3 2 2" xfId="6419"/>
    <cellStyle name="Обычный 43 3 3" xfId="2663"/>
    <cellStyle name="Обычный 43 3 3 2" xfId="6420"/>
    <cellStyle name="Обычный 43 3 4" xfId="6418"/>
    <cellStyle name="Обычный 43 4" xfId="2664"/>
    <cellStyle name="Обычный 43 4 2" xfId="2665"/>
    <cellStyle name="Обычный 43 4 2 2" xfId="6422"/>
    <cellStyle name="Обычный 43 4 3" xfId="2666"/>
    <cellStyle name="Обычный 43 4 3 2" xfId="6423"/>
    <cellStyle name="Обычный 43 4 4" xfId="6421"/>
    <cellStyle name="Обычный 43 5" xfId="2667"/>
    <cellStyle name="Обычный 43 5 2" xfId="2668"/>
    <cellStyle name="Обычный 43 5 2 2" xfId="6425"/>
    <cellStyle name="Обычный 43 5 3" xfId="6424"/>
    <cellStyle name="Обычный 43 6" xfId="2669"/>
    <cellStyle name="Обычный 43 6 2" xfId="6426"/>
    <cellStyle name="Обычный 43 7" xfId="2670"/>
    <cellStyle name="Обычный 43 7 2" xfId="6427"/>
    <cellStyle name="Обычный 43 8" xfId="6412"/>
    <cellStyle name="Обычный 44" xfId="2671"/>
    <cellStyle name="Обычный 44 2" xfId="2672"/>
    <cellStyle name="Обычный 44 2 2" xfId="2673"/>
    <cellStyle name="Обычный 44 2 2 2" xfId="6430"/>
    <cellStyle name="Обычный 44 2 3" xfId="6429"/>
    <cellStyle name="Обычный 44 3" xfId="2674"/>
    <cellStyle name="Обычный 44 3 2" xfId="2675"/>
    <cellStyle name="Обычный 44 3 2 2" xfId="6432"/>
    <cellStyle name="Обычный 44 3 3" xfId="6431"/>
    <cellStyle name="Обычный 44 4" xfId="2676"/>
    <cellStyle name="Обычный 44 4 2" xfId="6433"/>
    <cellStyle name="Обычный 44 5" xfId="2677"/>
    <cellStyle name="Обычный 44 5 2" xfId="6434"/>
    <cellStyle name="Обычный 44 6" xfId="6428"/>
    <cellStyle name="Обычный 45" xfId="2678"/>
    <cellStyle name="Обычный 45 2" xfId="2679"/>
    <cellStyle name="Обычный 45 3" xfId="2680"/>
    <cellStyle name="Обычный 45 3 2" xfId="2681"/>
    <cellStyle name="Обычный 45 3 2 2" xfId="2682"/>
    <cellStyle name="Обычный 45 3 2 2 2" xfId="6438"/>
    <cellStyle name="Обычный 45 3 2 3" xfId="2683"/>
    <cellStyle name="Обычный 45 3 2 3 2" xfId="6439"/>
    <cellStyle name="Обычный 45 3 2 4" xfId="6437"/>
    <cellStyle name="Обычный 45 3 3" xfId="2684"/>
    <cellStyle name="Обычный 45 3 3 2" xfId="2685"/>
    <cellStyle name="Обычный 45 3 3 2 2" xfId="6441"/>
    <cellStyle name="Обычный 45 3 3 2 3" xfId="8199"/>
    <cellStyle name="Обычный 45 3 3 3" xfId="6440"/>
    <cellStyle name="Обычный 45 3 4" xfId="2686"/>
    <cellStyle name="Обычный 45 3 4 2" xfId="6442"/>
    <cellStyle name="Обычный 45 3 5" xfId="4886"/>
    <cellStyle name="Обычный 45 3 5 2" xfId="8184"/>
    <cellStyle name="Обычный 45 3 6" xfId="4887"/>
    <cellStyle name="Обычный 45 3 6 2" xfId="8185"/>
    <cellStyle name="Обычный 45 3 7" xfId="6436"/>
    <cellStyle name="Обычный 45 4" xfId="2687"/>
    <cellStyle name="Обычный 45 4 2" xfId="6443"/>
    <cellStyle name="Обычный 45 5" xfId="6435"/>
    <cellStyle name="Обычный 46" xfId="2688"/>
    <cellStyle name="Обычный 47" xfId="2689"/>
    <cellStyle name="Обычный 48" xfId="2690"/>
    <cellStyle name="Обычный 48 2" xfId="2691"/>
    <cellStyle name="Обычный 48 2 2" xfId="6444"/>
    <cellStyle name="Обычный 48 3" xfId="2692"/>
    <cellStyle name="Обычный 48 4" xfId="2693"/>
    <cellStyle name="Обычный 48 4 2" xfId="6445"/>
    <cellStyle name="Обычный 48 5" xfId="4888"/>
    <cellStyle name="Обычный 48 5 2" xfId="8186"/>
    <cellStyle name="Обычный 48 6" xfId="4889"/>
    <cellStyle name="Обычный 48 6 2" xfId="8187"/>
    <cellStyle name="Обычный 49" xfId="2694"/>
    <cellStyle name="Обычный 5" xfId="2695"/>
    <cellStyle name="Обычный 5 10" xfId="2696"/>
    <cellStyle name="Обычный 5 10 10" xfId="2697"/>
    <cellStyle name="Обычный 5 10 10 2" xfId="2698"/>
    <cellStyle name="Обычный 5 10 10 2 2" xfId="6449"/>
    <cellStyle name="Обычный 5 10 10 3" xfId="6448"/>
    <cellStyle name="Обычный 5 10 11" xfId="2699"/>
    <cellStyle name="Обычный 5 10 11 2" xfId="2700"/>
    <cellStyle name="Обычный 5 10 11 2 2" xfId="6451"/>
    <cellStyle name="Обычный 5 10 11 3" xfId="6450"/>
    <cellStyle name="Обычный 5 10 12" xfId="2701"/>
    <cellStyle name="Обычный 5 10 12 2" xfId="2702"/>
    <cellStyle name="Обычный 5 10 12 2 2" xfId="6453"/>
    <cellStyle name="Обычный 5 10 12 3" xfId="6452"/>
    <cellStyle name="Обычный 5 10 13" xfId="2703"/>
    <cellStyle name="Обычный 5 10 13 2" xfId="2704"/>
    <cellStyle name="Обычный 5 10 13 2 2" xfId="6455"/>
    <cellStyle name="Обычный 5 10 13 3" xfId="6454"/>
    <cellStyle name="Обычный 5 10 14" xfId="2705"/>
    <cellStyle name="Обычный 5 10 14 2" xfId="2706"/>
    <cellStyle name="Обычный 5 10 14 2 2" xfId="6457"/>
    <cellStyle name="Обычный 5 10 14 3" xfId="6456"/>
    <cellStyle name="Обычный 5 10 15" xfId="2707"/>
    <cellStyle name="Обычный 5 10 15 2" xfId="2708"/>
    <cellStyle name="Обычный 5 10 15 2 2" xfId="6459"/>
    <cellStyle name="Обычный 5 10 15 3" xfId="6458"/>
    <cellStyle name="Обычный 5 10 16" xfId="2709"/>
    <cellStyle name="Обычный 5 10 16 2" xfId="2710"/>
    <cellStyle name="Обычный 5 10 16 2 2" xfId="6461"/>
    <cellStyle name="Обычный 5 10 16 3" xfId="6460"/>
    <cellStyle name="Обычный 5 10 17" xfId="2711"/>
    <cellStyle name="Обычный 5 10 17 2" xfId="6462"/>
    <cellStyle name="Обычный 5 10 18" xfId="2712"/>
    <cellStyle name="Обычный 5 10 18 2" xfId="6463"/>
    <cellStyle name="Обычный 5 10 19" xfId="6447"/>
    <cellStyle name="Обычный 5 10 2" xfId="2713"/>
    <cellStyle name="Обычный 5 10 2 2" xfId="2714"/>
    <cellStyle name="Обычный 5 10 2 2 2" xfId="6465"/>
    <cellStyle name="Обычный 5 10 2 3" xfId="2715"/>
    <cellStyle name="Обычный 5 10 2 3 2" xfId="6466"/>
    <cellStyle name="Обычный 5 10 2 4" xfId="6464"/>
    <cellStyle name="Обычный 5 10 3" xfId="2716"/>
    <cellStyle name="Обычный 5 10 3 2" xfId="2717"/>
    <cellStyle name="Обычный 5 10 3 2 2" xfId="6468"/>
    <cellStyle name="Обычный 5 10 3 3" xfId="2718"/>
    <cellStyle name="Обычный 5 10 3 3 2" xfId="6469"/>
    <cellStyle name="Обычный 5 10 3 4" xfId="6467"/>
    <cellStyle name="Обычный 5 10 4" xfId="2719"/>
    <cellStyle name="Обычный 5 10 4 2" xfId="2720"/>
    <cellStyle name="Обычный 5 10 4 2 2" xfId="6471"/>
    <cellStyle name="Обычный 5 10 4 3" xfId="2721"/>
    <cellStyle name="Обычный 5 10 4 3 2" xfId="6472"/>
    <cellStyle name="Обычный 5 10 4 4" xfId="6470"/>
    <cellStyle name="Обычный 5 10 5" xfId="2722"/>
    <cellStyle name="Обычный 5 10 5 2" xfId="2723"/>
    <cellStyle name="Обычный 5 10 5 2 2" xfId="6474"/>
    <cellStyle name="Обычный 5 10 5 3" xfId="2724"/>
    <cellStyle name="Обычный 5 10 5 3 2" xfId="6475"/>
    <cellStyle name="Обычный 5 10 5 4" xfId="6473"/>
    <cellStyle name="Обычный 5 10 6" xfId="2725"/>
    <cellStyle name="Обычный 5 10 6 2" xfId="2726"/>
    <cellStyle name="Обычный 5 10 6 2 2" xfId="6477"/>
    <cellStyle name="Обычный 5 10 6 3" xfId="6476"/>
    <cellStyle name="Обычный 5 10 7" xfId="2727"/>
    <cellStyle name="Обычный 5 10 7 2" xfId="2728"/>
    <cellStyle name="Обычный 5 10 7 2 2" xfId="6479"/>
    <cellStyle name="Обычный 5 10 7 3" xfId="6478"/>
    <cellStyle name="Обычный 5 10 8" xfId="2729"/>
    <cellStyle name="Обычный 5 10 8 2" xfId="2730"/>
    <cellStyle name="Обычный 5 10 8 2 2" xfId="6481"/>
    <cellStyle name="Обычный 5 10 8 3" xfId="6480"/>
    <cellStyle name="Обычный 5 10 9" xfId="2731"/>
    <cellStyle name="Обычный 5 10 9 2" xfId="2732"/>
    <cellStyle name="Обычный 5 10 9 2 2" xfId="6483"/>
    <cellStyle name="Обычный 5 10 9 3" xfId="6482"/>
    <cellStyle name="Обычный 5 11" xfId="2733"/>
    <cellStyle name="Обычный 5 11 10" xfId="2734"/>
    <cellStyle name="Обычный 5 11 10 2" xfId="2735"/>
    <cellStyle name="Обычный 5 11 10 2 2" xfId="6486"/>
    <cellStyle name="Обычный 5 11 10 3" xfId="6485"/>
    <cellStyle name="Обычный 5 11 11" xfId="2736"/>
    <cellStyle name="Обычный 5 11 11 2" xfId="2737"/>
    <cellStyle name="Обычный 5 11 11 2 2" xfId="6488"/>
    <cellStyle name="Обычный 5 11 11 3" xfId="6487"/>
    <cellStyle name="Обычный 5 11 12" xfId="2738"/>
    <cellStyle name="Обычный 5 11 12 2" xfId="2739"/>
    <cellStyle name="Обычный 5 11 12 2 2" xfId="6490"/>
    <cellStyle name="Обычный 5 11 12 3" xfId="6489"/>
    <cellStyle name="Обычный 5 11 13" xfId="2740"/>
    <cellStyle name="Обычный 5 11 13 2" xfId="2741"/>
    <cellStyle name="Обычный 5 11 13 2 2" xfId="6492"/>
    <cellStyle name="Обычный 5 11 13 3" xfId="6491"/>
    <cellStyle name="Обычный 5 11 14" xfId="2742"/>
    <cellStyle name="Обычный 5 11 14 2" xfId="2743"/>
    <cellStyle name="Обычный 5 11 14 2 2" xfId="6494"/>
    <cellStyle name="Обычный 5 11 14 3" xfId="6493"/>
    <cellStyle name="Обычный 5 11 15" xfId="2744"/>
    <cellStyle name="Обычный 5 11 15 2" xfId="2745"/>
    <cellStyle name="Обычный 5 11 15 2 2" xfId="6496"/>
    <cellStyle name="Обычный 5 11 15 3" xfId="6495"/>
    <cellStyle name="Обычный 5 11 16" xfId="2746"/>
    <cellStyle name="Обычный 5 11 16 2" xfId="2747"/>
    <cellStyle name="Обычный 5 11 16 2 2" xfId="6498"/>
    <cellStyle name="Обычный 5 11 16 3" xfId="6497"/>
    <cellStyle name="Обычный 5 11 17" xfId="2748"/>
    <cellStyle name="Обычный 5 11 17 2" xfId="6499"/>
    <cellStyle name="Обычный 5 11 18" xfId="2749"/>
    <cellStyle name="Обычный 5 11 18 2" xfId="6500"/>
    <cellStyle name="Обычный 5 11 19" xfId="6484"/>
    <cellStyle name="Обычный 5 11 2" xfId="2750"/>
    <cellStyle name="Обычный 5 11 2 2" xfId="2751"/>
    <cellStyle name="Обычный 5 11 2 2 2" xfId="6502"/>
    <cellStyle name="Обычный 5 11 2 3" xfId="2752"/>
    <cellStyle name="Обычный 5 11 2 3 2" xfId="6503"/>
    <cellStyle name="Обычный 5 11 2 4" xfId="6501"/>
    <cellStyle name="Обычный 5 11 3" xfId="2753"/>
    <cellStyle name="Обычный 5 11 3 2" xfId="2754"/>
    <cellStyle name="Обычный 5 11 3 2 2" xfId="6505"/>
    <cellStyle name="Обычный 5 11 3 3" xfId="2755"/>
    <cellStyle name="Обычный 5 11 3 3 2" xfId="6506"/>
    <cellStyle name="Обычный 5 11 3 4" xfId="6504"/>
    <cellStyle name="Обычный 5 11 4" xfId="2756"/>
    <cellStyle name="Обычный 5 11 4 2" xfId="2757"/>
    <cellStyle name="Обычный 5 11 4 2 2" xfId="6508"/>
    <cellStyle name="Обычный 5 11 4 3" xfId="2758"/>
    <cellStyle name="Обычный 5 11 4 3 2" xfId="6509"/>
    <cellStyle name="Обычный 5 11 4 4" xfId="6507"/>
    <cellStyle name="Обычный 5 11 5" xfId="2759"/>
    <cellStyle name="Обычный 5 11 5 2" xfId="2760"/>
    <cellStyle name="Обычный 5 11 5 2 2" xfId="6511"/>
    <cellStyle name="Обычный 5 11 5 3" xfId="2761"/>
    <cellStyle name="Обычный 5 11 5 3 2" xfId="6512"/>
    <cellStyle name="Обычный 5 11 5 4" xfId="6510"/>
    <cellStyle name="Обычный 5 11 6" xfId="2762"/>
    <cellStyle name="Обычный 5 11 6 2" xfId="2763"/>
    <cellStyle name="Обычный 5 11 6 2 2" xfId="6514"/>
    <cellStyle name="Обычный 5 11 6 3" xfId="6513"/>
    <cellStyle name="Обычный 5 11 7" xfId="2764"/>
    <cellStyle name="Обычный 5 11 7 2" xfId="2765"/>
    <cellStyle name="Обычный 5 11 7 2 2" xfId="6516"/>
    <cellStyle name="Обычный 5 11 7 3" xfId="6515"/>
    <cellStyle name="Обычный 5 11 8" xfId="2766"/>
    <cellStyle name="Обычный 5 11 8 2" xfId="2767"/>
    <cellStyle name="Обычный 5 11 8 2 2" xfId="6518"/>
    <cellStyle name="Обычный 5 11 8 3" xfId="6517"/>
    <cellStyle name="Обычный 5 11 9" xfId="2768"/>
    <cellStyle name="Обычный 5 11 9 2" xfId="2769"/>
    <cellStyle name="Обычный 5 11 9 2 2" xfId="6520"/>
    <cellStyle name="Обычный 5 11 9 3" xfId="6519"/>
    <cellStyle name="Обычный 5 12" xfId="2770"/>
    <cellStyle name="Обычный 5 12 10" xfId="2771"/>
    <cellStyle name="Обычный 5 12 10 2" xfId="2772"/>
    <cellStyle name="Обычный 5 12 10 2 2" xfId="6523"/>
    <cellStyle name="Обычный 5 12 10 3" xfId="6522"/>
    <cellStyle name="Обычный 5 12 11" xfId="2773"/>
    <cellStyle name="Обычный 5 12 11 2" xfId="2774"/>
    <cellStyle name="Обычный 5 12 11 2 2" xfId="6525"/>
    <cellStyle name="Обычный 5 12 11 3" xfId="6524"/>
    <cellStyle name="Обычный 5 12 12" xfId="2775"/>
    <cellStyle name="Обычный 5 12 12 2" xfId="2776"/>
    <cellStyle name="Обычный 5 12 12 2 2" xfId="6527"/>
    <cellStyle name="Обычный 5 12 12 3" xfId="6526"/>
    <cellStyle name="Обычный 5 12 13" xfId="2777"/>
    <cellStyle name="Обычный 5 12 13 2" xfId="2778"/>
    <cellStyle name="Обычный 5 12 13 2 2" xfId="6529"/>
    <cellStyle name="Обычный 5 12 13 3" xfId="6528"/>
    <cellStyle name="Обычный 5 12 14" xfId="2779"/>
    <cellStyle name="Обычный 5 12 14 2" xfId="2780"/>
    <cellStyle name="Обычный 5 12 14 2 2" xfId="6531"/>
    <cellStyle name="Обычный 5 12 14 3" xfId="6530"/>
    <cellStyle name="Обычный 5 12 15" xfId="2781"/>
    <cellStyle name="Обычный 5 12 15 2" xfId="2782"/>
    <cellStyle name="Обычный 5 12 15 2 2" xfId="6533"/>
    <cellStyle name="Обычный 5 12 15 3" xfId="6532"/>
    <cellStyle name="Обычный 5 12 16" xfId="2783"/>
    <cellStyle name="Обычный 5 12 16 2" xfId="2784"/>
    <cellStyle name="Обычный 5 12 16 2 2" xfId="6535"/>
    <cellStyle name="Обычный 5 12 16 3" xfId="6534"/>
    <cellStyle name="Обычный 5 12 17" xfId="2785"/>
    <cellStyle name="Обычный 5 12 17 2" xfId="6536"/>
    <cellStyle name="Обычный 5 12 18" xfId="2786"/>
    <cellStyle name="Обычный 5 12 18 2" xfId="6537"/>
    <cellStyle name="Обычный 5 12 19" xfId="6521"/>
    <cellStyle name="Обычный 5 12 2" xfId="2787"/>
    <cellStyle name="Обычный 5 12 2 2" xfId="2788"/>
    <cellStyle name="Обычный 5 12 2 2 2" xfId="6539"/>
    <cellStyle name="Обычный 5 12 2 3" xfId="2789"/>
    <cellStyle name="Обычный 5 12 2 3 2" xfId="6540"/>
    <cellStyle name="Обычный 5 12 2 4" xfId="6538"/>
    <cellStyle name="Обычный 5 12 3" xfId="2790"/>
    <cellStyle name="Обычный 5 12 3 2" xfId="2791"/>
    <cellStyle name="Обычный 5 12 3 2 2" xfId="6542"/>
    <cellStyle name="Обычный 5 12 3 3" xfId="2792"/>
    <cellStyle name="Обычный 5 12 3 3 2" xfId="6543"/>
    <cellStyle name="Обычный 5 12 3 4" xfId="6541"/>
    <cellStyle name="Обычный 5 12 4" xfId="2793"/>
    <cellStyle name="Обычный 5 12 4 2" xfId="2794"/>
    <cellStyle name="Обычный 5 12 4 2 2" xfId="6545"/>
    <cellStyle name="Обычный 5 12 4 3" xfId="2795"/>
    <cellStyle name="Обычный 5 12 4 3 2" xfId="6546"/>
    <cellStyle name="Обычный 5 12 4 4" xfId="6544"/>
    <cellStyle name="Обычный 5 12 5" xfId="2796"/>
    <cellStyle name="Обычный 5 12 5 2" xfId="2797"/>
    <cellStyle name="Обычный 5 12 5 2 2" xfId="6548"/>
    <cellStyle name="Обычный 5 12 5 3" xfId="2798"/>
    <cellStyle name="Обычный 5 12 5 3 2" xfId="6549"/>
    <cellStyle name="Обычный 5 12 5 4" xfId="6547"/>
    <cellStyle name="Обычный 5 12 6" xfId="2799"/>
    <cellStyle name="Обычный 5 12 6 2" xfId="2800"/>
    <cellStyle name="Обычный 5 12 6 2 2" xfId="6551"/>
    <cellStyle name="Обычный 5 12 6 3" xfId="6550"/>
    <cellStyle name="Обычный 5 12 7" xfId="2801"/>
    <cellStyle name="Обычный 5 12 7 2" xfId="2802"/>
    <cellStyle name="Обычный 5 12 7 2 2" xfId="6553"/>
    <cellStyle name="Обычный 5 12 7 3" xfId="6552"/>
    <cellStyle name="Обычный 5 12 8" xfId="2803"/>
    <cellStyle name="Обычный 5 12 8 2" xfId="2804"/>
    <cellStyle name="Обычный 5 12 8 2 2" xfId="6555"/>
    <cellStyle name="Обычный 5 12 8 3" xfId="6554"/>
    <cellStyle name="Обычный 5 12 9" xfId="2805"/>
    <cellStyle name="Обычный 5 12 9 2" xfId="2806"/>
    <cellStyle name="Обычный 5 12 9 2 2" xfId="6557"/>
    <cellStyle name="Обычный 5 12 9 3" xfId="6556"/>
    <cellStyle name="Обычный 5 13" xfId="2807"/>
    <cellStyle name="Обычный 5 13 2" xfId="2808"/>
    <cellStyle name="Обычный 5 13 2 2" xfId="2809"/>
    <cellStyle name="Обычный 5 13 2 2 2" xfId="6560"/>
    <cellStyle name="Обычный 5 13 2 3" xfId="2810"/>
    <cellStyle name="Обычный 5 13 2 3 2" xfId="6561"/>
    <cellStyle name="Обычный 5 13 2 4" xfId="6559"/>
    <cellStyle name="Обычный 5 13 3" xfId="2811"/>
    <cellStyle name="Обычный 5 13 3 2" xfId="6562"/>
    <cellStyle name="Обычный 5 13 4" xfId="2812"/>
    <cellStyle name="Обычный 5 13 4 2" xfId="6563"/>
    <cellStyle name="Обычный 5 13 5" xfId="6558"/>
    <cellStyle name="Обычный 5 14" xfId="2813"/>
    <cellStyle name="Обычный 5 14 2" xfId="2814"/>
    <cellStyle name="Обычный 5 14 2 2" xfId="2815"/>
    <cellStyle name="Обычный 5 14 2 2 2" xfId="6566"/>
    <cellStyle name="Обычный 5 14 2 3" xfId="2816"/>
    <cellStyle name="Обычный 5 14 2 3 2" xfId="6567"/>
    <cellStyle name="Обычный 5 14 2 4" xfId="6565"/>
    <cellStyle name="Обычный 5 14 3" xfId="2817"/>
    <cellStyle name="Обычный 5 14 3 2" xfId="6568"/>
    <cellStyle name="Обычный 5 14 4" xfId="2818"/>
    <cellStyle name="Обычный 5 14 4 2" xfId="6569"/>
    <cellStyle name="Обычный 5 14 5" xfId="6564"/>
    <cellStyle name="Обычный 5 15" xfId="2819"/>
    <cellStyle name="Обычный 5 15 2" xfId="2820"/>
    <cellStyle name="Обычный 5 15 2 2" xfId="2821"/>
    <cellStyle name="Обычный 5 15 2 2 2" xfId="6572"/>
    <cellStyle name="Обычный 5 15 2 3" xfId="2822"/>
    <cellStyle name="Обычный 5 15 2 3 2" xfId="6573"/>
    <cellStyle name="Обычный 5 15 2 4" xfId="6571"/>
    <cellStyle name="Обычный 5 15 3" xfId="2823"/>
    <cellStyle name="Обычный 5 15 3 2" xfId="6574"/>
    <cellStyle name="Обычный 5 15 4" xfId="2824"/>
    <cellStyle name="Обычный 5 15 4 2" xfId="6575"/>
    <cellStyle name="Обычный 5 15 5" xfId="6570"/>
    <cellStyle name="Обычный 5 16" xfId="2825"/>
    <cellStyle name="Обычный 5 16 2" xfId="2826"/>
    <cellStyle name="Обычный 5 16 3" xfId="2827"/>
    <cellStyle name="Обычный 5 16 3 2" xfId="6577"/>
    <cellStyle name="Обычный 5 16 4" xfId="2828"/>
    <cellStyle name="Обычный 5 16 4 2" xfId="6578"/>
    <cellStyle name="Обычный 5 16 5" xfId="6576"/>
    <cellStyle name="Обычный 5 17" xfId="2829"/>
    <cellStyle name="Обычный 5 17 2" xfId="2830"/>
    <cellStyle name="Обычный 5 17 3" xfId="2831"/>
    <cellStyle name="Обычный 5 17 3 2" xfId="6580"/>
    <cellStyle name="Обычный 5 17 4" xfId="2832"/>
    <cellStyle name="Обычный 5 17 4 2" xfId="6581"/>
    <cellStyle name="Обычный 5 17 5" xfId="6579"/>
    <cellStyle name="Обычный 5 18" xfId="2833"/>
    <cellStyle name="Обычный 5 18 2" xfId="2834"/>
    <cellStyle name="Обычный 5 18 3" xfId="2835"/>
    <cellStyle name="Обычный 5 18 3 2" xfId="6583"/>
    <cellStyle name="Обычный 5 18 4" xfId="2836"/>
    <cellStyle name="Обычный 5 18 4 2" xfId="6584"/>
    <cellStyle name="Обычный 5 18 5" xfId="6582"/>
    <cellStyle name="Обычный 5 19" xfId="2837"/>
    <cellStyle name="Обычный 5 2" xfId="2838"/>
    <cellStyle name="Обычный 5 2 10" xfId="2839"/>
    <cellStyle name="Обычный 5 2 10 2" xfId="2840"/>
    <cellStyle name="Обычный 5 2 2" xfId="2841"/>
    <cellStyle name="Обычный 5 2 2 2" xfId="2842"/>
    <cellStyle name="Обычный 5 2 2 2 2" xfId="2843"/>
    <cellStyle name="Обычный 5 2 2 2 2 2" xfId="6586"/>
    <cellStyle name="Обычный 5 2 2 2 3" xfId="2844"/>
    <cellStyle name="Обычный 5 2 2 2 3 2" xfId="6587"/>
    <cellStyle name="Обычный 5 2 2 2 4" xfId="6585"/>
    <cellStyle name="Обычный 5 2 2 3" xfId="2845"/>
    <cellStyle name="Обычный 5 2 2 3 2" xfId="2846"/>
    <cellStyle name="Обычный 5 2 2 3 2 2" xfId="6589"/>
    <cellStyle name="Обычный 5 2 2 3 3" xfId="2847"/>
    <cellStyle name="Обычный 5 2 2 3 3 2" xfId="6590"/>
    <cellStyle name="Обычный 5 2 2 3 4" xfId="6588"/>
    <cellStyle name="Обычный 5 2 2 4" xfId="2848"/>
    <cellStyle name="Обычный 5 2 2 4 2" xfId="2849"/>
    <cellStyle name="Обычный 5 2 2 4 2 2" xfId="2850"/>
    <cellStyle name="Обычный 5 2 2 4 2 2 2" xfId="6593"/>
    <cellStyle name="Обычный 5 2 2 4 2 3" xfId="6592"/>
    <cellStyle name="Обычный 5 2 2 4 3" xfId="2851"/>
    <cellStyle name="Обычный 5 2 2 4 3 2" xfId="6594"/>
    <cellStyle name="Обычный 5 2 2 4 4" xfId="2852"/>
    <cellStyle name="Обычный 5 2 2 4 4 2" xfId="6595"/>
    <cellStyle name="Обычный 5 2 2 4 5" xfId="6591"/>
    <cellStyle name="Обычный 5 2 2 5" xfId="2853"/>
    <cellStyle name="Обычный 5 2 3" xfId="2854"/>
    <cellStyle name="Обычный 5 2 3 2" xfId="2855"/>
    <cellStyle name="Обычный 5 2 4" xfId="2856"/>
    <cellStyle name="Обычный 5 2 5" xfId="2857"/>
    <cellStyle name="Обычный 5 2 6" xfId="2858"/>
    <cellStyle name="Обычный 5 2 7" xfId="2859"/>
    <cellStyle name="Обычный 5 2 8" xfId="2860"/>
    <cellStyle name="Обычный 5 2 9" xfId="2861"/>
    <cellStyle name="Обычный 5 20" xfId="2862"/>
    <cellStyle name="Обычный 5 21" xfId="2863"/>
    <cellStyle name="Обычный 5 21 2" xfId="2864"/>
    <cellStyle name="Обычный 5 21 2 2" xfId="6597"/>
    <cellStyle name="Обычный 5 21 3" xfId="2865"/>
    <cellStyle name="Обычный 5 21 3 2" xfId="6598"/>
    <cellStyle name="Обычный 5 21 4" xfId="6596"/>
    <cellStyle name="Обычный 5 22" xfId="2866"/>
    <cellStyle name="Обычный 5 22 2" xfId="2867"/>
    <cellStyle name="Обычный 5 22 2 2" xfId="6600"/>
    <cellStyle name="Обычный 5 22 3" xfId="2868"/>
    <cellStyle name="Обычный 5 22 3 2" xfId="6601"/>
    <cellStyle name="Обычный 5 22 4" xfId="6599"/>
    <cellStyle name="Обычный 5 23" xfId="2869"/>
    <cellStyle name="Обычный 5 23 2" xfId="2870"/>
    <cellStyle name="Обычный 5 23 2 2" xfId="6603"/>
    <cellStyle name="Обычный 5 23 3" xfId="2871"/>
    <cellStyle name="Обычный 5 23 3 2" xfId="6604"/>
    <cellStyle name="Обычный 5 23 4" xfId="6602"/>
    <cellStyle name="Обычный 5 24" xfId="2872"/>
    <cellStyle name="Обычный 5 24 2" xfId="2873"/>
    <cellStyle name="Обычный 5 24 2 2" xfId="6606"/>
    <cellStyle name="Обычный 5 24 3" xfId="2874"/>
    <cellStyle name="Обычный 5 24 3 2" xfId="6607"/>
    <cellStyle name="Обычный 5 24 4" xfId="6605"/>
    <cellStyle name="Обычный 5 25" xfId="2875"/>
    <cellStyle name="Обычный 5 25 2" xfId="2876"/>
    <cellStyle name="Обычный 5 25 2 2" xfId="6609"/>
    <cellStyle name="Обычный 5 25 3" xfId="6608"/>
    <cellStyle name="Обычный 5 26" xfId="2877"/>
    <cellStyle name="Обычный 5 26 2" xfId="2878"/>
    <cellStyle name="Обычный 5 26 2 2" xfId="6611"/>
    <cellStyle name="Обычный 5 26 3" xfId="2879"/>
    <cellStyle name="Обычный 5 26 4" xfId="6610"/>
    <cellStyle name="Обычный 5 27" xfId="2880"/>
    <cellStyle name="Обычный 5 27 2" xfId="2881"/>
    <cellStyle name="Обычный 5 27 2 2" xfId="6613"/>
    <cellStyle name="Обычный 5 27 3" xfId="6612"/>
    <cellStyle name="Обычный 5 28" xfId="2882"/>
    <cellStyle name="Обычный 5 28 2" xfId="2883"/>
    <cellStyle name="Обычный 5 28 2 2" xfId="6615"/>
    <cellStyle name="Обычный 5 28 3" xfId="6614"/>
    <cellStyle name="Обычный 5 29" xfId="2884"/>
    <cellStyle name="Обычный 5 29 2" xfId="2885"/>
    <cellStyle name="Обычный 5 29 2 2" xfId="6617"/>
    <cellStyle name="Обычный 5 29 3" xfId="6616"/>
    <cellStyle name="Обычный 5 3" xfId="2886"/>
    <cellStyle name="Обычный 5 3 10" xfId="2887"/>
    <cellStyle name="Обычный 5 3 10 2" xfId="2888"/>
    <cellStyle name="Обычный 5 3 2" xfId="2889"/>
    <cellStyle name="Обычный 5 3 2 2" xfId="2890"/>
    <cellStyle name="Обычный 5 3 2 3" xfId="2891"/>
    <cellStyle name="Обычный 5 3 2 4" xfId="2892"/>
    <cellStyle name="Обычный 5 3 2 5" xfId="2893"/>
    <cellStyle name="Обычный 5 3 3" xfId="2894"/>
    <cellStyle name="Обычный 5 3 4" xfId="2895"/>
    <cellStyle name="Обычный 5 3 5" xfId="2896"/>
    <cellStyle name="Обычный 5 3 6" xfId="2897"/>
    <cellStyle name="Обычный 5 3 7" xfId="2898"/>
    <cellStyle name="Обычный 5 3 8" xfId="2899"/>
    <cellStyle name="Обычный 5 3 9" xfId="2900"/>
    <cellStyle name="Обычный 5 30" xfId="2901"/>
    <cellStyle name="Обычный 5 30 2" xfId="2902"/>
    <cellStyle name="Обычный 5 30 2 2" xfId="6619"/>
    <cellStyle name="Обычный 5 30 3" xfId="6618"/>
    <cellStyle name="Обычный 5 31" xfId="2903"/>
    <cellStyle name="Обычный 5 31 2" xfId="2904"/>
    <cellStyle name="Обычный 5 31 2 2" xfId="6621"/>
    <cellStyle name="Обычный 5 31 3" xfId="6620"/>
    <cellStyle name="Обычный 5 32" xfId="2905"/>
    <cellStyle name="Обычный 5 32 2" xfId="2906"/>
    <cellStyle name="Обычный 5 32 2 2" xfId="6623"/>
    <cellStyle name="Обычный 5 32 3" xfId="6622"/>
    <cellStyle name="Обычный 5 33" xfId="2907"/>
    <cellStyle name="Обычный 5 33 2" xfId="2908"/>
    <cellStyle name="Обычный 5 33 2 2" xfId="6625"/>
    <cellStyle name="Обычный 5 33 3" xfId="6624"/>
    <cellStyle name="Обычный 5 34" xfId="2909"/>
    <cellStyle name="Обычный 5 34 2" xfId="2910"/>
    <cellStyle name="Обычный 5 34 2 2" xfId="6627"/>
    <cellStyle name="Обычный 5 34 3" xfId="6626"/>
    <cellStyle name="Обычный 5 35" xfId="2911"/>
    <cellStyle name="Обычный 5 35 2" xfId="2912"/>
    <cellStyle name="Обычный 5 35 2 2" xfId="6629"/>
    <cellStyle name="Обычный 5 35 3" xfId="6628"/>
    <cellStyle name="Обычный 5 36" xfId="2913"/>
    <cellStyle name="Обычный 5 36 2" xfId="2914"/>
    <cellStyle name="Обычный 5 36 2 2" xfId="6631"/>
    <cellStyle name="Обычный 5 36 3" xfId="6630"/>
    <cellStyle name="Обычный 5 37" xfId="2915"/>
    <cellStyle name="Обычный 5 37 2" xfId="6632"/>
    <cellStyle name="Обычный 5 38" xfId="2916"/>
    <cellStyle name="Обычный 5 38 2" xfId="6633"/>
    <cellStyle name="Обычный 5 39" xfId="6446"/>
    <cellStyle name="Обычный 5 4" xfId="2917"/>
    <cellStyle name="Обычный 5 5" xfId="2918"/>
    <cellStyle name="Обычный 5 6" xfId="2919"/>
    <cellStyle name="Обычный 5 6 10" xfId="2920"/>
    <cellStyle name="Обычный 5 6 10 2" xfId="2921"/>
    <cellStyle name="Обычный 5 6 10 2 2" xfId="6636"/>
    <cellStyle name="Обычный 5 6 10 3" xfId="6635"/>
    <cellStyle name="Обычный 5 6 11" xfId="2922"/>
    <cellStyle name="Обычный 5 6 11 2" xfId="2923"/>
    <cellStyle name="Обычный 5 6 11 2 2" xfId="6638"/>
    <cellStyle name="Обычный 5 6 11 3" xfId="6637"/>
    <cellStyle name="Обычный 5 6 12" xfId="2924"/>
    <cellStyle name="Обычный 5 6 12 2" xfId="2925"/>
    <cellStyle name="Обычный 5 6 12 2 2" xfId="6640"/>
    <cellStyle name="Обычный 5 6 12 3" xfId="6639"/>
    <cellStyle name="Обычный 5 6 13" xfId="2926"/>
    <cellStyle name="Обычный 5 6 13 2" xfId="2927"/>
    <cellStyle name="Обычный 5 6 13 2 2" xfId="6642"/>
    <cellStyle name="Обычный 5 6 13 3" xfId="6641"/>
    <cellStyle name="Обычный 5 6 14" xfId="2928"/>
    <cellStyle name="Обычный 5 6 14 2" xfId="2929"/>
    <cellStyle name="Обычный 5 6 14 2 2" xfId="6644"/>
    <cellStyle name="Обычный 5 6 14 3" xfId="6643"/>
    <cellStyle name="Обычный 5 6 15" xfId="2930"/>
    <cellStyle name="Обычный 5 6 15 2" xfId="2931"/>
    <cellStyle name="Обычный 5 6 15 2 2" xfId="6646"/>
    <cellStyle name="Обычный 5 6 15 3" xfId="6645"/>
    <cellStyle name="Обычный 5 6 16" xfId="2932"/>
    <cellStyle name="Обычный 5 6 16 2" xfId="2933"/>
    <cellStyle name="Обычный 5 6 16 2 2" xfId="6648"/>
    <cellStyle name="Обычный 5 6 16 3" xfId="6647"/>
    <cellStyle name="Обычный 5 6 17" xfId="2934"/>
    <cellStyle name="Обычный 5 6 17 2" xfId="6649"/>
    <cellStyle name="Обычный 5 6 18" xfId="2935"/>
    <cellStyle name="Обычный 5 6 18 2" xfId="6650"/>
    <cellStyle name="Обычный 5 6 19" xfId="6634"/>
    <cellStyle name="Обычный 5 6 2" xfId="2936"/>
    <cellStyle name="Обычный 5 6 2 2" xfId="2937"/>
    <cellStyle name="Обычный 5 6 2 2 2" xfId="6652"/>
    <cellStyle name="Обычный 5 6 2 3" xfId="2938"/>
    <cellStyle name="Обычный 5 6 2 3 2" xfId="6653"/>
    <cellStyle name="Обычный 5 6 2 4" xfId="6651"/>
    <cellStyle name="Обычный 5 6 3" xfId="2939"/>
    <cellStyle name="Обычный 5 6 3 2" xfId="2940"/>
    <cellStyle name="Обычный 5 6 3 2 2" xfId="6655"/>
    <cellStyle name="Обычный 5 6 3 3" xfId="2941"/>
    <cellStyle name="Обычный 5 6 3 3 2" xfId="6656"/>
    <cellStyle name="Обычный 5 6 3 4" xfId="6654"/>
    <cellStyle name="Обычный 5 6 4" xfId="2942"/>
    <cellStyle name="Обычный 5 6 4 2" xfId="2943"/>
    <cellStyle name="Обычный 5 6 4 2 2" xfId="6658"/>
    <cellStyle name="Обычный 5 6 4 3" xfId="2944"/>
    <cellStyle name="Обычный 5 6 4 3 2" xfId="6659"/>
    <cellStyle name="Обычный 5 6 4 4" xfId="6657"/>
    <cellStyle name="Обычный 5 6 5" xfId="2945"/>
    <cellStyle name="Обычный 5 6 5 2" xfId="2946"/>
    <cellStyle name="Обычный 5 6 5 2 2" xfId="6661"/>
    <cellStyle name="Обычный 5 6 5 3" xfId="2947"/>
    <cellStyle name="Обычный 5 6 5 3 2" xfId="6662"/>
    <cellStyle name="Обычный 5 6 5 4" xfId="6660"/>
    <cellStyle name="Обычный 5 6 6" xfId="2948"/>
    <cellStyle name="Обычный 5 6 6 2" xfId="2949"/>
    <cellStyle name="Обычный 5 6 6 2 2" xfId="6664"/>
    <cellStyle name="Обычный 5 6 6 3" xfId="6663"/>
    <cellStyle name="Обычный 5 6 7" xfId="2950"/>
    <cellStyle name="Обычный 5 6 7 2" xfId="2951"/>
    <cellStyle name="Обычный 5 6 7 2 2" xfId="6666"/>
    <cellStyle name="Обычный 5 6 7 3" xfId="6665"/>
    <cellStyle name="Обычный 5 6 8" xfId="2952"/>
    <cellStyle name="Обычный 5 6 8 2" xfId="2953"/>
    <cellStyle name="Обычный 5 6 8 2 2" xfId="6668"/>
    <cellStyle name="Обычный 5 6 8 3" xfId="6667"/>
    <cellStyle name="Обычный 5 6 9" xfId="2954"/>
    <cellStyle name="Обычный 5 6 9 2" xfId="2955"/>
    <cellStyle name="Обычный 5 6 9 2 2" xfId="6670"/>
    <cellStyle name="Обычный 5 6 9 3" xfId="6669"/>
    <cellStyle name="Обычный 5 7" xfId="2956"/>
    <cellStyle name="Обычный 5 7 10" xfId="2957"/>
    <cellStyle name="Обычный 5 7 10 2" xfId="2958"/>
    <cellStyle name="Обычный 5 7 10 2 2" xfId="6673"/>
    <cellStyle name="Обычный 5 7 10 3" xfId="6672"/>
    <cellStyle name="Обычный 5 7 11" xfId="2959"/>
    <cellStyle name="Обычный 5 7 11 2" xfId="2960"/>
    <cellStyle name="Обычный 5 7 11 2 2" xfId="6675"/>
    <cellStyle name="Обычный 5 7 11 3" xfId="6674"/>
    <cellStyle name="Обычный 5 7 12" xfId="2961"/>
    <cellStyle name="Обычный 5 7 12 2" xfId="2962"/>
    <cellStyle name="Обычный 5 7 12 2 2" xfId="6677"/>
    <cellStyle name="Обычный 5 7 12 3" xfId="6676"/>
    <cellStyle name="Обычный 5 7 13" xfId="2963"/>
    <cellStyle name="Обычный 5 7 13 2" xfId="2964"/>
    <cellStyle name="Обычный 5 7 13 2 2" xfId="6679"/>
    <cellStyle name="Обычный 5 7 13 3" xfId="6678"/>
    <cellStyle name="Обычный 5 7 14" xfId="2965"/>
    <cellStyle name="Обычный 5 7 14 2" xfId="2966"/>
    <cellStyle name="Обычный 5 7 14 2 2" xfId="6681"/>
    <cellStyle name="Обычный 5 7 14 3" xfId="6680"/>
    <cellStyle name="Обычный 5 7 15" xfId="2967"/>
    <cellStyle name="Обычный 5 7 15 2" xfId="2968"/>
    <cellStyle name="Обычный 5 7 15 2 2" xfId="6683"/>
    <cellStyle name="Обычный 5 7 15 3" xfId="6682"/>
    <cellStyle name="Обычный 5 7 16" xfId="2969"/>
    <cellStyle name="Обычный 5 7 16 2" xfId="2970"/>
    <cellStyle name="Обычный 5 7 16 2 2" xfId="6685"/>
    <cellStyle name="Обычный 5 7 16 3" xfId="6684"/>
    <cellStyle name="Обычный 5 7 17" xfId="2971"/>
    <cellStyle name="Обычный 5 7 17 2" xfId="6686"/>
    <cellStyle name="Обычный 5 7 18" xfId="2972"/>
    <cellStyle name="Обычный 5 7 18 2" xfId="6687"/>
    <cellStyle name="Обычный 5 7 19" xfId="6671"/>
    <cellStyle name="Обычный 5 7 2" xfId="2973"/>
    <cellStyle name="Обычный 5 7 2 2" xfId="2974"/>
    <cellStyle name="Обычный 5 7 2 2 2" xfId="6689"/>
    <cellStyle name="Обычный 5 7 2 3" xfId="2975"/>
    <cellStyle name="Обычный 5 7 2 3 2" xfId="6690"/>
    <cellStyle name="Обычный 5 7 2 4" xfId="6688"/>
    <cellStyle name="Обычный 5 7 3" xfId="2976"/>
    <cellStyle name="Обычный 5 7 3 2" xfId="2977"/>
    <cellStyle name="Обычный 5 7 3 2 2" xfId="6692"/>
    <cellStyle name="Обычный 5 7 3 3" xfId="2978"/>
    <cellStyle name="Обычный 5 7 3 3 2" xfId="6693"/>
    <cellStyle name="Обычный 5 7 3 4" xfId="6691"/>
    <cellStyle name="Обычный 5 7 4" xfId="2979"/>
    <cellStyle name="Обычный 5 7 4 2" xfId="2980"/>
    <cellStyle name="Обычный 5 7 4 2 2" xfId="6695"/>
    <cellStyle name="Обычный 5 7 4 3" xfId="2981"/>
    <cellStyle name="Обычный 5 7 4 3 2" xfId="6696"/>
    <cellStyle name="Обычный 5 7 4 4" xfId="6694"/>
    <cellStyle name="Обычный 5 7 5" xfId="2982"/>
    <cellStyle name="Обычный 5 7 5 2" xfId="2983"/>
    <cellStyle name="Обычный 5 7 5 2 2" xfId="6698"/>
    <cellStyle name="Обычный 5 7 5 3" xfId="2984"/>
    <cellStyle name="Обычный 5 7 5 3 2" xfId="6699"/>
    <cellStyle name="Обычный 5 7 5 4" xfId="6697"/>
    <cellStyle name="Обычный 5 7 6" xfId="2985"/>
    <cellStyle name="Обычный 5 7 6 2" xfId="2986"/>
    <cellStyle name="Обычный 5 7 6 2 2" xfId="6701"/>
    <cellStyle name="Обычный 5 7 6 3" xfId="6700"/>
    <cellStyle name="Обычный 5 7 7" xfId="2987"/>
    <cellStyle name="Обычный 5 7 7 2" xfId="2988"/>
    <cellStyle name="Обычный 5 7 7 2 2" xfId="6703"/>
    <cellStyle name="Обычный 5 7 7 3" xfId="6702"/>
    <cellStyle name="Обычный 5 7 8" xfId="2989"/>
    <cellStyle name="Обычный 5 7 8 2" xfId="2990"/>
    <cellStyle name="Обычный 5 7 8 2 2" xfId="6705"/>
    <cellStyle name="Обычный 5 7 8 3" xfId="6704"/>
    <cellStyle name="Обычный 5 7 9" xfId="2991"/>
    <cellStyle name="Обычный 5 7 9 2" xfId="2992"/>
    <cellStyle name="Обычный 5 7 9 2 2" xfId="6707"/>
    <cellStyle name="Обычный 5 7 9 3" xfId="6706"/>
    <cellStyle name="Обычный 5 8" xfId="2993"/>
    <cellStyle name="Обычный 5 8 10" xfId="2994"/>
    <cellStyle name="Обычный 5 8 10 2" xfId="2995"/>
    <cellStyle name="Обычный 5 8 10 2 2" xfId="6710"/>
    <cellStyle name="Обычный 5 8 10 3" xfId="6709"/>
    <cellStyle name="Обычный 5 8 11" xfId="2996"/>
    <cellStyle name="Обычный 5 8 11 2" xfId="2997"/>
    <cellStyle name="Обычный 5 8 11 2 2" xfId="6712"/>
    <cellStyle name="Обычный 5 8 11 3" xfId="6711"/>
    <cellStyle name="Обычный 5 8 12" xfId="2998"/>
    <cellStyle name="Обычный 5 8 12 2" xfId="2999"/>
    <cellStyle name="Обычный 5 8 12 2 2" xfId="6714"/>
    <cellStyle name="Обычный 5 8 12 3" xfId="6713"/>
    <cellStyle name="Обычный 5 8 13" xfId="3000"/>
    <cellStyle name="Обычный 5 8 13 2" xfId="3001"/>
    <cellStyle name="Обычный 5 8 13 2 2" xfId="6716"/>
    <cellStyle name="Обычный 5 8 13 3" xfId="6715"/>
    <cellStyle name="Обычный 5 8 14" xfId="3002"/>
    <cellStyle name="Обычный 5 8 14 2" xfId="3003"/>
    <cellStyle name="Обычный 5 8 14 2 2" xfId="6718"/>
    <cellStyle name="Обычный 5 8 14 3" xfId="6717"/>
    <cellStyle name="Обычный 5 8 15" xfId="3004"/>
    <cellStyle name="Обычный 5 8 15 2" xfId="3005"/>
    <cellStyle name="Обычный 5 8 15 2 2" xfId="6720"/>
    <cellStyle name="Обычный 5 8 15 3" xfId="6719"/>
    <cellStyle name="Обычный 5 8 16" xfId="3006"/>
    <cellStyle name="Обычный 5 8 16 2" xfId="3007"/>
    <cellStyle name="Обычный 5 8 16 2 2" xfId="6722"/>
    <cellStyle name="Обычный 5 8 16 3" xfId="6721"/>
    <cellStyle name="Обычный 5 8 17" xfId="3008"/>
    <cellStyle name="Обычный 5 8 17 2" xfId="6723"/>
    <cellStyle name="Обычный 5 8 18" xfId="3009"/>
    <cellStyle name="Обычный 5 8 18 2" xfId="6724"/>
    <cellStyle name="Обычный 5 8 19" xfId="6708"/>
    <cellStyle name="Обычный 5 8 2" xfId="3010"/>
    <cellStyle name="Обычный 5 8 2 2" xfId="3011"/>
    <cellStyle name="Обычный 5 8 2 2 2" xfId="6726"/>
    <cellStyle name="Обычный 5 8 2 3" xfId="3012"/>
    <cellStyle name="Обычный 5 8 2 3 2" xfId="6727"/>
    <cellStyle name="Обычный 5 8 2 4" xfId="6725"/>
    <cellStyle name="Обычный 5 8 3" xfId="3013"/>
    <cellStyle name="Обычный 5 8 3 2" xfId="3014"/>
    <cellStyle name="Обычный 5 8 3 2 2" xfId="6729"/>
    <cellStyle name="Обычный 5 8 3 3" xfId="3015"/>
    <cellStyle name="Обычный 5 8 3 3 2" xfId="6730"/>
    <cellStyle name="Обычный 5 8 3 4" xfId="6728"/>
    <cellStyle name="Обычный 5 8 4" xfId="3016"/>
    <cellStyle name="Обычный 5 8 4 2" xfId="3017"/>
    <cellStyle name="Обычный 5 8 4 2 2" xfId="6732"/>
    <cellStyle name="Обычный 5 8 4 3" xfId="3018"/>
    <cellStyle name="Обычный 5 8 4 3 2" xfId="6733"/>
    <cellStyle name="Обычный 5 8 4 4" xfId="6731"/>
    <cellStyle name="Обычный 5 8 5" xfId="3019"/>
    <cellStyle name="Обычный 5 8 5 2" xfId="3020"/>
    <cellStyle name="Обычный 5 8 5 2 2" xfId="6735"/>
    <cellStyle name="Обычный 5 8 5 3" xfId="3021"/>
    <cellStyle name="Обычный 5 8 5 3 2" xfId="6736"/>
    <cellStyle name="Обычный 5 8 5 4" xfId="6734"/>
    <cellStyle name="Обычный 5 8 6" xfId="3022"/>
    <cellStyle name="Обычный 5 8 6 2" xfId="3023"/>
    <cellStyle name="Обычный 5 8 6 2 2" xfId="6738"/>
    <cellStyle name="Обычный 5 8 6 3" xfId="6737"/>
    <cellStyle name="Обычный 5 8 7" xfId="3024"/>
    <cellStyle name="Обычный 5 8 7 2" xfId="3025"/>
    <cellStyle name="Обычный 5 8 7 2 2" xfId="6740"/>
    <cellStyle name="Обычный 5 8 7 3" xfId="6739"/>
    <cellStyle name="Обычный 5 8 8" xfId="3026"/>
    <cellStyle name="Обычный 5 8 8 2" xfId="3027"/>
    <cellStyle name="Обычный 5 8 8 2 2" xfId="6742"/>
    <cellStyle name="Обычный 5 8 8 3" xfId="6741"/>
    <cellStyle name="Обычный 5 8 9" xfId="3028"/>
    <cellStyle name="Обычный 5 8 9 2" xfId="3029"/>
    <cellStyle name="Обычный 5 8 9 2 2" xfId="6744"/>
    <cellStyle name="Обычный 5 8 9 3" xfId="6743"/>
    <cellStyle name="Обычный 5 9" xfId="3030"/>
    <cellStyle name="Обычный 5 9 10" xfId="3031"/>
    <cellStyle name="Обычный 5 9 10 2" xfId="3032"/>
    <cellStyle name="Обычный 5 9 10 2 2" xfId="6747"/>
    <cellStyle name="Обычный 5 9 10 3" xfId="6746"/>
    <cellStyle name="Обычный 5 9 11" xfId="3033"/>
    <cellStyle name="Обычный 5 9 11 2" xfId="3034"/>
    <cellStyle name="Обычный 5 9 11 2 2" xfId="6749"/>
    <cellStyle name="Обычный 5 9 11 3" xfId="6748"/>
    <cellStyle name="Обычный 5 9 12" xfId="3035"/>
    <cellStyle name="Обычный 5 9 12 2" xfId="3036"/>
    <cellStyle name="Обычный 5 9 12 2 2" xfId="6751"/>
    <cellStyle name="Обычный 5 9 12 3" xfId="6750"/>
    <cellStyle name="Обычный 5 9 13" xfId="3037"/>
    <cellStyle name="Обычный 5 9 13 2" xfId="3038"/>
    <cellStyle name="Обычный 5 9 13 2 2" xfId="6753"/>
    <cellStyle name="Обычный 5 9 13 3" xfId="6752"/>
    <cellStyle name="Обычный 5 9 14" xfId="3039"/>
    <cellStyle name="Обычный 5 9 14 2" xfId="3040"/>
    <cellStyle name="Обычный 5 9 14 2 2" xfId="6755"/>
    <cellStyle name="Обычный 5 9 14 3" xfId="6754"/>
    <cellStyle name="Обычный 5 9 15" xfId="3041"/>
    <cellStyle name="Обычный 5 9 15 2" xfId="3042"/>
    <cellStyle name="Обычный 5 9 15 2 2" xfId="6757"/>
    <cellStyle name="Обычный 5 9 15 3" xfId="6756"/>
    <cellStyle name="Обычный 5 9 16" xfId="3043"/>
    <cellStyle name="Обычный 5 9 16 2" xfId="3044"/>
    <cellStyle name="Обычный 5 9 16 2 2" xfId="6759"/>
    <cellStyle name="Обычный 5 9 16 3" xfId="6758"/>
    <cellStyle name="Обычный 5 9 17" xfId="3045"/>
    <cellStyle name="Обычный 5 9 17 2" xfId="6760"/>
    <cellStyle name="Обычный 5 9 18" xfId="3046"/>
    <cellStyle name="Обычный 5 9 18 2" xfId="6761"/>
    <cellStyle name="Обычный 5 9 19" xfId="6745"/>
    <cellStyle name="Обычный 5 9 2" xfId="3047"/>
    <cellStyle name="Обычный 5 9 2 2" xfId="3048"/>
    <cellStyle name="Обычный 5 9 2 2 2" xfId="6763"/>
    <cellStyle name="Обычный 5 9 2 3" xfId="3049"/>
    <cellStyle name="Обычный 5 9 2 3 2" xfId="6764"/>
    <cellStyle name="Обычный 5 9 2 4" xfId="6762"/>
    <cellStyle name="Обычный 5 9 3" xfId="3050"/>
    <cellStyle name="Обычный 5 9 3 2" xfId="3051"/>
    <cellStyle name="Обычный 5 9 3 2 2" xfId="6766"/>
    <cellStyle name="Обычный 5 9 3 3" xfId="3052"/>
    <cellStyle name="Обычный 5 9 3 3 2" xfId="6767"/>
    <cellStyle name="Обычный 5 9 3 4" xfId="6765"/>
    <cellStyle name="Обычный 5 9 4" xfId="3053"/>
    <cellStyle name="Обычный 5 9 4 2" xfId="3054"/>
    <cellStyle name="Обычный 5 9 4 2 2" xfId="6769"/>
    <cellStyle name="Обычный 5 9 4 3" xfId="3055"/>
    <cellStyle name="Обычный 5 9 4 3 2" xfId="6770"/>
    <cellStyle name="Обычный 5 9 4 4" xfId="6768"/>
    <cellStyle name="Обычный 5 9 5" xfId="3056"/>
    <cellStyle name="Обычный 5 9 5 2" xfId="3057"/>
    <cellStyle name="Обычный 5 9 5 2 2" xfId="6772"/>
    <cellStyle name="Обычный 5 9 5 3" xfId="3058"/>
    <cellStyle name="Обычный 5 9 5 3 2" xfId="6773"/>
    <cellStyle name="Обычный 5 9 5 4" xfId="6771"/>
    <cellStyle name="Обычный 5 9 6" xfId="3059"/>
    <cellStyle name="Обычный 5 9 6 2" xfId="3060"/>
    <cellStyle name="Обычный 5 9 6 2 2" xfId="6775"/>
    <cellStyle name="Обычный 5 9 6 3" xfId="6774"/>
    <cellStyle name="Обычный 5 9 7" xfId="3061"/>
    <cellStyle name="Обычный 5 9 7 2" xfId="3062"/>
    <cellStyle name="Обычный 5 9 7 2 2" xfId="6777"/>
    <cellStyle name="Обычный 5 9 7 3" xfId="6776"/>
    <cellStyle name="Обычный 5 9 8" xfId="3063"/>
    <cellStyle name="Обычный 5 9 8 2" xfId="3064"/>
    <cellStyle name="Обычный 5 9 8 2 2" xfId="6779"/>
    <cellStyle name="Обычный 5 9 8 3" xfId="6778"/>
    <cellStyle name="Обычный 5 9 9" xfId="3065"/>
    <cellStyle name="Обычный 5 9 9 2" xfId="3066"/>
    <cellStyle name="Обычный 5 9 9 2 2" xfId="6781"/>
    <cellStyle name="Обычный 5 9 9 3" xfId="6780"/>
    <cellStyle name="Обычный 50" xfId="3067"/>
    <cellStyle name="Обычный 51" xfId="3068"/>
    <cellStyle name="Обычный 52" xfId="3069"/>
    <cellStyle name="Обычный 53" xfId="3070"/>
    <cellStyle name="Обычный 54" xfId="3071"/>
    <cellStyle name="Обычный 55" xfId="3072"/>
    <cellStyle name="Обычный 56" xfId="3073"/>
    <cellStyle name="Обычный 57" xfId="3074"/>
    <cellStyle name="Обычный 58" xfId="3075"/>
    <cellStyle name="Обычный 59" xfId="3076"/>
    <cellStyle name="Обычный 6" xfId="3077"/>
    <cellStyle name="Обычный 6 10" xfId="3078"/>
    <cellStyle name="Обычный 6 10 2" xfId="3079"/>
    <cellStyle name="Обычный 6 10 2 2" xfId="3080"/>
    <cellStyle name="Обычный 6 10 2 2 2" xfId="6785"/>
    <cellStyle name="Обычный 6 10 2 3" xfId="3081"/>
    <cellStyle name="Обычный 6 10 2 3 2" xfId="6786"/>
    <cellStyle name="Обычный 6 10 2 4" xfId="6784"/>
    <cellStyle name="Обычный 6 10 3" xfId="3082"/>
    <cellStyle name="Обычный 6 10 3 2" xfId="6787"/>
    <cellStyle name="Обычный 6 10 4" xfId="3083"/>
    <cellStyle name="Обычный 6 10 4 2" xfId="6788"/>
    <cellStyle name="Обычный 6 10 5" xfId="6783"/>
    <cellStyle name="Обычный 6 11" xfId="3084"/>
    <cellStyle name="Обычный 6 11 2" xfId="3085"/>
    <cellStyle name="Обычный 6 11 2 2" xfId="3086"/>
    <cellStyle name="Обычный 6 11 2 2 2" xfId="6791"/>
    <cellStyle name="Обычный 6 11 2 3" xfId="3087"/>
    <cellStyle name="Обычный 6 11 2 3 2" xfId="6792"/>
    <cellStyle name="Обычный 6 11 2 4" xfId="6790"/>
    <cellStyle name="Обычный 6 11 3" xfId="3088"/>
    <cellStyle name="Обычный 6 11 3 2" xfId="6793"/>
    <cellStyle name="Обычный 6 11 4" xfId="3089"/>
    <cellStyle name="Обычный 6 11 4 2" xfId="6794"/>
    <cellStyle name="Обычный 6 11 5" xfId="6789"/>
    <cellStyle name="Обычный 6 12" xfId="3090"/>
    <cellStyle name="Обычный 6 12 2" xfId="3091"/>
    <cellStyle name="Обычный 6 12 2 2" xfId="6796"/>
    <cellStyle name="Обычный 6 12 3" xfId="3092"/>
    <cellStyle name="Обычный 6 12 3 2" xfId="6797"/>
    <cellStyle name="Обычный 6 12 4" xfId="6795"/>
    <cellStyle name="Обычный 6 13" xfId="3093"/>
    <cellStyle name="Обычный 6 13 2" xfId="3094"/>
    <cellStyle name="Обычный 6 13 2 2" xfId="6799"/>
    <cellStyle name="Обычный 6 13 3" xfId="3095"/>
    <cellStyle name="Обычный 6 13 3 2" xfId="6800"/>
    <cellStyle name="Обычный 6 13 4" xfId="6798"/>
    <cellStyle name="Обычный 6 14" xfId="3096"/>
    <cellStyle name="Обычный 6 14 2" xfId="3097"/>
    <cellStyle name="Обычный 6 14 2 2" xfId="6802"/>
    <cellStyle name="Обычный 6 14 3" xfId="3098"/>
    <cellStyle name="Обычный 6 14 3 2" xfId="6803"/>
    <cellStyle name="Обычный 6 14 4" xfId="6801"/>
    <cellStyle name="Обычный 6 15" xfId="3099"/>
    <cellStyle name="Обычный 6 15 2" xfId="3100"/>
    <cellStyle name="Обычный 6 15 2 2" xfId="6805"/>
    <cellStyle name="Обычный 6 15 3" xfId="3101"/>
    <cellStyle name="Обычный 6 15 3 2" xfId="6806"/>
    <cellStyle name="Обычный 6 15 4" xfId="6804"/>
    <cellStyle name="Обычный 6 16" xfId="3102"/>
    <cellStyle name="Обычный 6 16 2" xfId="3103"/>
    <cellStyle name="Обычный 6 16 2 2" xfId="6808"/>
    <cellStyle name="Обычный 6 16 3" xfId="3104"/>
    <cellStyle name="Обычный 6 16 3 2" xfId="6809"/>
    <cellStyle name="Обычный 6 16 4" xfId="6807"/>
    <cellStyle name="Обычный 6 17" xfId="3105"/>
    <cellStyle name="Обычный 6 17 2" xfId="3106"/>
    <cellStyle name="Обычный 6 17 2 2" xfId="6811"/>
    <cellStyle name="Обычный 6 17 3" xfId="3107"/>
    <cellStyle name="Обычный 6 17 3 2" xfId="6812"/>
    <cellStyle name="Обычный 6 17 4" xfId="6810"/>
    <cellStyle name="Обычный 6 18" xfId="3108"/>
    <cellStyle name="Обычный 6 18 2" xfId="3109"/>
    <cellStyle name="Обычный 6 18 2 2" xfId="6814"/>
    <cellStyle name="Обычный 6 18 3" xfId="6813"/>
    <cellStyle name="Обычный 6 19" xfId="3110"/>
    <cellStyle name="Обычный 6 19 2" xfId="3111"/>
    <cellStyle name="Обычный 6 19 2 2" xfId="6816"/>
    <cellStyle name="Обычный 6 19 3" xfId="6815"/>
    <cellStyle name="Обычный 6 2" xfId="3112"/>
    <cellStyle name="Обычный 6 2 10" xfId="6817"/>
    <cellStyle name="Обычный 6 2 2" xfId="3113"/>
    <cellStyle name="Обычный 6 2 2 2" xfId="3114"/>
    <cellStyle name="Обычный 6 2 2 2 2" xfId="3115"/>
    <cellStyle name="Обычный 6 2 2 2 2 2" xfId="3116"/>
    <cellStyle name="Обычный 6 2 2 2 2 2 2" xfId="6821"/>
    <cellStyle name="Обычный 6 2 2 2 2 3" xfId="3117"/>
    <cellStyle name="Обычный 6 2 2 2 2 3 2" xfId="6822"/>
    <cellStyle name="Обычный 6 2 2 2 2 4" xfId="6820"/>
    <cellStyle name="Обычный 6 2 2 2 3" xfId="3118"/>
    <cellStyle name="Обычный 6 2 2 2 3 2" xfId="3119"/>
    <cellStyle name="Обычный 6 2 2 2 3 2 2" xfId="6824"/>
    <cellStyle name="Обычный 6 2 2 2 3 3" xfId="6823"/>
    <cellStyle name="Обычный 6 2 2 2 4" xfId="3120"/>
    <cellStyle name="Обычный 6 2 2 2 4 2" xfId="6825"/>
    <cellStyle name="Обычный 6 2 2 2 5" xfId="3121"/>
    <cellStyle name="Обычный 6 2 2 2 5 2" xfId="6826"/>
    <cellStyle name="Обычный 6 2 2 2 6" xfId="6819"/>
    <cellStyle name="Обычный 6 2 2 3" xfId="3122"/>
    <cellStyle name="Обычный 6 2 2 3 2" xfId="3123"/>
    <cellStyle name="Обычный 6 2 2 3 2 2" xfId="3124"/>
    <cellStyle name="Обычный 6 2 2 3 2 2 2" xfId="6829"/>
    <cellStyle name="Обычный 6 2 2 3 2 3" xfId="3125"/>
    <cellStyle name="Обычный 6 2 2 3 2 3 2" xfId="6830"/>
    <cellStyle name="Обычный 6 2 2 3 2 4" xfId="6828"/>
    <cellStyle name="Обычный 6 2 2 3 3" xfId="3126"/>
    <cellStyle name="Обычный 6 2 2 3 3 2" xfId="3127"/>
    <cellStyle name="Обычный 6 2 2 3 3 2 2" xfId="6832"/>
    <cellStyle name="Обычный 6 2 2 3 3 3" xfId="6831"/>
    <cellStyle name="Обычный 6 2 2 3 4" xfId="3128"/>
    <cellStyle name="Обычный 6 2 2 3 4 2" xfId="6833"/>
    <cellStyle name="Обычный 6 2 2 3 5" xfId="3129"/>
    <cellStyle name="Обычный 6 2 2 3 5 2" xfId="6834"/>
    <cellStyle name="Обычный 6 2 2 3 6" xfId="6827"/>
    <cellStyle name="Обычный 6 2 2 4" xfId="3130"/>
    <cellStyle name="Обычный 6 2 2 4 2" xfId="3131"/>
    <cellStyle name="Обычный 6 2 2 4 2 2" xfId="3132"/>
    <cellStyle name="Обычный 6 2 2 4 2 2 2" xfId="6837"/>
    <cellStyle name="Обычный 6 2 2 4 2 3" xfId="3133"/>
    <cellStyle name="Обычный 6 2 2 4 2 3 2" xfId="6838"/>
    <cellStyle name="Обычный 6 2 2 4 2 4" xfId="6836"/>
    <cellStyle name="Обычный 6 2 2 4 3" xfId="3134"/>
    <cellStyle name="Обычный 6 2 2 4 3 2" xfId="3135"/>
    <cellStyle name="Обычный 6 2 2 4 3 2 2" xfId="6840"/>
    <cellStyle name="Обычный 6 2 2 4 3 3" xfId="6839"/>
    <cellStyle name="Обычный 6 2 2 4 4" xfId="3136"/>
    <cellStyle name="Обычный 6 2 2 4 4 2" xfId="6841"/>
    <cellStyle name="Обычный 6 2 2 4 5" xfId="3137"/>
    <cellStyle name="Обычный 6 2 2 4 5 2" xfId="6842"/>
    <cellStyle name="Обычный 6 2 2 4 6" xfId="6835"/>
    <cellStyle name="Обычный 6 2 2 5" xfId="3138"/>
    <cellStyle name="Обычный 6 2 2 5 2" xfId="3139"/>
    <cellStyle name="Обычный 6 2 2 5 2 2" xfId="6844"/>
    <cellStyle name="Обычный 6 2 2 5 3" xfId="3140"/>
    <cellStyle name="Обычный 6 2 2 5 3 2" xfId="6845"/>
    <cellStyle name="Обычный 6 2 2 5 4" xfId="6843"/>
    <cellStyle name="Обычный 6 2 2 6" xfId="3141"/>
    <cellStyle name="Обычный 6 2 2 6 2" xfId="3142"/>
    <cellStyle name="Обычный 6 2 2 6 2 2" xfId="6847"/>
    <cellStyle name="Обычный 6 2 2 6 3" xfId="6846"/>
    <cellStyle name="Обычный 6 2 2 7" xfId="3143"/>
    <cellStyle name="Обычный 6 2 2 7 2" xfId="6848"/>
    <cellStyle name="Обычный 6 2 2 8" xfId="3144"/>
    <cellStyle name="Обычный 6 2 2 8 2" xfId="6849"/>
    <cellStyle name="Обычный 6 2 2 9" xfId="6818"/>
    <cellStyle name="Обычный 6 2 3" xfId="3145"/>
    <cellStyle name="Обычный 6 2 3 2" xfId="3146"/>
    <cellStyle name="Обычный 6 2 3 2 2" xfId="3147"/>
    <cellStyle name="Обычный 6 2 3 2 2 2" xfId="6852"/>
    <cellStyle name="Обычный 6 2 3 2 3" xfId="3148"/>
    <cellStyle name="Обычный 6 2 3 2 3 2" xfId="6853"/>
    <cellStyle name="Обычный 6 2 3 2 4" xfId="6851"/>
    <cellStyle name="Обычный 6 2 3 3" xfId="3149"/>
    <cellStyle name="Обычный 6 2 3 3 2" xfId="3150"/>
    <cellStyle name="Обычный 6 2 3 3 2 2" xfId="6855"/>
    <cellStyle name="Обычный 6 2 3 3 3" xfId="6854"/>
    <cellStyle name="Обычный 6 2 3 4" xfId="3151"/>
    <cellStyle name="Обычный 6 2 3 4 2" xfId="6856"/>
    <cellStyle name="Обычный 6 2 3 5" xfId="3152"/>
    <cellStyle name="Обычный 6 2 3 5 2" xfId="6857"/>
    <cellStyle name="Обычный 6 2 3 6" xfId="6850"/>
    <cellStyle name="Обычный 6 2 4" xfId="3153"/>
    <cellStyle name="Обычный 6 2 4 2" xfId="3154"/>
    <cellStyle name="Обычный 6 2 4 2 2" xfId="3155"/>
    <cellStyle name="Обычный 6 2 4 2 2 2" xfId="6860"/>
    <cellStyle name="Обычный 6 2 4 2 3" xfId="3156"/>
    <cellStyle name="Обычный 6 2 4 2 3 2" xfId="6861"/>
    <cellStyle name="Обычный 6 2 4 2 4" xfId="6859"/>
    <cellStyle name="Обычный 6 2 4 3" xfId="3157"/>
    <cellStyle name="Обычный 6 2 4 3 2" xfId="3158"/>
    <cellStyle name="Обычный 6 2 4 3 2 2" xfId="6863"/>
    <cellStyle name="Обычный 6 2 4 3 3" xfId="6862"/>
    <cellStyle name="Обычный 6 2 4 4" xfId="3159"/>
    <cellStyle name="Обычный 6 2 4 4 2" xfId="6864"/>
    <cellStyle name="Обычный 6 2 4 5" xfId="3160"/>
    <cellStyle name="Обычный 6 2 4 5 2" xfId="6865"/>
    <cellStyle name="Обычный 6 2 4 6" xfId="6858"/>
    <cellStyle name="Обычный 6 2 5" xfId="3161"/>
    <cellStyle name="Обычный 6 2 5 2" xfId="3162"/>
    <cellStyle name="Обычный 6 2 5 2 2" xfId="3163"/>
    <cellStyle name="Обычный 6 2 5 2 2 2" xfId="6868"/>
    <cellStyle name="Обычный 6 2 5 2 3" xfId="3164"/>
    <cellStyle name="Обычный 6 2 5 2 3 2" xfId="6869"/>
    <cellStyle name="Обычный 6 2 5 2 4" xfId="6867"/>
    <cellStyle name="Обычный 6 2 5 3" xfId="3165"/>
    <cellStyle name="Обычный 6 2 5 3 2" xfId="3166"/>
    <cellStyle name="Обычный 6 2 5 3 2 2" xfId="6871"/>
    <cellStyle name="Обычный 6 2 5 3 3" xfId="6870"/>
    <cellStyle name="Обычный 6 2 5 4" xfId="3167"/>
    <cellStyle name="Обычный 6 2 5 4 2" xfId="6872"/>
    <cellStyle name="Обычный 6 2 5 5" xfId="3168"/>
    <cellStyle name="Обычный 6 2 5 5 2" xfId="6873"/>
    <cellStyle name="Обычный 6 2 5 6" xfId="6866"/>
    <cellStyle name="Обычный 6 2 6" xfId="3169"/>
    <cellStyle name="Обычный 6 2 6 2" xfId="3170"/>
    <cellStyle name="Обычный 6 2 6 2 2" xfId="6875"/>
    <cellStyle name="Обычный 6 2 6 3" xfId="3171"/>
    <cellStyle name="Обычный 6 2 6 3 2" xfId="6876"/>
    <cellStyle name="Обычный 6 2 6 4" xfId="6874"/>
    <cellStyle name="Обычный 6 2 7" xfId="3172"/>
    <cellStyle name="Обычный 6 2 7 2" xfId="3173"/>
    <cellStyle name="Обычный 6 2 7 2 2" xfId="6878"/>
    <cellStyle name="Обычный 6 2 7 3" xfId="6877"/>
    <cellStyle name="Обычный 6 2 8" xfId="3174"/>
    <cellStyle name="Обычный 6 2 8 2" xfId="6879"/>
    <cellStyle name="Обычный 6 2 9" xfId="3175"/>
    <cellStyle name="Обычный 6 2 9 2" xfId="6880"/>
    <cellStyle name="Обычный 6 20" xfId="3176"/>
    <cellStyle name="Обычный 6 20 2" xfId="3177"/>
    <cellStyle name="Обычный 6 20 2 2" xfId="6882"/>
    <cellStyle name="Обычный 6 20 3" xfId="6881"/>
    <cellStyle name="Обычный 6 21" xfId="3178"/>
    <cellStyle name="Обычный 6 21 2" xfId="3179"/>
    <cellStyle name="Обычный 6 21 2 2" xfId="6884"/>
    <cellStyle name="Обычный 6 21 3" xfId="6883"/>
    <cellStyle name="Обычный 6 22" xfId="3180"/>
    <cellStyle name="Обычный 6 22 2" xfId="3181"/>
    <cellStyle name="Обычный 6 22 2 2" xfId="6886"/>
    <cellStyle name="Обычный 6 22 3" xfId="6885"/>
    <cellStyle name="Обычный 6 23" xfId="3182"/>
    <cellStyle name="Обычный 6 23 2" xfId="3183"/>
    <cellStyle name="Обычный 6 23 2 2" xfId="6888"/>
    <cellStyle name="Обычный 6 23 3" xfId="6887"/>
    <cellStyle name="Обычный 6 24" xfId="3184"/>
    <cellStyle name="Обычный 6 24 2" xfId="3185"/>
    <cellStyle name="Обычный 6 24 2 2" xfId="6890"/>
    <cellStyle name="Обычный 6 24 3" xfId="6889"/>
    <cellStyle name="Обычный 6 25" xfId="3186"/>
    <cellStyle name="Обычный 6 25 2" xfId="3187"/>
    <cellStyle name="Обычный 6 25 2 2" xfId="6892"/>
    <cellStyle name="Обычный 6 25 3" xfId="6891"/>
    <cellStyle name="Обычный 6 26" xfId="3188"/>
    <cellStyle name="Обычный 6 26 2" xfId="3189"/>
    <cellStyle name="Обычный 6 26 2 2" xfId="6894"/>
    <cellStyle name="Обычный 6 26 3" xfId="6893"/>
    <cellStyle name="Обычный 6 27" xfId="3190"/>
    <cellStyle name="Обычный 6 27 2" xfId="3191"/>
    <cellStyle name="Обычный 6 27 2 2" xfId="6896"/>
    <cellStyle name="Обычный 6 27 3" xfId="6895"/>
    <cellStyle name="Обычный 6 28" xfId="3192"/>
    <cellStyle name="Обычный 6 28 2" xfId="3193"/>
    <cellStyle name="Обычный 6 28 2 2" xfId="6898"/>
    <cellStyle name="Обычный 6 28 3" xfId="6897"/>
    <cellStyle name="Обычный 6 29" xfId="3194"/>
    <cellStyle name="Обычный 6 29 2" xfId="6899"/>
    <cellStyle name="Обычный 6 3" xfId="3195"/>
    <cellStyle name="Обычный 6 3 2" xfId="3196"/>
    <cellStyle name="Обычный 6 3 2 2" xfId="3197"/>
    <cellStyle name="Обычный 6 3 2 2 2" xfId="3198"/>
    <cellStyle name="Обычный 6 3 2 2 2 2" xfId="6903"/>
    <cellStyle name="Обычный 6 3 2 2 3" xfId="3199"/>
    <cellStyle name="Обычный 6 3 2 2 3 2" xfId="6904"/>
    <cellStyle name="Обычный 6 3 2 2 4" xfId="6902"/>
    <cellStyle name="Обычный 6 3 2 3" xfId="3200"/>
    <cellStyle name="Обычный 6 3 2 3 2" xfId="3201"/>
    <cellStyle name="Обычный 6 3 2 3 2 2" xfId="6906"/>
    <cellStyle name="Обычный 6 3 2 3 3" xfId="6905"/>
    <cellStyle name="Обычный 6 3 2 4" xfId="3202"/>
    <cellStyle name="Обычный 6 3 2 4 2" xfId="6907"/>
    <cellStyle name="Обычный 6 3 2 5" xfId="3203"/>
    <cellStyle name="Обычный 6 3 2 5 2" xfId="6908"/>
    <cellStyle name="Обычный 6 3 2 6" xfId="6901"/>
    <cellStyle name="Обычный 6 3 3" xfId="3204"/>
    <cellStyle name="Обычный 6 3 3 2" xfId="3205"/>
    <cellStyle name="Обычный 6 3 3 2 2" xfId="3206"/>
    <cellStyle name="Обычный 6 3 3 2 2 2" xfId="6911"/>
    <cellStyle name="Обычный 6 3 3 2 3" xfId="3207"/>
    <cellStyle name="Обычный 6 3 3 2 3 2" xfId="6912"/>
    <cellStyle name="Обычный 6 3 3 2 4" xfId="6910"/>
    <cellStyle name="Обычный 6 3 3 3" xfId="3208"/>
    <cellStyle name="Обычный 6 3 3 3 2" xfId="3209"/>
    <cellStyle name="Обычный 6 3 3 3 2 2" xfId="6914"/>
    <cellStyle name="Обычный 6 3 3 3 3" xfId="6913"/>
    <cellStyle name="Обычный 6 3 3 4" xfId="3210"/>
    <cellStyle name="Обычный 6 3 3 4 2" xfId="6915"/>
    <cellStyle name="Обычный 6 3 3 5" xfId="3211"/>
    <cellStyle name="Обычный 6 3 3 5 2" xfId="6916"/>
    <cellStyle name="Обычный 6 3 3 6" xfId="6909"/>
    <cellStyle name="Обычный 6 3 4" xfId="3212"/>
    <cellStyle name="Обычный 6 3 4 2" xfId="3213"/>
    <cellStyle name="Обычный 6 3 4 2 2" xfId="3214"/>
    <cellStyle name="Обычный 6 3 4 2 2 2" xfId="6919"/>
    <cellStyle name="Обычный 6 3 4 2 3" xfId="3215"/>
    <cellStyle name="Обычный 6 3 4 2 3 2" xfId="6920"/>
    <cellStyle name="Обычный 6 3 4 2 4" xfId="6918"/>
    <cellStyle name="Обычный 6 3 4 3" xfId="3216"/>
    <cellStyle name="Обычный 6 3 4 3 2" xfId="3217"/>
    <cellStyle name="Обычный 6 3 4 3 2 2" xfId="6922"/>
    <cellStyle name="Обычный 6 3 4 3 3" xfId="6921"/>
    <cellStyle name="Обычный 6 3 4 4" xfId="3218"/>
    <cellStyle name="Обычный 6 3 4 4 2" xfId="6923"/>
    <cellStyle name="Обычный 6 3 4 5" xfId="3219"/>
    <cellStyle name="Обычный 6 3 4 5 2" xfId="6924"/>
    <cellStyle name="Обычный 6 3 4 6" xfId="6917"/>
    <cellStyle name="Обычный 6 3 5" xfId="3220"/>
    <cellStyle name="Обычный 6 3 5 2" xfId="3221"/>
    <cellStyle name="Обычный 6 3 5 2 2" xfId="6926"/>
    <cellStyle name="Обычный 6 3 5 3" xfId="3222"/>
    <cellStyle name="Обычный 6 3 5 3 2" xfId="6927"/>
    <cellStyle name="Обычный 6 3 5 4" xfId="6925"/>
    <cellStyle name="Обычный 6 3 6" xfId="3223"/>
    <cellStyle name="Обычный 6 3 6 2" xfId="3224"/>
    <cellStyle name="Обычный 6 3 6 2 2" xfId="6929"/>
    <cellStyle name="Обычный 6 3 6 3" xfId="6928"/>
    <cellStyle name="Обычный 6 3 7" xfId="3225"/>
    <cellStyle name="Обычный 6 3 7 2" xfId="6930"/>
    <cellStyle name="Обычный 6 3 8" xfId="3226"/>
    <cellStyle name="Обычный 6 3 8 2" xfId="6931"/>
    <cellStyle name="Обычный 6 3 9" xfId="6900"/>
    <cellStyle name="Обычный 6 30" xfId="3227"/>
    <cellStyle name="Обычный 6 30 2" xfId="6932"/>
    <cellStyle name="Обычный 6 31" xfId="6782"/>
    <cellStyle name="Обычный 6 4" xfId="3228"/>
    <cellStyle name="Обычный 6 4 2" xfId="3229"/>
    <cellStyle name="Обычный 6 4 2 2" xfId="3230"/>
    <cellStyle name="Обычный 6 4 2 2 2" xfId="3231"/>
    <cellStyle name="Обычный 6 4 2 2 2 2" xfId="3232"/>
    <cellStyle name="Обычный 6 4 2 2 2 2 2" xfId="6936"/>
    <cellStyle name="Обычный 6 4 2 2 2 3" xfId="3233"/>
    <cellStyle name="Обычный 6 4 2 2 2 3 2" xfId="6937"/>
    <cellStyle name="Обычный 6 4 2 2 2 4" xfId="6935"/>
    <cellStyle name="Обычный 6 4 2 2 3" xfId="3234"/>
    <cellStyle name="Обычный 6 4 2 2 3 2" xfId="3235"/>
    <cellStyle name="Обычный 6 4 2 2 3 2 2" xfId="6939"/>
    <cellStyle name="Обычный 6 4 2 2 3 3" xfId="6938"/>
    <cellStyle name="Обычный 6 4 2 2 4" xfId="3236"/>
    <cellStyle name="Обычный 6 4 2 2 4 2" xfId="6940"/>
    <cellStyle name="Обычный 6 4 2 2 5" xfId="3237"/>
    <cellStyle name="Обычный 6 4 2 2 5 2" xfId="6941"/>
    <cellStyle name="Обычный 6 4 2 2 6" xfId="6934"/>
    <cellStyle name="Обычный 6 4 2 3" xfId="3238"/>
    <cellStyle name="Обычный 6 4 2 3 2" xfId="3239"/>
    <cellStyle name="Обычный 6 4 2 3 2 2" xfId="3240"/>
    <cellStyle name="Обычный 6 4 2 3 2 2 2" xfId="6944"/>
    <cellStyle name="Обычный 6 4 2 3 2 3" xfId="3241"/>
    <cellStyle name="Обычный 6 4 2 3 2 3 2" xfId="6945"/>
    <cellStyle name="Обычный 6 4 2 3 2 4" xfId="6943"/>
    <cellStyle name="Обычный 6 4 2 3 3" xfId="3242"/>
    <cellStyle name="Обычный 6 4 2 3 3 2" xfId="3243"/>
    <cellStyle name="Обычный 6 4 2 3 3 2 2" xfId="6947"/>
    <cellStyle name="Обычный 6 4 2 3 3 3" xfId="6946"/>
    <cellStyle name="Обычный 6 4 2 3 4" xfId="3244"/>
    <cellStyle name="Обычный 6 4 2 3 4 2" xfId="6948"/>
    <cellStyle name="Обычный 6 4 2 3 5" xfId="3245"/>
    <cellStyle name="Обычный 6 4 2 3 5 2" xfId="6949"/>
    <cellStyle name="Обычный 6 4 2 3 6" xfId="6942"/>
    <cellStyle name="Обычный 6 4 2 4" xfId="3246"/>
    <cellStyle name="Обычный 6 4 2 4 2" xfId="3247"/>
    <cellStyle name="Обычный 6 4 2 4 2 2" xfId="3248"/>
    <cellStyle name="Обычный 6 4 2 4 2 2 2" xfId="6952"/>
    <cellStyle name="Обычный 6 4 2 4 2 3" xfId="3249"/>
    <cellStyle name="Обычный 6 4 2 4 2 3 2" xfId="6953"/>
    <cellStyle name="Обычный 6 4 2 4 2 4" xfId="6951"/>
    <cellStyle name="Обычный 6 4 2 4 3" xfId="3250"/>
    <cellStyle name="Обычный 6 4 2 4 3 2" xfId="3251"/>
    <cellStyle name="Обычный 6 4 2 4 3 2 2" xfId="6955"/>
    <cellStyle name="Обычный 6 4 2 4 3 3" xfId="6954"/>
    <cellStyle name="Обычный 6 4 2 4 4" xfId="3252"/>
    <cellStyle name="Обычный 6 4 2 4 4 2" xfId="6956"/>
    <cellStyle name="Обычный 6 4 2 4 5" xfId="3253"/>
    <cellStyle name="Обычный 6 4 2 4 5 2" xfId="6957"/>
    <cellStyle name="Обычный 6 4 2 4 6" xfId="6950"/>
    <cellStyle name="Обычный 6 4 2 5" xfId="3254"/>
    <cellStyle name="Обычный 6 4 2 5 2" xfId="3255"/>
    <cellStyle name="Обычный 6 4 2 5 2 2" xfId="6959"/>
    <cellStyle name="Обычный 6 4 2 5 3" xfId="3256"/>
    <cellStyle name="Обычный 6 4 2 5 3 2" xfId="6960"/>
    <cellStyle name="Обычный 6 4 2 5 4" xfId="6958"/>
    <cellStyle name="Обычный 6 4 2 6" xfId="3257"/>
    <cellStyle name="Обычный 6 4 2 6 2" xfId="3258"/>
    <cellStyle name="Обычный 6 4 2 6 2 2" xfId="6962"/>
    <cellStyle name="Обычный 6 4 2 6 3" xfId="6961"/>
    <cellStyle name="Обычный 6 4 2 7" xfId="3259"/>
    <cellStyle name="Обычный 6 4 2 7 2" xfId="6963"/>
    <cellStyle name="Обычный 6 4 2 8" xfId="3260"/>
    <cellStyle name="Обычный 6 4 2 8 2" xfId="6964"/>
    <cellStyle name="Обычный 6 4 2 9" xfId="6933"/>
    <cellStyle name="Обычный 6 4 3" xfId="3261"/>
    <cellStyle name="Обычный 6 4 3 2" xfId="3262"/>
    <cellStyle name="Обычный 6 4 3 2 2" xfId="3263"/>
    <cellStyle name="Обычный 6 4 3 2 2 2" xfId="6967"/>
    <cellStyle name="Обычный 6 4 3 2 3" xfId="3264"/>
    <cellStyle name="Обычный 6 4 3 2 3 2" xfId="6968"/>
    <cellStyle name="Обычный 6 4 3 2 4" xfId="6966"/>
    <cellStyle name="Обычный 6 4 3 3" xfId="3265"/>
    <cellStyle name="Обычный 6 4 3 3 2" xfId="3266"/>
    <cellStyle name="Обычный 6 4 3 3 2 2" xfId="6970"/>
    <cellStyle name="Обычный 6 4 3 3 3" xfId="6969"/>
    <cellStyle name="Обычный 6 4 3 4" xfId="3267"/>
    <cellStyle name="Обычный 6 4 3 4 2" xfId="6971"/>
    <cellStyle name="Обычный 6 4 3 5" xfId="3268"/>
    <cellStyle name="Обычный 6 4 3 5 2" xfId="6972"/>
    <cellStyle name="Обычный 6 4 3 6" xfId="6965"/>
    <cellStyle name="Обычный 6 4 4" xfId="3269"/>
    <cellStyle name="Обычный 6 5" xfId="3270"/>
    <cellStyle name="Обычный 6 6" xfId="3271"/>
    <cellStyle name="Обычный 6 6 2" xfId="3272"/>
    <cellStyle name="Обычный 6 6 2 2" xfId="3273"/>
    <cellStyle name="Обычный 6 6 2 2 2" xfId="3274"/>
    <cellStyle name="Обычный 6 6 2 2 2 2" xfId="3275"/>
    <cellStyle name="Обычный 6 6 2 2 2 2 2" xfId="6977"/>
    <cellStyle name="Обычный 6 6 2 2 2 3" xfId="3276"/>
    <cellStyle name="Обычный 6 6 2 2 2 3 2" xfId="6978"/>
    <cellStyle name="Обычный 6 6 2 2 2 4" xfId="6976"/>
    <cellStyle name="Обычный 6 6 2 2 3" xfId="3277"/>
    <cellStyle name="Обычный 6 6 2 2 3 2" xfId="3278"/>
    <cellStyle name="Обычный 6 6 2 2 3 2 2" xfId="6980"/>
    <cellStyle name="Обычный 6 6 2 2 3 3" xfId="6979"/>
    <cellStyle name="Обычный 6 6 2 2 4" xfId="3279"/>
    <cellStyle name="Обычный 6 6 2 2 4 2" xfId="6981"/>
    <cellStyle name="Обычный 6 6 2 2 5" xfId="3280"/>
    <cellStyle name="Обычный 6 6 2 2 5 2" xfId="6982"/>
    <cellStyle name="Обычный 6 6 2 2 6" xfId="6975"/>
    <cellStyle name="Обычный 6 6 2 3" xfId="3281"/>
    <cellStyle name="Обычный 6 6 2 3 2" xfId="3282"/>
    <cellStyle name="Обычный 6 6 2 3 2 2" xfId="3283"/>
    <cellStyle name="Обычный 6 6 2 3 2 2 2" xfId="3284"/>
    <cellStyle name="Обычный 6 6 2 3 2 2 2 2" xfId="6986"/>
    <cellStyle name="Обычный 6 6 2 3 2 2 3" xfId="3285"/>
    <cellStyle name="Обычный 6 6 2 3 2 2 3 2" xfId="6987"/>
    <cellStyle name="Обычный 6 6 2 3 2 2 4" xfId="6985"/>
    <cellStyle name="Обычный 6 6 2 3 2 3" xfId="3286"/>
    <cellStyle name="Обычный 6 6 2 3 2 3 2" xfId="3287"/>
    <cellStyle name="Обычный 6 6 2 3 2 3 2 2" xfId="6989"/>
    <cellStyle name="Обычный 6 6 2 3 2 3 3" xfId="6988"/>
    <cellStyle name="Обычный 6 6 2 3 2 4" xfId="3288"/>
    <cellStyle name="Обычный 6 6 2 3 2 4 2" xfId="6990"/>
    <cellStyle name="Обычный 6 6 2 3 2 5" xfId="3289"/>
    <cellStyle name="Обычный 6 6 2 3 2 5 2" xfId="6991"/>
    <cellStyle name="Обычный 6 6 2 3 2 6" xfId="6984"/>
    <cellStyle name="Обычный 6 6 2 3 3" xfId="3290"/>
    <cellStyle name="Обычный 6 6 2 3 3 2" xfId="3291"/>
    <cellStyle name="Обычный 6 6 2 3 3 2 2" xfId="6993"/>
    <cellStyle name="Обычный 6 6 2 3 3 3" xfId="3292"/>
    <cellStyle name="Обычный 6 6 2 3 3 3 2" xfId="6994"/>
    <cellStyle name="Обычный 6 6 2 3 3 4" xfId="6992"/>
    <cellStyle name="Обычный 6 6 2 3 4" xfId="3293"/>
    <cellStyle name="Обычный 6 6 2 3 4 2" xfId="3294"/>
    <cellStyle name="Обычный 6 6 2 3 4 2 2" xfId="6996"/>
    <cellStyle name="Обычный 6 6 2 3 4 3" xfId="6995"/>
    <cellStyle name="Обычный 6 6 2 3 5" xfId="3295"/>
    <cellStyle name="Обычный 6 6 2 3 5 2" xfId="6997"/>
    <cellStyle name="Обычный 6 6 2 3 6" xfId="3296"/>
    <cellStyle name="Обычный 6 6 2 3 6 2" xfId="6998"/>
    <cellStyle name="Обычный 6 6 2 3 7" xfId="6983"/>
    <cellStyle name="Обычный 6 6 2 4" xfId="3297"/>
    <cellStyle name="Обычный 6 6 2 4 2" xfId="3298"/>
    <cellStyle name="Обычный 6 6 2 4 2 2" xfId="3299"/>
    <cellStyle name="Обычный 6 6 2 4 2 2 2" xfId="7001"/>
    <cellStyle name="Обычный 6 6 2 4 2 3" xfId="7000"/>
    <cellStyle name="Обычный 6 6 2 4 3" xfId="3300"/>
    <cellStyle name="Обычный 6 6 2 4 3 2" xfId="7002"/>
    <cellStyle name="Обычный 6 6 2 4 4" xfId="3301"/>
    <cellStyle name="Обычный 6 6 2 4 4 2" xfId="7003"/>
    <cellStyle name="Обычный 6 6 2 4 5" xfId="6999"/>
    <cellStyle name="Обычный 6 6 2 5" xfId="3302"/>
    <cellStyle name="Обычный 6 6 2 5 2" xfId="3303"/>
    <cellStyle name="Обычный 6 6 2 5 2 2" xfId="7005"/>
    <cellStyle name="Обычный 6 6 2 5 3" xfId="7004"/>
    <cellStyle name="Обычный 6 6 2 6" xfId="3304"/>
    <cellStyle name="Обычный 6 6 2 6 2" xfId="7006"/>
    <cellStyle name="Обычный 6 6 2 7" xfId="3305"/>
    <cellStyle name="Обычный 6 6 2 7 2" xfId="7007"/>
    <cellStyle name="Обычный 6 6 2 8" xfId="6974"/>
    <cellStyle name="Обычный 6 6 3" xfId="3306"/>
    <cellStyle name="Обычный 6 6 3 2" xfId="3307"/>
    <cellStyle name="Обычный 6 6 3 2 2" xfId="3308"/>
    <cellStyle name="Обычный 6 6 3 2 2 2" xfId="7010"/>
    <cellStyle name="Обычный 6 6 3 2 3" xfId="3309"/>
    <cellStyle name="Обычный 6 6 3 2 3 2" xfId="7011"/>
    <cellStyle name="Обычный 6 6 3 2 4" xfId="7009"/>
    <cellStyle name="Обычный 6 6 3 3" xfId="3310"/>
    <cellStyle name="Обычный 6 6 3 3 2" xfId="3311"/>
    <cellStyle name="Обычный 6 6 3 3 2 2" xfId="7013"/>
    <cellStyle name="Обычный 6 6 3 3 3" xfId="7012"/>
    <cellStyle name="Обычный 6 6 3 4" xfId="3312"/>
    <cellStyle name="Обычный 6 6 3 4 2" xfId="7014"/>
    <cellStyle name="Обычный 6 6 3 5" xfId="3313"/>
    <cellStyle name="Обычный 6 6 3 5 2" xfId="7015"/>
    <cellStyle name="Обычный 6 6 3 6" xfId="7008"/>
    <cellStyle name="Обычный 6 6 4" xfId="3314"/>
    <cellStyle name="Обычный 6 6 4 2" xfId="3315"/>
    <cellStyle name="Обычный 6 6 4 2 2" xfId="3316"/>
    <cellStyle name="Обычный 6 6 4 2 2 2" xfId="7018"/>
    <cellStyle name="Обычный 6 6 4 2 3" xfId="3317"/>
    <cellStyle name="Обычный 6 6 4 2 3 2" xfId="7019"/>
    <cellStyle name="Обычный 6 6 4 2 4" xfId="7017"/>
    <cellStyle name="Обычный 6 6 4 3" xfId="3318"/>
    <cellStyle name="Обычный 6 6 4 3 2" xfId="3319"/>
    <cellStyle name="Обычный 6 6 4 3 2 2" xfId="7021"/>
    <cellStyle name="Обычный 6 6 4 3 3" xfId="7020"/>
    <cellStyle name="Обычный 6 6 4 4" xfId="3320"/>
    <cellStyle name="Обычный 6 6 4 4 2" xfId="7022"/>
    <cellStyle name="Обычный 6 6 4 5" xfId="3321"/>
    <cellStyle name="Обычный 6 6 4 5 2" xfId="7023"/>
    <cellStyle name="Обычный 6 6 4 6" xfId="7016"/>
    <cellStyle name="Обычный 6 6 5" xfId="3322"/>
    <cellStyle name="Обычный 6 6 5 2" xfId="3323"/>
    <cellStyle name="Обычный 6 6 5 2 2" xfId="7025"/>
    <cellStyle name="Обычный 6 6 5 3" xfId="3324"/>
    <cellStyle name="Обычный 6 6 5 3 2" xfId="7026"/>
    <cellStyle name="Обычный 6 6 5 4" xfId="7024"/>
    <cellStyle name="Обычный 6 6 6" xfId="3325"/>
    <cellStyle name="Обычный 6 6 6 2" xfId="3326"/>
    <cellStyle name="Обычный 6 6 6 2 2" xfId="7028"/>
    <cellStyle name="Обычный 6 6 6 3" xfId="7027"/>
    <cellStyle name="Обычный 6 6 7" xfId="3327"/>
    <cellStyle name="Обычный 6 6 7 2" xfId="7029"/>
    <cellStyle name="Обычный 6 6 8" xfId="3328"/>
    <cellStyle name="Обычный 6 6 8 2" xfId="7030"/>
    <cellStyle name="Обычный 6 6 9" xfId="6973"/>
    <cellStyle name="Обычный 6 7" xfId="3329"/>
    <cellStyle name="Обычный 6 7 2" xfId="3330"/>
    <cellStyle name="Обычный 6 7 2 2" xfId="3331"/>
    <cellStyle name="Обычный 6 7 2 2 2" xfId="7033"/>
    <cellStyle name="Обычный 6 7 2 3" xfId="3332"/>
    <cellStyle name="Обычный 6 7 2 3 2" xfId="7034"/>
    <cellStyle name="Обычный 6 7 2 4" xfId="7032"/>
    <cellStyle name="Обычный 6 7 3" xfId="3333"/>
    <cellStyle name="Обычный 6 7 3 2" xfId="3334"/>
    <cellStyle name="Обычный 6 7 3 2 2" xfId="7036"/>
    <cellStyle name="Обычный 6 7 3 3" xfId="7035"/>
    <cellStyle name="Обычный 6 7 4" xfId="3335"/>
    <cellStyle name="Обычный 6 7 4 2" xfId="7037"/>
    <cellStyle name="Обычный 6 7 5" xfId="3336"/>
    <cellStyle name="Обычный 6 7 5 2" xfId="7038"/>
    <cellStyle name="Обычный 6 7 6" xfId="7031"/>
    <cellStyle name="Обычный 6 8" xfId="3337"/>
    <cellStyle name="Обычный 6 8 2" xfId="3338"/>
    <cellStyle name="Обычный 6 8 2 2" xfId="3339"/>
    <cellStyle name="Обычный 6 8 2 2 2" xfId="7041"/>
    <cellStyle name="Обычный 6 8 2 3" xfId="3340"/>
    <cellStyle name="Обычный 6 8 2 3 2" xfId="7042"/>
    <cellStyle name="Обычный 6 8 2 4" xfId="7040"/>
    <cellStyle name="Обычный 6 8 3" xfId="3341"/>
    <cellStyle name="Обычный 6 8 3 2" xfId="3342"/>
    <cellStyle name="Обычный 6 8 3 2 2" xfId="7044"/>
    <cellStyle name="Обычный 6 8 3 3" xfId="7043"/>
    <cellStyle name="Обычный 6 8 4" xfId="3343"/>
    <cellStyle name="Обычный 6 8 4 2" xfId="7045"/>
    <cellStyle name="Обычный 6 8 5" xfId="3344"/>
    <cellStyle name="Обычный 6 8 5 2" xfId="7046"/>
    <cellStyle name="Обычный 6 8 6" xfId="7039"/>
    <cellStyle name="Обычный 6 9" xfId="3345"/>
    <cellStyle name="Обычный 6 9 2" xfId="3346"/>
    <cellStyle name="Обычный 6 9 2 2" xfId="3347"/>
    <cellStyle name="Обычный 6 9 2 2 2" xfId="7049"/>
    <cellStyle name="Обычный 6 9 2 3" xfId="3348"/>
    <cellStyle name="Обычный 6 9 2 3 2" xfId="7050"/>
    <cellStyle name="Обычный 6 9 2 4" xfId="7048"/>
    <cellStyle name="Обычный 6 9 3" xfId="3349"/>
    <cellStyle name="Обычный 6 9 3 2" xfId="3350"/>
    <cellStyle name="Обычный 6 9 3 2 2" xfId="7052"/>
    <cellStyle name="Обычный 6 9 3 3" xfId="7051"/>
    <cellStyle name="Обычный 6 9 4" xfId="3351"/>
    <cellStyle name="Обычный 6 9 4 2" xfId="7053"/>
    <cellStyle name="Обычный 6 9 5" xfId="3352"/>
    <cellStyle name="Обычный 6 9 5 2" xfId="7054"/>
    <cellStyle name="Обычный 6 9 6" xfId="7047"/>
    <cellStyle name="Обычный 60" xfId="3353"/>
    <cellStyle name="Обычный 61" xfId="3354"/>
    <cellStyle name="Обычный 62" xfId="3355"/>
    <cellStyle name="Обычный 63" xfId="3356"/>
    <cellStyle name="Обычный 64" xfId="3357"/>
    <cellStyle name="Обычный 65" xfId="3358"/>
    <cellStyle name="Обычный 66" xfId="3359"/>
    <cellStyle name="Обычный 67" xfId="3360"/>
    <cellStyle name="Обычный 68" xfId="3361"/>
    <cellStyle name="Обычный 68 10" xfId="3362"/>
    <cellStyle name="Обычный 68 10 2" xfId="3363"/>
    <cellStyle name="Обычный 68 10 2 2" xfId="7057"/>
    <cellStyle name="Обычный 68 10 3" xfId="7056"/>
    <cellStyle name="Обычный 68 11" xfId="3364"/>
    <cellStyle name="Обычный 68 11 2" xfId="3365"/>
    <cellStyle name="Обычный 68 11 2 2" xfId="7059"/>
    <cellStyle name="Обычный 68 11 3" xfId="7058"/>
    <cellStyle name="Обычный 68 12" xfId="3366"/>
    <cellStyle name="Обычный 68 12 2" xfId="3367"/>
    <cellStyle name="Обычный 68 12 2 2" xfId="7061"/>
    <cellStyle name="Обычный 68 12 3" xfId="7060"/>
    <cellStyle name="Обычный 68 13" xfId="3368"/>
    <cellStyle name="Обычный 68 13 2" xfId="3369"/>
    <cellStyle name="Обычный 68 13 2 2" xfId="7063"/>
    <cellStyle name="Обычный 68 13 3" xfId="7062"/>
    <cellStyle name="Обычный 68 14" xfId="3370"/>
    <cellStyle name="Обычный 68 14 2" xfId="3371"/>
    <cellStyle name="Обычный 68 14 2 2" xfId="7065"/>
    <cellStyle name="Обычный 68 14 3" xfId="7064"/>
    <cellStyle name="Обычный 68 15" xfId="3372"/>
    <cellStyle name="Обычный 68 15 2" xfId="3373"/>
    <cellStyle name="Обычный 68 15 2 2" xfId="7067"/>
    <cellStyle name="Обычный 68 15 3" xfId="7066"/>
    <cellStyle name="Обычный 68 16" xfId="3374"/>
    <cellStyle name="Обычный 68 16 2" xfId="3375"/>
    <cellStyle name="Обычный 68 16 2 2" xfId="7069"/>
    <cellStyle name="Обычный 68 16 3" xfId="7068"/>
    <cellStyle name="Обычный 68 17" xfId="3376"/>
    <cellStyle name="Обычный 68 17 2" xfId="3377"/>
    <cellStyle name="Обычный 68 17 2 2" xfId="7071"/>
    <cellStyle name="Обычный 68 17 3" xfId="7070"/>
    <cellStyle name="Обычный 68 18" xfId="3378"/>
    <cellStyle name="Обычный 68 18 2" xfId="3379"/>
    <cellStyle name="Обычный 68 18 2 2" xfId="7073"/>
    <cellStyle name="Обычный 68 18 3" xfId="7072"/>
    <cellStyle name="Обычный 68 19" xfId="3380"/>
    <cellStyle name="Обычный 68 19 2" xfId="7074"/>
    <cellStyle name="Обычный 68 2" xfId="3381"/>
    <cellStyle name="Обычный 68 2 2" xfId="3382"/>
    <cellStyle name="Обычный 68 2 3" xfId="3383"/>
    <cellStyle name="Обычный 68 2 3 2" xfId="3384"/>
    <cellStyle name="Обычный 68 2 3 2 2" xfId="7077"/>
    <cellStyle name="Обычный 68 2 3 3" xfId="7076"/>
    <cellStyle name="Обычный 68 2 4" xfId="3385"/>
    <cellStyle name="Обычный 68 2 4 2" xfId="7078"/>
    <cellStyle name="Обычный 68 2 5" xfId="3386"/>
    <cellStyle name="Обычный 68 2 5 2" xfId="7079"/>
    <cellStyle name="Обычный 68 2 6" xfId="7075"/>
    <cellStyle name="Обычный 68 20" xfId="3387"/>
    <cellStyle name="Обычный 68 20 2" xfId="7080"/>
    <cellStyle name="Обычный 68 21" xfId="7055"/>
    <cellStyle name="Обычный 68 3" xfId="3388"/>
    <cellStyle name="Обычный 68 4" xfId="3389"/>
    <cellStyle name="Обычный 68 5" xfId="3390"/>
    <cellStyle name="Обычный 68 5 2" xfId="3391"/>
    <cellStyle name="Обычный 68 5 2 2" xfId="7082"/>
    <cellStyle name="Обычный 68 5 3" xfId="3392"/>
    <cellStyle name="Обычный 68 5 3 2" xfId="7083"/>
    <cellStyle name="Обычный 68 5 4" xfId="7081"/>
    <cellStyle name="Обычный 68 6" xfId="3393"/>
    <cellStyle name="Обычный 68 6 2" xfId="3394"/>
    <cellStyle name="Обычный 68 6 2 2" xfId="7085"/>
    <cellStyle name="Обычный 68 6 3" xfId="3395"/>
    <cellStyle name="Обычный 68 6 3 2" xfId="7086"/>
    <cellStyle name="Обычный 68 6 4" xfId="7084"/>
    <cellStyle name="Обычный 68 7" xfId="3396"/>
    <cellStyle name="Обычный 68 7 2" xfId="3397"/>
    <cellStyle name="Обычный 68 7 2 2" xfId="7088"/>
    <cellStyle name="Обычный 68 7 3" xfId="3398"/>
    <cellStyle name="Обычный 68 7 3 2" xfId="7089"/>
    <cellStyle name="Обычный 68 7 4" xfId="7087"/>
    <cellStyle name="Обычный 68 8" xfId="3399"/>
    <cellStyle name="Обычный 68 8 2" xfId="3400"/>
    <cellStyle name="Обычный 68 8 2 2" xfId="7091"/>
    <cellStyle name="Обычный 68 8 3" xfId="7090"/>
    <cellStyle name="Обычный 68 9" xfId="3401"/>
    <cellStyle name="Обычный 68 9 2" xfId="3402"/>
    <cellStyle name="Обычный 68 9 2 2" xfId="7093"/>
    <cellStyle name="Обычный 68 9 3" xfId="7092"/>
    <cellStyle name="Обычный 69" xfId="3403"/>
    <cellStyle name="Обычный 69 10" xfId="3404"/>
    <cellStyle name="Обычный 69 10 2" xfId="3405"/>
    <cellStyle name="Обычный 69 10 2 2" xfId="7096"/>
    <cellStyle name="Обычный 69 10 3" xfId="7095"/>
    <cellStyle name="Обычный 69 11" xfId="3406"/>
    <cellStyle name="Обычный 69 11 2" xfId="3407"/>
    <cellStyle name="Обычный 69 11 2 2" xfId="7098"/>
    <cellStyle name="Обычный 69 11 3" xfId="7097"/>
    <cellStyle name="Обычный 69 12" xfId="3408"/>
    <cellStyle name="Обычный 69 12 2" xfId="3409"/>
    <cellStyle name="Обычный 69 12 2 2" xfId="7100"/>
    <cellStyle name="Обычный 69 12 3" xfId="7099"/>
    <cellStyle name="Обычный 69 13" xfId="3410"/>
    <cellStyle name="Обычный 69 13 2" xfId="3411"/>
    <cellStyle name="Обычный 69 13 2 2" xfId="7102"/>
    <cellStyle name="Обычный 69 13 3" xfId="7101"/>
    <cellStyle name="Обычный 69 14" xfId="3412"/>
    <cellStyle name="Обычный 69 14 2" xfId="3413"/>
    <cellStyle name="Обычный 69 14 2 2" xfId="7104"/>
    <cellStyle name="Обычный 69 14 3" xfId="7103"/>
    <cellStyle name="Обычный 69 15" xfId="3414"/>
    <cellStyle name="Обычный 69 15 2" xfId="3415"/>
    <cellStyle name="Обычный 69 15 2 2" xfId="7106"/>
    <cellStyle name="Обычный 69 15 3" xfId="7105"/>
    <cellStyle name="Обычный 69 16" xfId="3416"/>
    <cellStyle name="Обычный 69 16 2" xfId="3417"/>
    <cellStyle name="Обычный 69 16 2 2" xfId="7108"/>
    <cellStyle name="Обычный 69 16 3" xfId="7107"/>
    <cellStyle name="Обычный 69 17" xfId="3418"/>
    <cellStyle name="Обычный 69 17 2" xfId="7109"/>
    <cellStyle name="Обычный 69 18" xfId="3419"/>
    <cellStyle name="Обычный 69 18 2" xfId="7110"/>
    <cellStyle name="Обычный 69 19" xfId="7094"/>
    <cellStyle name="Обычный 69 2" xfId="3420"/>
    <cellStyle name="Обычный 69 2 2" xfId="3421"/>
    <cellStyle name="Обычный 69 2 2 2" xfId="7112"/>
    <cellStyle name="Обычный 69 2 3" xfId="3422"/>
    <cellStyle name="Обычный 69 2 3 2" xfId="3423"/>
    <cellStyle name="Обычный 69 2 3 2 2" xfId="7114"/>
    <cellStyle name="Обычный 69 2 3 3" xfId="7113"/>
    <cellStyle name="Обычный 69 2 4" xfId="3424"/>
    <cellStyle name="Обычный 69 2 4 2" xfId="7115"/>
    <cellStyle name="Обычный 69 2 5" xfId="3425"/>
    <cellStyle name="Обычный 69 2 5 2" xfId="7116"/>
    <cellStyle name="Обычный 69 2 6" xfId="7111"/>
    <cellStyle name="Обычный 69 3" xfId="3426"/>
    <cellStyle name="Обычный 69 3 2" xfId="3427"/>
    <cellStyle name="Обычный 69 4" xfId="3428"/>
    <cellStyle name="Обычный 69 4 2" xfId="3429"/>
    <cellStyle name="Обычный 69 4 2 2" xfId="7118"/>
    <cellStyle name="Обычный 69 4 3" xfId="3430"/>
    <cellStyle name="Обычный 69 4 3 2" xfId="7119"/>
    <cellStyle name="Обычный 69 4 4" xfId="7117"/>
    <cellStyle name="Обычный 69 5" xfId="3431"/>
    <cellStyle name="Обычный 69 5 2" xfId="3432"/>
    <cellStyle name="Обычный 69 5 2 2" xfId="7121"/>
    <cellStyle name="Обычный 69 5 3" xfId="3433"/>
    <cellStyle name="Обычный 69 5 3 2" xfId="7122"/>
    <cellStyle name="Обычный 69 5 4" xfId="7120"/>
    <cellStyle name="Обычный 69 6" xfId="3434"/>
    <cellStyle name="Обычный 69 6 2" xfId="3435"/>
    <cellStyle name="Обычный 69 6 2 2" xfId="7124"/>
    <cellStyle name="Обычный 69 6 3" xfId="7123"/>
    <cellStyle name="Обычный 69 7" xfId="3436"/>
    <cellStyle name="Обычный 69 7 2" xfId="3437"/>
    <cellStyle name="Обычный 69 7 2 2" xfId="7126"/>
    <cellStyle name="Обычный 69 7 3" xfId="7125"/>
    <cellStyle name="Обычный 69 8" xfId="3438"/>
    <cellStyle name="Обычный 69 8 2" xfId="3439"/>
    <cellStyle name="Обычный 69 8 2 2" xfId="7128"/>
    <cellStyle name="Обычный 69 8 3" xfId="7127"/>
    <cellStyle name="Обычный 69 9" xfId="3440"/>
    <cellStyle name="Обычный 69 9 2" xfId="3441"/>
    <cellStyle name="Обычный 69 9 2 2" xfId="7130"/>
    <cellStyle name="Обычный 69 9 3" xfId="7129"/>
    <cellStyle name="Обычный 7" xfId="3442"/>
    <cellStyle name="Обычный 7 10" xfId="3443"/>
    <cellStyle name="Обычный 7 10 2" xfId="3444"/>
    <cellStyle name="Обычный 7 10 2 2" xfId="3445"/>
    <cellStyle name="Обычный 7 10 2 2 2" xfId="7134"/>
    <cellStyle name="Обычный 7 10 2 3" xfId="3446"/>
    <cellStyle name="Обычный 7 10 2 3 2" xfId="7135"/>
    <cellStyle name="Обычный 7 10 2 4" xfId="7133"/>
    <cellStyle name="Обычный 7 10 3" xfId="3447"/>
    <cellStyle name="Обычный 7 10 3 2" xfId="7136"/>
    <cellStyle name="Обычный 7 10 4" xfId="3448"/>
    <cellStyle name="Обычный 7 10 4 2" xfId="7137"/>
    <cellStyle name="Обычный 7 10 5" xfId="7132"/>
    <cellStyle name="Обычный 7 11" xfId="3449"/>
    <cellStyle name="Обычный 7 11 2" xfId="3450"/>
    <cellStyle name="Обычный 7 11 2 2" xfId="3451"/>
    <cellStyle name="Обычный 7 11 2 2 2" xfId="7140"/>
    <cellStyle name="Обычный 7 11 2 3" xfId="3452"/>
    <cellStyle name="Обычный 7 11 2 3 2" xfId="7141"/>
    <cellStyle name="Обычный 7 11 2 4" xfId="7139"/>
    <cellStyle name="Обычный 7 11 3" xfId="3453"/>
    <cellStyle name="Обычный 7 11 3 2" xfId="7142"/>
    <cellStyle name="Обычный 7 11 4" xfId="3454"/>
    <cellStyle name="Обычный 7 11 4 2" xfId="7143"/>
    <cellStyle name="Обычный 7 11 5" xfId="7138"/>
    <cellStyle name="Обычный 7 12" xfId="3455"/>
    <cellStyle name="Обычный 7 12 2" xfId="3456"/>
    <cellStyle name="Обычный 7 12 2 2" xfId="7145"/>
    <cellStyle name="Обычный 7 12 3" xfId="3457"/>
    <cellStyle name="Обычный 7 12 3 2" xfId="7146"/>
    <cellStyle name="Обычный 7 12 4" xfId="7144"/>
    <cellStyle name="Обычный 7 13" xfId="3458"/>
    <cellStyle name="Обычный 7 13 2" xfId="3459"/>
    <cellStyle name="Обычный 7 13 2 2" xfId="7148"/>
    <cellStyle name="Обычный 7 13 3" xfId="3460"/>
    <cellStyle name="Обычный 7 13 3 2" xfId="7149"/>
    <cellStyle name="Обычный 7 13 4" xfId="7147"/>
    <cellStyle name="Обычный 7 14" xfId="3461"/>
    <cellStyle name="Обычный 7 14 2" xfId="3462"/>
    <cellStyle name="Обычный 7 14 2 2" xfId="7151"/>
    <cellStyle name="Обычный 7 14 3" xfId="3463"/>
    <cellStyle name="Обычный 7 14 3 2" xfId="7152"/>
    <cellStyle name="Обычный 7 14 4" xfId="7150"/>
    <cellStyle name="Обычный 7 15" xfId="3464"/>
    <cellStyle name="Обычный 7 15 2" xfId="3465"/>
    <cellStyle name="Обычный 7 15 2 2" xfId="3466"/>
    <cellStyle name="Обычный 7 15 2 2 2" xfId="7154"/>
    <cellStyle name="Обычный 7 15 2 3" xfId="3467"/>
    <cellStyle name="Обычный 7 15 2 3 2" xfId="7155"/>
    <cellStyle name="Обычный 7 15 2 4" xfId="7153"/>
    <cellStyle name="Обычный 7 16" xfId="3468"/>
    <cellStyle name="Обычный 7 16 2" xfId="3469"/>
    <cellStyle name="Обычный 7 16 2 2" xfId="7157"/>
    <cellStyle name="Обычный 7 16 3" xfId="3470"/>
    <cellStyle name="Обычный 7 16 3 2" xfId="7158"/>
    <cellStyle name="Обычный 7 16 4" xfId="7156"/>
    <cellStyle name="Обычный 7 17" xfId="3471"/>
    <cellStyle name="Обычный 7 17 2" xfId="3472"/>
    <cellStyle name="Обычный 7 17 2 2" xfId="7160"/>
    <cellStyle name="Обычный 7 17 3" xfId="3473"/>
    <cellStyle name="Обычный 7 17 3 2" xfId="7161"/>
    <cellStyle name="Обычный 7 17 4" xfId="7159"/>
    <cellStyle name="Обычный 7 18" xfId="3474"/>
    <cellStyle name="Обычный 7 18 2" xfId="3475"/>
    <cellStyle name="Обычный 7 18 2 2" xfId="7163"/>
    <cellStyle name="Обычный 7 18 3" xfId="7162"/>
    <cellStyle name="Обычный 7 19" xfId="3476"/>
    <cellStyle name="Обычный 7 19 2" xfId="3477"/>
    <cellStyle name="Обычный 7 19 2 2" xfId="7165"/>
    <cellStyle name="Обычный 7 19 3" xfId="7164"/>
    <cellStyle name="Обычный 7 2" xfId="3478"/>
    <cellStyle name="Обычный 7 2 2" xfId="3479"/>
    <cellStyle name="Обычный 7 2 2 2" xfId="3480"/>
    <cellStyle name="Обычный 7 2 2 3" xfId="3481"/>
    <cellStyle name="Обычный 7 2 2 3 2" xfId="7167"/>
    <cellStyle name="Обычный 7 2 2 4" xfId="3482"/>
    <cellStyle name="Обычный 7 2 2 4 2" xfId="7168"/>
    <cellStyle name="Обычный 7 2 2 5" xfId="7166"/>
    <cellStyle name="Обычный 7 2 3" xfId="3483"/>
    <cellStyle name="Обычный 7 2 4" xfId="3484"/>
    <cellStyle name="Обычный 7 2 5" xfId="3485"/>
    <cellStyle name="Обычный 7 2 5 2" xfId="3486"/>
    <cellStyle name="Обычный 7 2 5 2 2" xfId="7170"/>
    <cellStyle name="Обычный 7 2 5 3" xfId="7169"/>
    <cellStyle name="Обычный 7 20" xfId="3487"/>
    <cellStyle name="Обычный 7 20 2" xfId="3488"/>
    <cellStyle name="Обычный 7 20 2 2" xfId="7172"/>
    <cellStyle name="Обычный 7 20 3" xfId="7171"/>
    <cellStyle name="Обычный 7 21" xfId="3489"/>
    <cellStyle name="Обычный 7 21 2" xfId="3490"/>
    <cellStyle name="Обычный 7 21 2 2" xfId="7174"/>
    <cellStyle name="Обычный 7 21 3" xfId="7173"/>
    <cellStyle name="Обычный 7 22" xfId="3491"/>
    <cellStyle name="Обычный 7 22 2" xfId="3492"/>
    <cellStyle name="Обычный 7 22 2 2" xfId="7176"/>
    <cellStyle name="Обычный 7 22 3" xfId="7175"/>
    <cellStyle name="Обычный 7 23" xfId="3493"/>
    <cellStyle name="Обычный 7 23 2" xfId="3494"/>
    <cellStyle name="Обычный 7 23 2 2" xfId="7178"/>
    <cellStyle name="Обычный 7 23 3" xfId="7177"/>
    <cellStyle name="Обычный 7 24" xfId="3495"/>
    <cellStyle name="Обычный 7 24 2" xfId="3496"/>
    <cellStyle name="Обычный 7 24 2 2" xfId="7180"/>
    <cellStyle name="Обычный 7 24 3" xfId="7179"/>
    <cellStyle name="Обычный 7 25" xfId="3497"/>
    <cellStyle name="Обычный 7 25 2" xfId="3498"/>
    <cellStyle name="Обычный 7 25 2 2" xfId="7182"/>
    <cellStyle name="Обычный 7 25 3" xfId="7181"/>
    <cellStyle name="Обычный 7 26" xfId="3499"/>
    <cellStyle name="Обычный 7 26 2" xfId="3500"/>
    <cellStyle name="Обычный 7 26 2 2" xfId="7184"/>
    <cellStyle name="Обычный 7 26 3" xfId="7183"/>
    <cellStyle name="Обычный 7 27" xfId="3501"/>
    <cellStyle name="Обычный 7 27 2" xfId="3502"/>
    <cellStyle name="Обычный 7 27 2 2" xfId="7186"/>
    <cellStyle name="Обычный 7 27 3" xfId="7185"/>
    <cellStyle name="Обычный 7 28" xfId="3503"/>
    <cellStyle name="Обычный 7 28 2" xfId="3504"/>
    <cellStyle name="Обычный 7 28 2 2" xfId="7188"/>
    <cellStyle name="Обычный 7 28 3" xfId="7187"/>
    <cellStyle name="Обычный 7 29" xfId="3505"/>
    <cellStyle name="Обычный 7 29 2" xfId="7189"/>
    <cellStyle name="Обычный 7 3" xfId="3506"/>
    <cellStyle name="Обычный 7 3 2" xfId="3507"/>
    <cellStyle name="Обычный 7 30" xfId="3508"/>
    <cellStyle name="Обычный 7 30 2" xfId="7190"/>
    <cellStyle name="Обычный 7 31" xfId="7131"/>
    <cellStyle name="Обычный 7 4" xfId="3509"/>
    <cellStyle name="Обычный 7 4 2" xfId="3510"/>
    <cellStyle name="Обычный 7 4 2 2" xfId="3511"/>
    <cellStyle name="Обычный 7 4 2 2 2" xfId="7193"/>
    <cellStyle name="Обычный 7 4 2 3" xfId="3512"/>
    <cellStyle name="Обычный 7 4 2 3 2" xfId="7194"/>
    <cellStyle name="Обычный 7 4 2 4" xfId="7192"/>
    <cellStyle name="Обычный 7 4 3" xfId="3513"/>
    <cellStyle name="Обычный 7 4 3 2" xfId="3514"/>
    <cellStyle name="Обычный 7 4 3 2 2" xfId="7196"/>
    <cellStyle name="Обычный 7 4 3 3" xfId="7195"/>
    <cellStyle name="Обычный 7 4 4" xfId="3515"/>
    <cellStyle name="Обычный 7 4 4 2" xfId="7197"/>
    <cellStyle name="Обычный 7 4 5" xfId="3516"/>
    <cellStyle name="Обычный 7 4 5 2" xfId="7198"/>
    <cellStyle name="Обычный 7 4 6" xfId="7191"/>
    <cellStyle name="Обычный 7 5" xfId="3517"/>
    <cellStyle name="Обычный 7 5 2" xfId="3518"/>
    <cellStyle name="Обычный 7 5 2 2" xfId="3519"/>
    <cellStyle name="Обычный 7 5 2 2 2" xfId="7201"/>
    <cellStyle name="Обычный 7 5 2 3" xfId="3520"/>
    <cellStyle name="Обычный 7 5 2 3 2" xfId="7202"/>
    <cellStyle name="Обычный 7 5 2 4" xfId="7200"/>
    <cellStyle name="Обычный 7 5 3" xfId="3521"/>
    <cellStyle name="Обычный 7 5 3 2" xfId="3522"/>
    <cellStyle name="Обычный 7 5 3 2 2" xfId="7204"/>
    <cellStyle name="Обычный 7 5 3 3" xfId="7203"/>
    <cellStyle name="Обычный 7 5 4" xfId="3523"/>
    <cellStyle name="Обычный 7 5 4 2" xfId="7205"/>
    <cellStyle name="Обычный 7 5 5" xfId="3524"/>
    <cellStyle name="Обычный 7 5 5 2" xfId="7206"/>
    <cellStyle name="Обычный 7 5 6" xfId="7199"/>
    <cellStyle name="Обычный 7 6" xfId="3525"/>
    <cellStyle name="Обычный 7 6 2" xfId="3526"/>
    <cellStyle name="Обычный 7 6 2 2" xfId="3527"/>
    <cellStyle name="Обычный 7 6 2 2 2" xfId="7209"/>
    <cellStyle name="Обычный 7 6 2 3" xfId="3528"/>
    <cellStyle name="Обычный 7 6 2 3 2" xfId="7210"/>
    <cellStyle name="Обычный 7 6 2 4" xfId="7208"/>
    <cellStyle name="Обычный 7 6 3" xfId="3529"/>
    <cellStyle name="Обычный 7 6 3 2" xfId="3530"/>
    <cellStyle name="Обычный 7 6 3 2 2" xfId="7212"/>
    <cellStyle name="Обычный 7 6 3 3" xfId="7211"/>
    <cellStyle name="Обычный 7 6 4" xfId="3531"/>
    <cellStyle name="Обычный 7 6 4 2" xfId="7213"/>
    <cellStyle name="Обычный 7 6 5" xfId="3532"/>
    <cellStyle name="Обычный 7 6 5 2" xfId="7214"/>
    <cellStyle name="Обычный 7 6 6" xfId="7207"/>
    <cellStyle name="Обычный 7 7" xfId="3533"/>
    <cellStyle name="Обычный 7 7 2" xfId="3534"/>
    <cellStyle name="Обычный 7 7 2 2" xfId="3535"/>
    <cellStyle name="Обычный 7 7 2 2 2" xfId="7217"/>
    <cellStyle name="Обычный 7 7 2 3" xfId="3536"/>
    <cellStyle name="Обычный 7 7 2 3 2" xfId="7218"/>
    <cellStyle name="Обычный 7 7 2 4" xfId="7216"/>
    <cellStyle name="Обычный 7 7 3" xfId="3537"/>
    <cellStyle name="Обычный 7 7 3 2" xfId="7219"/>
    <cellStyle name="Обычный 7 7 4" xfId="3538"/>
    <cellStyle name="Обычный 7 7 4 2" xfId="7220"/>
    <cellStyle name="Обычный 7 7 5" xfId="7215"/>
    <cellStyle name="Обычный 7 8" xfId="3539"/>
    <cellStyle name="Обычный 7 8 2" xfId="3540"/>
    <cellStyle name="Обычный 7 8 2 2" xfId="3541"/>
    <cellStyle name="Обычный 7 8 2 2 2" xfId="7223"/>
    <cellStyle name="Обычный 7 8 2 3" xfId="3542"/>
    <cellStyle name="Обычный 7 8 2 3 2" xfId="7224"/>
    <cellStyle name="Обычный 7 8 2 4" xfId="7222"/>
    <cellStyle name="Обычный 7 8 3" xfId="3543"/>
    <cellStyle name="Обычный 7 8 3 2" xfId="7225"/>
    <cellStyle name="Обычный 7 8 4" xfId="3544"/>
    <cellStyle name="Обычный 7 8 4 2" xfId="7226"/>
    <cellStyle name="Обычный 7 8 5" xfId="7221"/>
    <cellStyle name="Обычный 7 9" xfId="3545"/>
    <cellStyle name="Обычный 7 9 2" xfId="3546"/>
    <cellStyle name="Обычный 7 9 2 2" xfId="3547"/>
    <cellStyle name="Обычный 7 9 2 2 2" xfId="7229"/>
    <cellStyle name="Обычный 7 9 2 3" xfId="3548"/>
    <cellStyle name="Обычный 7 9 2 3 2" xfId="7230"/>
    <cellStyle name="Обычный 7 9 2 4" xfId="7228"/>
    <cellStyle name="Обычный 7 9 3" xfId="3549"/>
    <cellStyle name="Обычный 7 9 3 2" xfId="7231"/>
    <cellStyle name="Обычный 7 9 4" xfId="3550"/>
    <cellStyle name="Обычный 7 9 4 2" xfId="7232"/>
    <cellStyle name="Обычный 7 9 5" xfId="7227"/>
    <cellStyle name="Обычный 70" xfId="3551"/>
    <cellStyle name="Обычный 70 10" xfId="3552"/>
    <cellStyle name="Обычный 70 10 2" xfId="3553"/>
    <cellStyle name="Обычный 70 10 2 2" xfId="7235"/>
    <cellStyle name="Обычный 70 10 3" xfId="7234"/>
    <cellStyle name="Обычный 70 11" xfId="3554"/>
    <cellStyle name="Обычный 70 11 2" xfId="3555"/>
    <cellStyle name="Обычный 70 11 2 2" xfId="7237"/>
    <cellStyle name="Обычный 70 11 3" xfId="7236"/>
    <cellStyle name="Обычный 70 12" xfId="3556"/>
    <cellStyle name="Обычный 70 12 2" xfId="3557"/>
    <cellStyle name="Обычный 70 12 2 2" xfId="7239"/>
    <cellStyle name="Обычный 70 12 3" xfId="7238"/>
    <cellStyle name="Обычный 70 13" xfId="3558"/>
    <cellStyle name="Обычный 70 13 2" xfId="3559"/>
    <cellStyle name="Обычный 70 13 2 2" xfId="7241"/>
    <cellStyle name="Обычный 70 13 3" xfId="7240"/>
    <cellStyle name="Обычный 70 14" xfId="3560"/>
    <cellStyle name="Обычный 70 14 2" xfId="3561"/>
    <cellStyle name="Обычный 70 14 2 2" xfId="7243"/>
    <cellStyle name="Обычный 70 14 3" xfId="7242"/>
    <cellStyle name="Обычный 70 15" xfId="3562"/>
    <cellStyle name="Обычный 70 15 2" xfId="3563"/>
    <cellStyle name="Обычный 70 15 2 2" xfId="7245"/>
    <cellStyle name="Обычный 70 15 3" xfId="7244"/>
    <cellStyle name="Обычный 70 16" xfId="3564"/>
    <cellStyle name="Обычный 70 16 2" xfId="3565"/>
    <cellStyle name="Обычный 70 16 2 2" xfId="7247"/>
    <cellStyle name="Обычный 70 16 3" xfId="7246"/>
    <cellStyle name="Обычный 70 17" xfId="3566"/>
    <cellStyle name="Обычный 70 17 2" xfId="7248"/>
    <cellStyle name="Обычный 70 18" xfId="3567"/>
    <cellStyle name="Обычный 70 18 2" xfId="7249"/>
    <cellStyle name="Обычный 70 19" xfId="7233"/>
    <cellStyle name="Обычный 70 2" xfId="3568"/>
    <cellStyle name="Обычный 70 2 2" xfId="3569"/>
    <cellStyle name="Обычный 70 2 3" xfId="3570"/>
    <cellStyle name="Обычный 70 2 3 2" xfId="3571"/>
    <cellStyle name="Обычный 70 2 3 2 2" xfId="7252"/>
    <cellStyle name="Обычный 70 2 3 3" xfId="7251"/>
    <cellStyle name="Обычный 70 2 4" xfId="3572"/>
    <cellStyle name="Обычный 70 2 4 2" xfId="7253"/>
    <cellStyle name="Обычный 70 2 5" xfId="3573"/>
    <cellStyle name="Обычный 70 2 5 2" xfId="7254"/>
    <cellStyle name="Обычный 70 2 6" xfId="7250"/>
    <cellStyle name="Обычный 70 3" xfId="3574"/>
    <cellStyle name="Обычный 70 3 2" xfId="3575"/>
    <cellStyle name="Обычный 70 3 2 2" xfId="7256"/>
    <cellStyle name="Обычный 70 3 3" xfId="3576"/>
    <cellStyle name="Обычный 70 3 3 2" xfId="7257"/>
    <cellStyle name="Обычный 70 3 4" xfId="7255"/>
    <cellStyle name="Обычный 70 4" xfId="3577"/>
    <cellStyle name="Обычный 70 4 2" xfId="3578"/>
    <cellStyle name="Обычный 70 4 2 2" xfId="7259"/>
    <cellStyle name="Обычный 70 4 3" xfId="3579"/>
    <cellStyle name="Обычный 70 4 3 2" xfId="7260"/>
    <cellStyle name="Обычный 70 4 4" xfId="7258"/>
    <cellStyle name="Обычный 70 5" xfId="3580"/>
    <cellStyle name="Обычный 70 5 2" xfId="3581"/>
    <cellStyle name="Обычный 70 5 2 2" xfId="7262"/>
    <cellStyle name="Обычный 70 5 3" xfId="3582"/>
    <cellStyle name="Обычный 70 5 3 2" xfId="7263"/>
    <cellStyle name="Обычный 70 5 4" xfId="7261"/>
    <cellStyle name="Обычный 70 6" xfId="3583"/>
    <cellStyle name="Обычный 70 6 2" xfId="3584"/>
    <cellStyle name="Обычный 70 6 2 2" xfId="7265"/>
    <cellStyle name="Обычный 70 6 3" xfId="7264"/>
    <cellStyle name="Обычный 70 7" xfId="3585"/>
    <cellStyle name="Обычный 70 7 2" xfId="3586"/>
    <cellStyle name="Обычный 70 7 2 2" xfId="7267"/>
    <cellStyle name="Обычный 70 7 3" xfId="7266"/>
    <cellStyle name="Обычный 70 8" xfId="3587"/>
    <cellStyle name="Обычный 70 8 2" xfId="3588"/>
    <cellStyle name="Обычный 70 8 2 2" xfId="7269"/>
    <cellStyle name="Обычный 70 8 3" xfId="7268"/>
    <cellStyle name="Обычный 70 9" xfId="3589"/>
    <cellStyle name="Обычный 70 9 2" xfId="3590"/>
    <cellStyle name="Обычный 70 9 2 2" xfId="7271"/>
    <cellStyle name="Обычный 70 9 3" xfId="7270"/>
    <cellStyle name="Обычный 71" xfId="3591"/>
    <cellStyle name="Обычный 71 2" xfId="3592"/>
    <cellStyle name="Обычный 71 2 2" xfId="3593"/>
    <cellStyle name="Обычный 71 2 2 2" xfId="7274"/>
    <cellStyle name="Обычный 71 2 3" xfId="7273"/>
    <cellStyle name="Обычный 71 3" xfId="3594"/>
    <cellStyle name="Обычный 71 3 2" xfId="7275"/>
    <cellStyle name="Обычный 71 4" xfId="3595"/>
    <cellStyle name="Обычный 71 4 2" xfId="7276"/>
    <cellStyle name="Обычный 71 5" xfId="7272"/>
    <cellStyle name="Обычный 72" xfId="3596"/>
    <cellStyle name="Обычный 72 2" xfId="3597"/>
    <cellStyle name="Обычный 72 2 2" xfId="3598"/>
    <cellStyle name="Обычный 72 2 2 2" xfId="7279"/>
    <cellStyle name="Обычный 72 2 3" xfId="3599"/>
    <cellStyle name="Обычный 72 2 3 2" xfId="7280"/>
    <cellStyle name="Обычный 72 2 4" xfId="7278"/>
    <cellStyle name="Обычный 72 3" xfId="3600"/>
    <cellStyle name="Обычный 72 3 2" xfId="7281"/>
    <cellStyle name="Обычный 72 4" xfId="3601"/>
    <cellStyle name="Обычный 72 4 2" xfId="7282"/>
    <cellStyle name="Обычный 72 5" xfId="7277"/>
    <cellStyle name="Обычный 73" xfId="3602"/>
    <cellStyle name="Обычный 73 2" xfId="3603"/>
    <cellStyle name="Обычный 73 2 2" xfId="3604"/>
    <cellStyle name="Обычный 73 2 2 2" xfId="7285"/>
    <cellStyle name="Обычный 73 2 3" xfId="7284"/>
    <cellStyle name="Обычный 73 3" xfId="3605"/>
    <cellStyle name="Обычный 73 3 2" xfId="7286"/>
    <cellStyle name="Обычный 73 4" xfId="3606"/>
    <cellStyle name="Обычный 73 4 2" xfId="3607"/>
    <cellStyle name="Обычный 73 4 2 2" xfId="7288"/>
    <cellStyle name="Обычный 73 4 3" xfId="3608"/>
    <cellStyle name="Обычный 73 4 3 2" xfId="7289"/>
    <cellStyle name="Обычный 73 4 4" xfId="7287"/>
    <cellStyle name="Обычный 73 5" xfId="3609"/>
    <cellStyle name="Обычный 73 5 2" xfId="7290"/>
    <cellStyle name="Обычный 73 6" xfId="3610"/>
    <cellStyle name="Обычный 73 6 2" xfId="7291"/>
    <cellStyle name="Обычный 73 7" xfId="3611"/>
    <cellStyle name="Обычный 73 7 2" xfId="7292"/>
    <cellStyle name="Обычный 73 8" xfId="7283"/>
    <cellStyle name="Обычный 74" xfId="3612"/>
    <cellStyle name="Обычный 74 2" xfId="3613"/>
    <cellStyle name="Обычный 74 2 2" xfId="7294"/>
    <cellStyle name="Обычный 74 3" xfId="3614"/>
    <cellStyle name="Обычный 74 3 2" xfId="3615"/>
    <cellStyle name="Обычный 74 3 2 2" xfId="7296"/>
    <cellStyle name="Обычный 74 3 3" xfId="7295"/>
    <cellStyle name="Обычный 74 4" xfId="3616"/>
    <cellStyle name="Обычный 74 4 2" xfId="7297"/>
    <cellStyle name="Обычный 74 5" xfId="3617"/>
    <cellStyle name="Обычный 74 5 2" xfId="7298"/>
    <cellStyle name="Обычный 74 6" xfId="7293"/>
    <cellStyle name="Обычный 75" xfId="3618"/>
    <cellStyle name="Обычный 75 2" xfId="3619"/>
    <cellStyle name="Обычный 75 2 2" xfId="3620"/>
    <cellStyle name="Обычный 75 2 2 2" xfId="7301"/>
    <cellStyle name="Обычный 75 2 3" xfId="3621"/>
    <cellStyle name="Обычный 75 2 3 2" xfId="7302"/>
    <cellStyle name="Обычный 75 2 4" xfId="7300"/>
    <cellStyle name="Обычный 75 3" xfId="3622"/>
    <cellStyle name="Обычный 75 3 2" xfId="7303"/>
    <cellStyle name="Обычный 75 4" xfId="3623"/>
    <cellStyle name="Обычный 75 4 2" xfId="7304"/>
    <cellStyle name="Обычный 75 5" xfId="3624"/>
    <cellStyle name="Обычный 75 5 2" xfId="7305"/>
    <cellStyle name="Обычный 75 6" xfId="7299"/>
    <cellStyle name="Обычный 76" xfId="3625"/>
    <cellStyle name="Обычный 76 2" xfId="3626"/>
    <cellStyle name="Обычный 76 2 2" xfId="3627"/>
    <cellStyle name="Обычный 76 2 2 2" xfId="3628"/>
    <cellStyle name="Обычный 76 2 2 2 2" xfId="3629"/>
    <cellStyle name="Обычный 76 2 2 2 2 2" xfId="3630"/>
    <cellStyle name="Обычный 76 2 2 2 2 2 2" xfId="3631"/>
    <cellStyle name="Обычный 76 2 2 2 2 2 2 2" xfId="7312"/>
    <cellStyle name="Обычный 76 2 2 2 2 2 3" xfId="7311"/>
    <cellStyle name="Обычный 76 2 2 2 2 3" xfId="3632"/>
    <cellStyle name="Обычный 76 2 2 2 2 3 2" xfId="7313"/>
    <cellStyle name="Обычный 76 2 2 2 2 4" xfId="7310"/>
    <cellStyle name="Обычный 76 2 2 2 3" xfId="3633"/>
    <cellStyle name="Обычный 76 2 2 2 3 2" xfId="7314"/>
    <cellStyle name="Обычный 76 2 2 2 4" xfId="7309"/>
    <cellStyle name="Обычный 76 2 2 3" xfId="3634"/>
    <cellStyle name="Обычный 76 2 2 3 2" xfId="7315"/>
    <cellStyle name="Обычный 76 2 2 4" xfId="7308"/>
    <cellStyle name="Обычный 76 2 3" xfId="3635"/>
    <cellStyle name="Обычный 76 2 3 2" xfId="3636"/>
    <cellStyle name="Обычный 76 2 3 2 2" xfId="7317"/>
    <cellStyle name="Обычный 76 2 3 3" xfId="7316"/>
    <cellStyle name="Обычный 76 2 4" xfId="3637"/>
    <cellStyle name="Обычный 76 2 4 2" xfId="7318"/>
    <cellStyle name="Обычный 76 2 5" xfId="7307"/>
    <cellStyle name="Обычный 76 3" xfId="3638"/>
    <cellStyle name="Обычный 76 3 2" xfId="3639"/>
    <cellStyle name="Обычный 76 3 2 2" xfId="7320"/>
    <cellStyle name="Обычный 76 3 3" xfId="7319"/>
    <cellStyle name="Обычный 76 4" xfId="3640"/>
    <cellStyle name="Обычный 76 4 2" xfId="7321"/>
    <cellStyle name="Обычный 76 5" xfId="3641"/>
    <cellStyle name="Обычный 76 5 2" xfId="7322"/>
    <cellStyle name="Обычный 76 6" xfId="7306"/>
    <cellStyle name="Обычный 77" xfId="3642"/>
    <cellStyle name="Обычный 77 2" xfId="3643"/>
    <cellStyle name="Обычный 77 2 2" xfId="7324"/>
    <cellStyle name="Обычный 77 3" xfId="3644"/>
    <cellStyle name="Обычный 77 3 2" xfId="7325"/>
    <cellStyle name="Обычный 77 4" xfId="7323"/>
    <cellStyle name="Обычный 78" xfId="3645"/>
    <cellStyle name="Обычный 78 2" xfId="3646"/>
    <cellStyle name="Обычный 78 2 2" xfId="7327"/>
    <cellStyle name="Обычный 78 3" xfId="3647"/>
    <cellStyle name="Обычный 78 3 2" xfId="7328"/>
    <cellStyle name="Обычный 78 4" xfId="7326"/>
    <cellStyle name="Обычный 79" xfId="3648"/>
    <cellStyle name="Обычный 79 2" xfId="3649"/>
    <cellStyle name="Обычный 79 2 2" xfId="7330"/>
    <cellStyle name="Обычный 79 3" xfId="3650"/>
    <cellStyle name="Обычный 79 3 2" xfId="7331"/>
    <cellStyle name="Обычный 79 4" xfId="7329"/>
    <cellStyle name="Обычный 8" xfId="3651"/>
    <cellStyle name="Обычный 8 10" xfId="3652"/>
    <cellStyle name="Обычный 8 10 2" xfId="3653"/>
    <cellStyle name="Обычный 8 10 2 2" xfId="7333"/>
    <cellStyle name="Обычный 8 10 3" xfId="3654"/>
    <cellStyle name="Обычный 8 10 3 2" xfId="7334"/>
    <cellStyle name="Обычный 8 10 4" xfId="7332"/>
    <cellStyle name="Обычный 8 11" xfId="3655"/>
    <cellStyle name="Обычный 8 12" xfId="3656"/>
    <cellStyle name="Обычный 8 12 2" xfId="3657"/>
    <cellStyle name="Обычный 8 12 2 2" xfId="7336"/>
    <cellStyle name="Обычный 8 12 3" xfId="7335"/>
    <cellStyle name="Обычный 8 13" xfId="3658"/>
    <cellStyle name="Обычный 8 13 2" xfId="3659"/>
    <cellStyle name="Обычный 8 13 2 2" xfId="7338"/>
    <cellStyle name="Обычный 8 13 3" xfId="7337"/>
    <cellStyle name="Обычный 8 14" xfId="3660"/>
    <cellStyle name="Обычный 8 14 2" xfId="3661"/>
    <cellStyle name="Обычный 8 14 2 2" xfId="7340"/>
    <cellStyle name="Обычный 8 14 3" xfId="7339"/>
    <cellStyle name="Обычный 8 15" xfId="3662"/>
    <cellStyle name="Обычный 8 15 2" xfId="3663"/>
    <cellStyle name="Обычный 8 15 2 2" xfId="7342"/>
    <cellStyle name="Обычный 8 15 3" xfId="7341"/>
    <cellStyle name="Обычный 8 16" xfId="3664"/>
    <cellStyle name="Обычный 8 16 2" xfId="3665"/>
    <cellStyle name="Обычный 8 16 2 2" xfId="7344"/>
    <cellStyle name="Обычный 8 16 3" xfId="7343"/>
    <cellStyle name="Обычный 8 17" xfId="3666"/>
    <cellStyle name="Обычный 8 17 2" xfId="3667"/>
    <cellStyle name="Обычный 8 17 2 2" xfId="7346"/>
    <cellStyle name="Обычный 8 17 3" xfId="7345"/>
    <cellStyle name="Обычный 8 18" xfId="3668"/>
    <cellStyle name="Обычный 8 18 2" xfId="3669"/>
    <cellStyle name="Обычный 8 18 2 2" xfId="7348"/>
    <cellStyle name="Обычный 8 18 3" xfId="7347"/>
    <cellStyle name="Обычный 8 19" xfId="3670"/>
    <cellStyle name="Обычный 8 19 2" xfId="3671"/>
    <cellStyle name="Обычный 8 19 2 2" xfId="7350"/>
    <cellStyle name="Обычный 8 19 3" xfId="7349"/>
    <cellStyle name="Обычный 8 2" xfId="3672"/>
    <cellStyle name="Обычный 8 2 2" xfId="3673"/>
    <cellStyle name="Обычный 8 2 2 2" xfId="3674"/>
    <cellStyle name="Обычный 8 2 2 2 2" xfId="7352"/>
    <cellStyle name="Обычный 8 2 2 3" xfId="3675"/>
    <cellStyle name="Обычный 8 2 2 3 2" xfId="7353"/>
    <cellStyle name="Обычный 8 2 2 4" xfId="7351"/>
    <cellStyle name="Обычный 8 2 3" xfId="3676"/>
    <cellStyle name="Обычный 8 20" xfId="3677"/>
    <cellStyle name="Обычный 8 20 2" xfId="3678"/>
    <cellStyle name="Обычный 8 20 2 2" xfId="7355"/>
    <cellStyle name="Обычный 8 20 3" xfId="7354"/>
    <cellStyle name="Обычный 8 21" xfId="3679"/>
    <cellStyle name="Обычный 8 21 2" xfId="3680"/>
    <cellStyle name="Обычный 8 21 2 2" xfId="7357"/>
    <cellStyle name="Обычный 8 21 3" xfId="7356"/>
    <cellStyle name="Обычный 8 3" xfId="3681"/>
    <cellStyle name="Обычный 8 3 2" xfId="3682"/>
    <cellStyle name="Обычный 8 4" xfId="3683"/>
    <cellStyle name="Обычный 8 4 2" xfId="3684"/>
    <cellStyle name="Обычный 8 5" xfId="3685"/>
    <cellStyle name="Обычный 8 6" xfId="3686"/>
    <cellStyle name="Обычный 8 6 2" xfId="3687"/>
    <cellStyle name="Обычный 8 7" xfId="3688"/>
    <cellStyle name="Обычный 8 7 2" xfId="3689"/>
    <cellStyle name="Обычный 8 8" xfId="3690"/>
    <cellStyle name="Обычный 8 8 2" xfId="3691"/>
    <cellStyle name="Обычный 8 8 2 2" xfId="7359"/>
    <cellStyle name="Обычный 8 8 3" xfId="3692"/>
    <cellStyle name="Обычный 8 8 3 2" xfId="7360"/>
    <cellStyle name="Обычный 8 8 4" xfId="7358"/>
    <cellStyle name="Обычный 8 9" xfId="3693"/>
    <cellStyle name="Обычный 8 9 2" xfId="3694"/>
    <cellStyle name="Обычный 8 9 2 2" xfId="7362"/>
    <cellStyle name="Обычный 8 9 3" xfId="3695"/>
    <cellStyle name="Обычный 8 9 3 2" xfId="7363"/>
    <cellStyle name="Обычный 8 9 4" xfId="7361"/>
    <cellStyle name="Обычный 80" xfId="3696"/>
    <cellStyle name="Обычный 80 2" xfId="3697"/>
    <cellStyle name="Обычный 80 2 2" xfId="3698"/>
    <cellStyle name="Обычный 80 2 2 2" xfId="7365"/>
    <cellStyle name="Обычный 80 3" xfId="3699"/>
    <cellStyle name="Обычный 80 4" xfId="3700"/>
    <cellStyle name="Обычный 80 4 2" xfId="7366"/>
    <cellStyle name="Обычный 80 5" xfId="3701"/>
    <cellStyle name="Обычный 80 5 2" xfId="7367"/>
    <cellStyle name="Обычный 80 6" xfId="7364"/>
    <cellStyle name="Обычный 81" xfId="3702"/>
    <cellStyle name="Обычный 81 2" xfId="3703"/>
    <cellStyle name="Обычный 81 2 2" xfId="3704"/>
    <cellStyle name="Обычный 81 2 2 2" xfId="7370"/>
    <cellStyle name="Обычный 81 2 3" xfId="3705"/>
    <cellStyle name="Обычный 81 2 3 2" xfId="7371"/>
    <cellStyle name="Обычный 81 2 4" xfId="7369"/>
    <cellStyle name="Обычный 81 3" xfId="3706"/>
    <cellStyle name="Обычный 81 3 2" xfId="7372"/>
    <cellStyle name="Обычный 81 4" xfId="3707"/>
    <cellStyle name="Обычный 81 4 2" xfId="7373"/>
    <cellStyle name="Обычный 81 5" xfId="7368"/>
    <cellStyle name="Обычный 82" xfId="3708"/>
    <cellStyle name="Обычный 82 2" xfId="3709"/>
    <cellStyle name="Обычный 82 2 2" xfId="3710"/>
    <cellStyle name="Обычный 82 2 2 2" xfId="7376"/>
    <cellStyle name="Обычный 82 2 3" xfId="3711"/>
    <cellStyle name="Обычный 82 2 3 2" xfId="7377"/>
    <cellStyle name="Обычный 82 2 4" xfId="7375"/>
    <cellStyle name="Обычный 82 3" xfId="3712"/>
    <cellStyle name="Обычный 82 3 2" xfId="7378"/>
    <cellStyle name="Обычный 82 4" xfId="3713"/>
    <cellStyle name="Обычный 82 4 2" xfId="7379"/>
    <cellStyle name="Обычный 82 5" xfId="7374"/>
    <cellStyle name="Обычный 83" xfId="3714"/>
    <cellStyle name="Обычный 83 2" xfId="3715"/>
    <cellStyle name="Обычный 83 2 2" xfId="3716"/>
    <cellStyle name="Обычный 83 2 2 2" xfId="7382"/>
    <cellStyle name="Обычный 83 2 3" xfId="3717"/>
    <cellStyle name="Обычный 83 2 3 2" xfId="7383"/>
    <cellStyle name="Обычный 83 2 4" xfId="7381"/>
    <cellStyle name="Обычный 83 3" xfId="3718"/>
    <cellStyle name="Обычный 83 3 2" xfId="7384"/>
    <cellStyle name="Обычный 83 4" xfId="3719"/>
    <cellStyle name="Обычный 83 4 2" xfId="7385"/>
    <cellStyle name="Обычный 83 5" xfId="7380"/>
    <cellStyle name="Обычный 84" xfId="3720"/>
    <cellStyle name="Обычный 84 2" xfId="3721"/>
    <cellStyle name="Обычный 84 2 2" xfId="3722"/>
    <cellStyle name="Обычный 84 2 2 2" xfId="7388"/>
    <cellStyle name="Обычный 84 2 3" xfId="3723"/>
    <cellStyle name="Обычный 84 2 3 2" xfId="7389"/>
    <cellStyle name="Обычный 84 2 4" xfId="7387"/>
    <cellStyle name="Обычный 84 3" xfId="3724"/>
    <cellStyle name="Обычный 84 3 2" xfId="3725"/>
    <cellStyle name="Обычный 84 3 2 2" xfId="7391"/>
    <cellStyle name="Обычный 84 3 3" xfId="7390"/>
    <cellStyle name="Обычный 84 4" xfId="3726"/>
    <cellStyle name="Обычный 84 4 2" xfId="7392"/>
    <cellStyle name="Обычный 84 5" xfId="3727"/>
    <cellStyle name="Обычный 84 5 2" xfId="7393"/>
    <cellStyle name="Обычный 84 6" xfId="7386"/>
    <cellStyle name="Обычный 85" xfId="3728"/>
    <cellStyle name="Обычный 85 2" xfId="3729"/>
    <cellStyle name="Обычный 85 2 2" xfId="3730"/>
    <cellStyle name="Обычный 85 2 2 2" xfId="7396"/>
    <cellStyle name="Обычный 85 2 3" xfId="3731"/>
    <cellStyle name="Обычный 85 2 3 2" xfId="7397"/>
    <cellStyle name="Обычный 85 2 4" xfId="7395"/>
    <cellStyle name="Обычный 85 3" xfId="3732"/>
    <cellStyle name="Обычный 85 3 2" xfId="7398"/>
    <cellStyle name="Обычный 85 4" xfId="3733"/>
    <cellStyle name="Обычный 85 4 2" xfId="7399"/>
    <cellStyle name="Обычный 85 5" xfId="7394"/>
    <cellStyle name="Обычный 86" xfId="3734"/>
    <cellStyle name="Обычный 86 2" xfId="3735"/>
    <cellStyle name="Обычный 86 2 2" xfId="3736"/>
    <cellStyle name="Обычный 86 2 2 2" xfId="7402"/>
    <cellStyle name="Обычный 86 2 3" xfId="3737"/>
    <cellStyle name="Обычный 86 2 3 2" xfId="7403"/>
    <cellStyle name="Обычный 86 2 4" xfId="7401"/>
    <cellStyle name="Обычный 86 3" xfId="3738"/>
    <cellStyle name="Обычный 86 3 2" xfId="7404"/>
    <cellStyle name="Обычный 86 4" xfId="3739"/>
    <cellStyle name="Обычный 86 4 2" xfId="7405"/>
    <cellStyle name="Обычный 86 5" xfId="7400"/>
    <cellStyle name="Обычный 87" xfId="3740"/>
    <cellStyle name="Обычный 87 2" xfId="3741"/>
    <cellStyle name="Обычный 87 2 2" xfId="3742"/>
    <cellStyle name="Обычный 87 2 2 2" xfId="7408"/>
    <cellStyle name="Обычный 87 2 3" xfId="3743"/>
    <cellStyle name="Обычный 87 2 3 2" xfId="7409"/>
    <cellStyle name="Обычный 87 2 4" xfId="7407"/>
    <cellStyle name="Обычный 87 3" xfId="3744"/>
    <cellStyle name="Обычный 87 3 2" xfId="7410"/>
    <cellStyle name="Обычный 87 4" xfId="3745"/>
    <cellStyle name="Обычный 87 4 2" xfId="7411"/>
    <cellStyle name="Обычный 87 5" xfId="7406"/>
    <cellStyle name="Обычный 88" xfId="3746"/>
    <cellStyle name="Обычный 88 2" xfId="3747"/>
    <cellStyle name="Обычный 88 2 2" xfId="3748"/>
    <cellStyle name="Обычный 88 2 2 2" xfId="7414"/>
    <cellStyle name="Обычный 88 2 3" xfId="3749"/>
    <cellStyle name="Обычный 88 2 3 2" xfId="7415"/>
    <cellStyle name="Обычный 88 2 4" xfId="7413"/>
    <cellStyle name="Обычный 88 3" xfId="3750"/>
    <cellStyle name="Обычный 88 3 2" xfId="7416"/>
    <cellStyle name="Обычный 88 4" xfId="3751"/>
    <cellStyle name="Обычный 88 4 2" xfId="7417"/>
    <cellStyle name="Обычный 88 5" xfId="7412"/>
    <cellStyle name="Обычный 89" xfId="3752"/>
    <cellStyle name="Обычный 89 2" xfId="3753"/>
    <cellStyle name="Обычный 89 2 2" xfId="3754"/>
    <cellStyle name="Обычный 89 2 2 2" xfId="7420"/>
    <cellStyle name="Обычный 89 2 3" xfId="3755"/>
    <cellStyle name="Обычный 89 2 3 2" xfId="7421"/>
    <cellStyle name="Обычный 89 2 4" xfId="7419"/>
    <cellStyle name="Обычный 89 3" xfId="3756"/>
    <cellStyle name="Обычный 89 3 2" xfId="7422"/>
    <cellStyle name="Обычный 89 4" xfId="3757"/>
    <cellStyle name="Обычный 89 4 2" xfId="7423"/>
    <cellStyle name="Обычный 89 5" xfId="7418"/>
    <cellStyle name="Обычный 9" xfId="3758"/>
    <cellStyle name="Обычный 9 2" xfId="3759"/>
    <cellStyle name="Обычный 9 2 2" xfId="3760"/>
    <cellStyle name="Обычный 9 2 2 2" xfId="3761"/>
    <cellStyle name="Обычный 9 2 2 2 2" xfId="7425"/>
    <cellStyle name="Обычный 9 2 2 3" xfId="3762"/>
    <cellStyle name="Обычный 9 2 2 3 2" xfId="7426"/>
    <cellStyle name="Обычный 9 2 2 4" xfId="7424"/>
    <cellStyle name="Обычный 9 3" xfId="3763"/>
    <cellStyle name="Обычный 90" xfId="3764"/>
    <cellStyle name="Обычный 90 2" xfId="3765"/>
    <cellStyle name="Обычный 90 2 2" xfId="3766"/>
    <cellStyle name="Обычный 90 2 2 2" xfId="7429"/>
    <cellStyle name="Обычный 90 2 3" xfId="3767"/>
    <cellStyle name="Обычный 90 2 3 2" xfId="7430"/>
    <cellStyle name="Обычный 90 2 4" xfId="7428"/>
    <cellStyle name="Обычный 90 3" xfId="3768"/>
    <cellStyle name="Обычный 90 3 2" xfId="7431"/>
    <cellStyle name="Обычный 90 4" xfId="3769"/>
    <cellStyle name="Обычный 90 4 2" xfId="7432"/>
    <cellStyle name="Обычный 90 5" xfId="7427"/>
    <cellStyle name="Обычный 91" xfId="3770"/>
    <cellStyle name="Обычный 91 2" xfId="3771"/>
    <cellStyle name="Обычный 91 2 2" xfId="3772"/>
    <cellStyle name="Обычный 91 2 2 2" xfId="7435"/>
    <cellStyle name="Обычный 91 2 3" xfId="3773"/>
    <cellStyle name="Обычный 91 2 3 2" xfId="7436"/>
    <cellStyle name="Обычный 91 2 4" xfId="7434"/>
    <cellStyle name="Обычный 91 3" xfId="3774"/>
    <cellStyle name="Обычный 91 3 2" xfId="7437"/>
    <cellStyle name="Обычный 91 4" xfId="3775"/>
    <cellStyle name="Обычный 91 4 2" xfId="7438"/>
    <cellStyle name="Обычный 91 5" xfId="7433"/>
    <cellStyle name="Обычный 92" xfId="3776"/>
    <cellStyle name="Обычный 92 2" xfId="3777"/>
    <cellStyle name="Обычный 92 2 2" xfId="3778"/>
    <cellStyle name="Обычный 92 2 2 2" xfId="7441"/>
    <cellStyle name="Обычный 92 2 3" xfId="3779"/>
    <cellStyle name="Обычный 92 2 3 2" xfId="7442"/>
    <cellStyle name="Обычный 92 2 4" xfId="7440"/>
    <cellStyle name="Обычный 92 3" xfId="3780"/>
    <cellStyle name="Обычный 92 3 2" xfId="7443"/>
    <cellStyle name="Обычный 92 4" xfId="3781"/>
    <cellStyle name="Обычный 92 4 2" xfId="7444"/>
    <cellStyle name="Обычный 92 5" xfId="7439"/>
    <cellStyle name="Обычный 93" xfId="3782"/>
    <cellStyle name="Обычный 93 2" xfId="3783"/>
    <cellStyle name="Обычный 93 2 2" xfId="3784"/>
    <cellStyle name="Обычный 93 2 2 2" xfId="7447"/>
    <cellStyle name="Обычный 93 2 3" xfId="3785"/>
    <cellStyle name="Обычный 93 2 3 2" xfId="7448"/>
    <cellStyle name="Обычный 93 2 4" xfId="7446"/>
    <cellStyle name="Обычный 93 3" xfId="3786"/>
    <cellStyle name="Обычный 93 3 2" xfId="7449"/>
    <cellStyle name="Обычный 93 4" xfId="3787"/>
    <cellStyle name="Обычный 93 4 2" xfId="7450"/>
    <cellStyle name="Обычный 93 5" xfId="7445"/>
    <cellStyle name="Обычный 94" xfId="3788"/>
    <cellStyle name="Обычный 94 2" xfId="3789"/>
    <cellStyle name="Обычный 94 2 2" xfId="3790"/>
    <cellStyle name="Обычный 94 2 2 2" xfId="7453"/>
    <cellStyle name="Обычный 94 2 3" xfId="3791"/>
    <cellStyle name="Обычный 94 2 3 2" xfId="7454"/>
    <cellStyle name="Обычный 94 2 4" xfId="7452"/>
    <cellStyle name="Обычный 94 3" xfId="3792"/>
    <cellStyle name="Обычный 94 3 2" xfId="7455"/>
    <cellStyle name="Обычный 94 4" xfId="3793"/>
    <cellStyle name="Обычный 94 4 2" xfId="7456"/>
    <cellStyle name="Обычный 94 5" xfId="7451"/>
    <cellStyle name="Обычный 95" xfId="3794"/>
    <cellStyle name="Обычный 95 2" xfId="3795"/>
    <cellStyle name="Обычный 95 2 2" xfId="3796"/>
    <cellStyle name="Обычный 95 2 2 2" xfId="7459"/>
    <cellStyle name="Обычный 95 2 3" xfId="3797"/>
    <cellStyle name="Обычный 95 2 3 2" xfId="7460"/>
    <cellStyle name="Обычный 95 2 4" xfId="7458"/>
    <cellStyle name="Обычный 95 3" xfId="3798"/>
    <cellStyle name="Обычный 95 3 2" xfId="7461"/>
    <cellStyle name="Обычный 95 4" xfId="3799"/>
    <cellStyle name="Обычный 95 4 2" xfId="7462"/>
    <cellStyle name="Обычный 95 5" xfId="7457"/>
    <cellStyle name="Обычный 96" xfId="3800"/>
    <cellStyle name="Обычный 96 2" xfId="3801"/>
    <cellStyle name="Обычный 96 2 2" xfId="3802"/>
    <cellStyle name="Обычный 96 2 2 2" xfId="7465"/>
    <cellStyle name="Обычный 96 2 3" xfId="3803"/>
    <cellStyle name="Обычный 96 2 3 2" xfId="7466"/>
    <cellStyle name="Обычный 96 2 4" xfId="7464"/>
    <cellStyle name="Обычный 96 3" xfId="3804"/>
    <cellStyle name="Обычный 96 3 2" xfId="7467"/>
    <cellStyle name="Обычный 96 4" xfId="3805"/>
    <cellStyle name="Обычный 96 4 2" xfId="7468"/>
    <cellStyle name="Обычный 96 5" xfId="7463"/>
    <cellStyle name="Обычный 97" xfId="3806"/>
    <cellStyle name="Обычный 97 2" xfId="3807"/>
    <cellStyle name="Обычный 97 2 2" xfId="3808"/>
    <cellStyle name="Обычный 97 2 2 2" xfId="7471"/>
    <cellStyle name="Обычный 97 2 3" xfId="3809"/>
    <cellStyle name="Обычный 97 2 3 2" xfId="7472"/>
    <cellStyle name="Обычный 97 2 4" xfId="7470"/>
    <cellStyle name="Обычный 97 3" xfId="3810"/>
    <cellStyle name="Обычный 97 3 2" xfId="7473"/>
    <cellStyle name="Обычный 97 4" xfId="3811"/>
    <cellStyle name="Обычный 97 4 2" xfId="7474"/>
    <cellStyle name="Обычный 97 5" xfId="7469"/>
    <cellStyle name="Обычный 98" xfId="3812"/>
    <cellStyle name="Обычный 98 2" xfId="3813"/>
    <cellStyle name="Обычный 98 2 2" xfId="3814"/>
    <cellStyle name="Обычный 98 2 2 2" xfId="7477"/>
    <cellStyle name="Обычный 98 2 3" xfId="3815"/>
    <cellStyle name="Обычный 98 2 3 2" xfId="7478"/>
    <cellStyle name="Обычный 98 2 4" xfId="7476"/>
    <cellStyle name="Обычный 98 3" xfId="3816"/>
    <cellStyle name="Обычный 98 3 2" xfId="7479"/>
    <cellStyle name="Обычный 98 4" xfId="3817"/>
    <cellStyle name="Обычный 98 4 2" xfId="7480"/>
    <cellStyle name="Обычный 98 5" xfId="7475"/>
    <cellStyle name="Обычный 99" xfId="3818"/>
    <cellStyle name="Обычный 99 2" xfId="3819"/>
    <cellStyle name="Обычный 99 2 2" xfId="3820"/>
    <cellStyle name="Обычный 99 2 2 2" xfId="7483"/>
    <cellStyle name="Обычный 99 2 3" xfId="3821"/>
    <cellStyle name="Обычный 99 2 3 2" xfId="7484"/>
    <cellStyle name="Обычный 99 2 4" xfId="7482"/>
    <cellStyle name="Обычный 99 3" xfId="3822"/>
    <cellStyle name="Обычный 99 3 2" xfId="7485"/>
    <cellStyle name="Обычный 99 4" xfId="3823"/>
    <cellStyle name="Обычный 99 4 2" xfId="7486"/>
    <cellStyle name="Обычный 99 5" xfId="7481"/>
    <cellStyle name="Обычный_город 661-157 от 27.09.2006" xfId="1"/>
    <cellStyle name="Обычный_госзаказ на 1.10.02" xfId="3"/>
    <cellStyle name="Обычный_ТП ОМС на 2003 к проекту бюджета 3  352,1 (в УЗО)" xfId="4"/>
    <cellStyle name="Плохой 2" xfId="3824"/>
    <cellStyle name="Пояснение 2" xfId="3825"/>
    <cellStyle name="Примечание 2" xfId="3826"/>
    <cellStyle name="Примечание 2 10" xfId="3827"/>
    <cellStyle name="Примечание 2 10 2" xfId="3828"/>
    <cellStyle name="Примечание 2 10 2 2" xfId="3829"/>
    <cellStyle name="Примечание 2 10 3" xfId="3830"/>
    <cellStyle name="Примечание 2 10 4" xfId="3831"/>
    <cellStyle name="Примечание 2 10 5" xfId="3832"/>
    <cellStyle name="Примечание 2 10 6" xfId="3833"/>
    <cellStyle name="Примечание 2 11" xfId="3834"/>
    <cellStyle name="Примечание 2 11 2" xfId="3835"/>
    <cellStyle name="Примечание 2 11 2 2" xfId="3836"/>
    <cellStyle name="Примечание 2 11 3" xfId="3837"/>
    <cellStyle name="Примечание 2 11 4" xfId="3838"/>
    <cellStyle name="Примечание 2 11 5" xfId="3839"/>
    <cellStyle name="Примечание 2 11 6" xfId="3840"/>
    <cellStyle name="Примечание 2 12" xfId="3841"/>
    <cellStyle name="Примечание 2 12 2" xfId="3842"/>
    <cellStyle name="Примечание 2 12 2 2" xfId="3843"/>
    <cellStyle name="Примечание 2 12 3" xfId="3844"/>
    <cellStyle name="Примечание 2 12 4" xfId="3845"/>
    <cellStyle name="Примечание 2 12 5" xfId="3846"/>
    <cellStyle name="Примечание 2 12 6" xfId="3847"/>
    <cellStyle name="Примечание 2 13" xfId="3848"/>
    <cellStyle name="Примечание 2 13 2" xfId="3849"/>
    <cellStyle name="Примечание 2 13 2 2" xfId="3850"/>
    <cellStyle name="Примечание 2 13 3" xfId="3851"/>
    <cellStyle name="Примечание 2 13 4" xfId="3852"/>
    <cellStyle name="Примечание 2 13 5" xfId="3853"/>
    <cellStyle name="Примечание 2 13 6" xfId="3854"/>
    <cellStyle name="Примечание 2 14" xfId="3855"/>
    <cellStyle name="Примечание 2 14 2" xfId="3856"/>
    <cellStyle name="Примечание 2 15" xfId="3857"/>
    <cellStyle name="Примечание 2 16" xfId="3858"/>
    <cellStyle name="Примечание 2 17" xfId="3859"/>
    <cellStyle name="Примечание 2 18" xfId="3860"/>
    <cellStyle name="Примечание 2 19" xfId="3861"/>
    <cellStyle name="Примечание 2 2" xfId="3862"/>
    <cellStyle name="Примечание 2 2 2" xfId="3863"/>
    <cellStyle name="Примечание 2 2 2 2" xfId="3864"/>
    <cellStyle name="Примечание 2 2 3" xfId="3865"/>
    <cellStyle name="Примечание 2 2 4" xfId="3866"/>
    <cellStyle name="Примечание 2 2 5" xfId="3867"/>
    <cellStyle name="Примечание 2 2 6" xfId="3868"/>
    <cellStyle name="Примечание 2 20" xfId="3869"/>
    <cellStyle name="Примечание 2 21" xfId="3870"/>
    <cellStyle name="Примечание 2 3" xfId="3871"/>
    <cellStyle name="Примечание 2 3 2" xfId="3872"/>
    <cellStyle name="Примечание 2 3 2 2" xfId="3873"/>
    <cellStyle name="Примечание 2 3 3" xfId="3874"/>
    <cellStyle name="Примечание 2 3 4" xfId="3875"/>
    <cellStyle name="Примечание 2 3 5" xfId="3876"/>
    <cellStyle name="Примечание 2 3 6" xfId="3877"/>
    <cellStyle name="Примечание 2 4" xfId="3878"/>
    <cellStyle name="Примечание 2 4 2" xfId="3879"/>
    <cellStyle name="Примечание 2 4 2 2" xfId="3880"/>
    <cellStyle name="Примечание 2 4 3" xfId="3881"/>
    <cellStyle name="Примечание 2 4 4" xfId="3882"/>
    <cellStyle name="Примечание 2 4 5" xfId="3883"/>
    <cellStyle name="Примечание 2 4 6" xfId="3884"/>
    <cellStyle name="Примечание 2 5" xfId="3885"/>
    <cellStyle name="Примечание 2 5 2" xfId="3886"/>
    <cellStyle name="Примечание 2 5 2 2" xfId="3887"/>
    <cellStyle name="Примечание 2 5 3" xfId="3888"/>
    <cellStyle name="Примечание 2 5 4" xfId="3889"/>
    <cellStyle name="Примечание 2 5 5" xfId="3890"/>
    <cellStyle name="Примечание 2 5 6" xfId="3891"/>
    <cellStyle name="Примечание 2 6" xfId="3892"/>
    <cellStyle name="Примечание 2 6 2" xfId="3893"/>
    <cellStyle name="Примечание 2 6 2 2" xfId="3894"/>
    <cellStyle name="Примечание 2 6 3" xfId="3895"/>
    <cellStyle name="Примечание 2 6 4" xfId="3896"/>
    <cellStyle name="Примечание 2 6 5" xfId="3897"/>
    <cellStyle name="Примечание 2 6 6" xfId="3898"/>
    <cellStyle name="Примечание 2 7" xfId="3899"/>
    <cellStyle name="Примечание 2 7 2" xfId="3900"/>
    <cellStyle name="Примечание 2 7 2 2" xfId="3901"/>
    <cellStyle name="Примечание 2 7 3" xfId="3902"/>
    <cellStyle name="Примечание 2 7 4" xfId="3903"/>
    <cellStyle name="Примечание 2 7 5" xfId="3904"/>
    <cellStyle name="Примечание 2 7 6" xfId="3905"/>
    <cellStyle name="Примечание 2 8" xfId="3906"/>
    <cellStyle name="Примечание 2 8 2" xfId="3907"/>
    <cellStyle name="Примечание 2 8 2 2" xfId="3908"/>
    <cellStyle name="Примечание 2 8 3" xfId="3909"/>
    <cellStyle name="Примечание 2 8 4" xfId="3910"/>
    <cellStyle name="Примечание 2 8 5" xfId="3911"/>
    <cellStyle name="Примечание 2 8 6" xfId="3912"/>
    <cellStyle name="Примечание 2 9" xfId="3913"/>
    <cellStyle name="Примечание 2 9 2" xfId="3914"/>
    <cellStyle name="Примечание 2 9 2 2" xfId="3915"/>
    <cellStyle name="Примечание 2 9 3" xfId="3916"/>
    <cellStyle name="Примечание 2 9 4" xfId="3917"/>
    <cellStyle name="Примечание 2 9 5" xfId="3918"/>
    <cellStyle name="Примечание 2 9 6" xfId="3919"/>
    <cellStyle name="Примечание 3" xfId="3920"/>
    <cellStyle name="Примечание 3 2" xfId="3921"/>
    <cellStyle name="Примечание 3 2 2" xfId="7488"/>
    <cellStyle name="Примечание 3 3" xfId="7487"/>
    <cellStyle name="Примечание 4" xfId="3922"/>
    <cellStyle name="Примечание 4 2" xfId="3923"/>
    <cellStyle name="Примечание 4 2 2" xfId="7490"/>
    <cellStyle name="Примечание 4 3" xfId="7489"/>
    <cellStyle name="Примечание 5" xfId="3924"/>
    <cellStyle name="Примечание 5 2" xfId="3925"/>
    <cellStyle name="Примечание 5 2 2" xfId="7492"/>
    <cellStyle name="Примечание 5 3" xfId="7491"/>
    <cellStyle name="Процентный" xfId="4906" builtinId="5"/>
    <cellStyle name="Процентный 10" xfId="3926"/>
    <cellStyle name="Процентный 10 2" xfId="3927"/>
    <cellStyle name="Процентный 10 2 2" xfId="7494"/>
    <cellStyle name="Процентный 10 3" xfId="7493"/>
    <cellStyle name="Процентный 11" xfId="3928"/>
    <cellStyle name="Процентный 11 2" xfId="3929"/>
    <cellStyle name="Процентный 11 2 2" xfId="7496"/>
    <cellStyle name="Процентный 11 3" xfId="7495"/>
    <cellStyle name="Процентный 2" xfId="3930"/>
    <cellStyle name="Процентный 2 10" xfId="3931"/>
    <cellStyle name="Процентный 2 10 2" xfId="3932"/>
    <cellStyle name="Процентный 2 10 2 2" xfId="7499"/>
    <cellStyle name="Процентный 2 10 3" xfId="3933"/>
    <cellStyle name="Процентный 2 10 3 2" xfId="7500"/>
    <cellStyle name="Процентный 2 10 4" xfId="7498"/>
    <cellStyle name="Процентный 2 11" xfId="3934"/>
    <cellStyle name="Процентный 2 11 2" xfId="3935"/>
    <cellStyle name="Процентный 2 11 2 2" xfId="7502"/>
    <cellStyle name="Процентный 2 11 3" xfId="3936"/>
    <cellStyle name="Процентный 2 11 3 2" xfId="7503"/>
    <cellStyle name="Процентный 2 11 4" xfId="7501"/>
    <cellStyle name="Процентный 2 12" xfId="3937"/>
    <cellStyle name="Процентный 2 12 2" xfId="3938"/>
    <cellStyle name="Процентный 2 12 2 2" xfId="7505"/>
    <cellStyle name="Процентный 2 12 3" xfId="7504"/>
    <cellStyle name="Процентный 2 13" xfId="3939"/>
    <cellStyle name="Процентный 2 13 2" xfId="3940"/>
    <cellStyle name="Процентный 2 13 2 2" xfId="7506"/>
    <cellStyle name="Процентный 2 14" xfId="3941"/>
    <cellStyle name="Процентный 2 14 2" xfId="3942"/>
    <cellStyle name="Процентный 2 14 2 2" xfId="7508"/>
    <cellStyle name="Процентный 2 14 3" xfId="7507"/>
    <cellStyle name="Процентный 2 15" xfId="3943"/>
    <cellStyle name="Процентный 2 15 2" xfId="3944"/>
    <cellStyle name="Процентный 2 15 2 2" xfId="7510"/>
    <cellStyle name="Процентный 2 15 3" xfId="7509"/>
    <cellStyle name="Процентный 2 16" xfId="3945"/>
    <cellStyle name="Процентный 2 16 2" xfId="3946"/>
    <cellStyle name="Процентный 2 16 2 2" xfId="7512"/>
    <cellStyle name="Процентный 2 16 3" xfId="7511"/>
    <cellStyle name="Процентный 2 17" xfId="3947"/>
    <cellStyle name="Процентный 2 17 2" xfId="3948"/>
    <cellStyle name="Процентный 2 17 2 2" xfId="7514"/>
    <cellStyle name="Процентный 2 17 3" xfId="7513"/>
    <cellStyle name="Процентный 2 18" xfId="3949"/>
    <cellStyle name="Процентный 2 18 2" xfId="3950"/>
    <cellStyle name="Процентный 2 18 2 2" xfId="7516"/>
    <cellStyle name="Процентный 2 18 3" xfId="7515"/>
    <cellStyle name="Процентный 2 19" xfId="3951"/>
    <cellStyle name="Процентный 2 19 2" xfId="3952"/>
    <cellStyle name="Процентный 2 19 2 2" xfId="7518"/>
    <cellStyle name="Процентный 2 19 3" xfId="7517"/>
    <cellStyle name="Процентный 2 2" xfId="3953"/>
    <cellStyle name="Процентный 2 2 10" xfId="3954"/>
    <cellStyle name="Процентный 2 2 10 2" xfId="3955"/>
    <cellStyle name="Процентный 2 2 10 2 2" xfId="3956"/>
    <cellStyle name="Процентный 2 2 10 2 2 2" xfId="7522"/>
    <cellStyle name="Процентный 2 2 10 2 3" xfId="3957"/>
    <cellStyle name="Процентный 2 2 10 2 3 2" xfId="7523"/>
    <cellStyle name="Процентный 2 2 10 2 4" xfId="7521"/>
    <cellStyle name="Процентный 2 2 10 3" xfId="3958"/>
    <cellStyle name="Процентный 2 2 10 3 2" xfId="7524"/>
    <cellStyle name="Процентный 2 2 10 4" xfId="3959"/>
    <cellStyle name="Процентный 2 2 10 4 2" xfId="7525"/>
    <cellStyle name="Процентный 2 2 10 5" xfId="7520"/>
    <cellStyle name="Процентный 2 2 11" xfId="3960"/>
    <cellStyle name="Процентный 2 2 11 2" xfId="3961"/>
    <cellStyle name="Процентный 2 2 11 2 2" xfId="3962"/>
    <cellStyle name="Процентный 2 2 11 2 2 2" xfId="7528"/>
    <cellStyle name="Процентный 2 2 11 2 3" xfId="3963"/>
    <cellStyle name="Процентный 2 2 11 2 3 2" xfId="7529"/>
    <cellStyle name="Процентный 2 2 11 2 4" xfId="7527"/>
    <cellStyle name="Процентный 2 2 11 3" xfId="3964"/>
    <cellStyle name="Процентный 2 2 11 3 2" xfId="7530"/>
    <cellStyle name="Процентный 2 2 11 4" xfId="3965"/>
    <cellStyle name="Процентный 2 2 11 4 2" xfId="7531"/>
    <cellStyle name="Процентный 2 2 11 5" xfId="7526"/>
    <cellStyle name="Процентный 2 2 12" xfId="3966"/>
    <cellStyle name="Процентный 2 2 13" xfId="3967"/>
    <cellStyle name="Процентный 2 2 14" xfId="3968"/>
    <cellStyle name="Процентный 2 2 15" xfId="3969"/>
    <cellStyle name="Процентный 2 2 16" xfId="3970"/>
    <cellStyle name="Процентный 2 2 17" xfId="3971"/>
    <cellStyle name="Процентный 2 2 17 2" xfId="3972"/>
    <cellStyle name="Процентный 2 2 17 2 2" xfId="7533"/>
    <cellStyle name="Процентный 2 2 17 3" xfId="3973"/>
    <cellStyle name="Процентный 2 2 17 3 2" xfId="7534"/>
    <cellStyle name="Процентный 2 2 17 4" xfId="7532"/>
    <cellStyle name="Процентный 2 2 18" xfId="3974"/>
    <cellStyle name="Процентный 2 2 18 2" xfId="3975"/>
    <cellStyle name="Процентный 2 2 18 2 2" xfId="7536"/>
    <cellStyle name="Процентный 2 2 18 3" xfId="3976"/>
    <cellStyle name="Процентный 2 2 18 3 2" xfId="7537"/>
    <cellStyle name="Процентный 2 2 18 4" xfId="7535"/>
    <cellStyle name="Процентный 2 2 19" xfId="3977"/>
    <cellStyle name="Процентный 2 2 19 2" xfId="3978"/>
    <cellStyle name="Процентный 2 2 19 2 2" xfId="7539"/>
    <cellStyle name="Процентный 2 2 19 3" xfId="3979"/>
    <cellStyle name="Процентный 2 2 19 3 2" xfId="7540"/>
    <cellStyle name="Процентный 2 2 19 4" xfId="7538"/>
    <cellStyle name="Процентный 2 2 2" xfId="3980"/>
    <cellStyle name="Процентный 2 2 2 10" xfId="3981"/>
    <cellStyle name="Процентный 2 2 2 10 2" xfId="7542"/>
    <cellStyle name="Процентный 2 2 2 11" xfId="3982"/>
    <cellStyle name="Процентный 2 2 2 11 2" xfId="7543"/>
    <cellStyle name="Процентный 2 2 2 12" xfId="7541"/>
    <cellStyle name="Процентный 2 2 2 2" xfId="3983"/>
    <cellStyle name="Процентный 2 2 2 2 2" xfId="3984"/>
    <cellStyle name="Процентный 2 2 2 2 2 2" xfId="3985"/>
    <cellStyle name="Процентный 2 2 2 2 2 2 2" xfId="7546"/>
    <cellStyle name="Процентный 2 2 2 2 2 3" xfId="3986"/>
    <cellStyle name="Процентный 2 2 2 2 2 3 2" xfId="7547"/>
    <cellStyle name="Процентный 2 2 2 2 2 4" xfId="7545"/>
    <cellStyle name="Процентный 2 2 2 2 3" xfId="3987"/>
    <cellStyle name="Процентный 2 2 2 2 3 2" xfId="3988"/>
    <cellStyle name="Процентный 2 2 2 2 3 2 2" xfId="7549"/>
    <cellStyle name="Процентный 2 2 2 2 3 3" xfId="7548"/>
    <cellStyle name="Процентный 2 2 2 2 4" xfId="3989"/>
    <cellStyle name="Процентный 2 2 2 2 4 2" xfId="7550"/>
    <cellStyle name="Процентный 2 2 2 2 5" xfId="3990"/>
    <cellStyle name="Процентный 2 2 2 2 5 2" xfId="7551"/>
    <cellStyle name="Процентный 2 2 2 2 6" xfId="7544"/>
    <cellStyle name="Процентный 2 2 2 3" xfId="3991"/>
    <cellStyle name="Процентный 2 2 2 3 2" xfId="3992"/>
    <cellStyle name="Процентный 2 2 2 3 2 2" xfId="3993"/>
    <cellStyle name="Процентный 2 2 2 3 2 2 2" xfId="7554"/>
    <cellStyle name="Процентный 2 2 2 3 2 3" xfId="3994"/>
    <cellStyle name="Процентный 2 2 2 3 2 3 2" xfId="7555"/>
    <cellStyle name="Процентный 2 2 2 3 2 4" xfId="7553"/>
    <cellStyle name="Процентный 2 2 2 3 3" xfId="3995"/>
    <cellStyle name="Процентный 2 2 2 3 3 2" xfId="3996"/>
    <cellStyle name="Процентный 2 2 2 3 3 2 2" xfId="7557"/>
    <cellStyle name="Процентный 2 2 2 3 3 3" xfId="7556"/>
    <cellStyle name="Процентный 2 2 2 3 4" xfId="3997"/>
    <cellStyle name="Процентный 2 2 2 3 4 2" xfId="7558"/>
    <cellStyle name="Процентный 2 2 2 3 5" xfId="3998"/>
    <cellStyle name="Процентный 2 2 2 3 5 2" xfId="7559"/>
    <cellStyle name="Процентный 2 2 2 3 6" xfId="7552"/>
    <cellStyle name="Процентный 2 2 2 4" xfId="3999"/>
    <cellStyle name="Процентный 2 2 2 4 2" xfId="4000"/>
    <cellStyle name="Процентный 2 2 2 4 2 2" xfId="4001"/>
    <cellStyle name="Процентный 2 2 2 4 2 2 2" xfId="7562"/>
    <cellStyle name="Процентный 2 2 2 4 2 3" xfId="4002"/>
    <cellStyle name="Процентный 2 2 2 4 2 3 2" xfId="7563"/>
    <cellStyle name="Процентный 2 2 2 4 2 4" xfId="7561"/>
    <cellStyle name="Процентный 2 2 2 4 3" xfId="4003"/>
    <cellStyle name="Процентный 2 2 2 4 3 2" xfId="4004"/>
    <cellStyle name="Процентный 2 2 2 4 3 2 2" xfId="7565"/>
    <cellStyle name="Процентный 2 2 2 4 3 3" xfId="7564"/>
    <cellStyle name="Процентный 2 2 2 4 4" xfId="4005"/>
    <cellStyle name="Процентный 2 2 2 4 4 2" xfId="7566"/>
    <cellStyle name="Процентный 2 2 2 4 5" xfId="4006"/>
    <cellStyle name="Процентный 2 2 2 4 5 2" xfId="7567"/>
    <cellStyle name="Процентный 2 2 2 4 6" xfId="7560"/>
    <cellStyle name="Процентный 2 2 2 5" xfId="4007"/>
    <cellStyle name="Процентный 2 2 2 5 2" xfId="4008"/>
    <cellStyle name="Процентный 2 2 2 5 2 2" xfId="4009"/>
    <cellStyle name="Процентный 2 2 2 5 2 2 2" xfId="7570"/>
    <cellStyle name="Процентный 2 2 2 5 2 3" xfId="4010"/>
    <cellStyle name="Процентный 2 2 2 5 2 3 2" xfId="7571"/>
    <cellStyle name="Процентный 2 2 2 5 2 4" xfId="7569"/>
    <cellStyle name="Процентный 2 2 2 5 3" xfId="4011"/>
    <cellStyle name="Процентный 2 2 2 5 3 2" xfId="7572"/>
    <cellStyle name="Процентный 2 2 2 5 4" xfId="4012"/>
    <cellStyle name="Процентный 2 2 2 5 4 2" xfId="7573"/>
    <cellStyle name="Процентный 2 2 2 5 5" xfId="7568"/>
    <cellStyle name="Процентный 2 2 2 6" xfId="4013"/>
    <cellStyle name="Процентный 2 2 2 6 2" xfId="4014"/>
    <cellStyle name="Процентный 2 2 2 6 2 2" xfId="4015"/>
    <cellStyle name="Процентный 2 2 2 6 2 2 2" xfId="7576"/>
    <cellStyle name="Процентный 2 2 2 6 2 3" xfId="4016"/>
    <cellStyle name="Процентный 2 2 2 6 2 3 2" xfId="7577"/>
    <cellStyle name="Процентный 2 2 2 6 2 4" xfId="7575"/>
    <cellStyle name="Процентный 2 2 2 6 3" xfId="4017"/>
    <cellStyle name="Процентный 2 2 2 6 3 2" xfId="7578"/>
    <cellStyle name="Процентный 2 2 2 6 4" xfId="4018"/>
    <cellStyle name="Процентный 2 2 2 6 4 2" xfId="7579"/>
    <cellStyle name="Процентный 2 2 2 6 5" xfId="7574"/>
    <cellStyle name="Процентный 2 2 2 7" xfId="4019"/>
    <cellStyle name="Процентный 2 2 2 7 2" xfId="4020"/>
    <cellStyle name="Процентный 2 2 2 7 2 2" xfId="4021"/>
    <cellStyle name="Процентный 2 2 2 7 2 2 2" xfId="7582"/>
    <cellStyle name="Процентный 2 2 2 7 2 3" xfId="4022"/>
    <cellStyle name="Процентный 2 2 2 7 2 3 2" xfId="7583"/>
    <cellStyle name="Процентный 2 2 2 7 2 4" xfId="7581"/>
    <cellStyle name="Процентный 2 2 2 7 3" xfId="4023"/>
    <cellStyle name="Процентный 2 2 2 7 3 2" xfId="7584"/>
    <cellStyle name="Процентный 2 2 2 7 4" xfId="4024"/>
    <cellStyle name="Процентный 2 2 2 7 4 2" xfId="7585"/>
    <cellStyle name="Процентный 2 2 2 7 5" xfId="7580"/>
    <cellStyle name="Процентный 2 2 2 8" xfId="4025"/>
    <cellStyle name="Процентный 2 2 2 8 2" xfId="4026"/>
    <cellStyle name="Процентный 2 2 2 8 2 2" xfId="7587"/>
    <cellStyle name="Процентный 2 2 2 8 3" xfId="4027"/>
    <cellStyle name="Процентный 2 2 2 8 3 2" xfId="7588"/>
    <cellStyle name="Процентный 2 2 2 8 4" xfId="7586"/>
    <cellStyle name="Процентный 2 2 2 9" xfId="4028"/>
    <cellStyle name="Процентный 2 2 2 9 2" xfId="4029"/>
    <cellStyle name="Процентный 2 2 2 9 2 2" xfId="7590"/>
    <cellStyle name="Процентный 2 2 2 9 3" xfId="7589"/>
    <cellStyle name="Процентный 2 2 20" xfId="4030"/>
    <cellStyle name="Процентный 2 2 20 2" xfId="4031"/>
    <cellStyle name="Процентный 2 2 20 2 2" xfId="7592"/>
    <cellStyle name="Процентный 2 2 20 3" xfId="4032"/>
    <cellStyle name="Процентный 2 2 20 3 2" xfId="7593"/>
    <cellStyle name="Процентный 2 2 20 4" xfId="7591"/>
    <cellStyle name="Процентный 2 2 21" xfId="4033"/>
    <cellStyle name="Процентный 2 2 21 2" xfId="4034"/>
    <cellStyle name="Процентный 2 2 21 2 2" xfId="7595"/>
    <cellStyle name="Процентный 2 2 21 3" xfId="4035"/>
    <cellStyle name="Процентный 2 2 21 3 2" xfId="7596"/>
    <cellStyle name="Процентный 2 2 21 4" xfId="7594"/>
    <cellStyle name="Процентный 2 2 22" xfId="4036"/>
    <cellStyle name="Процентный 2 2 22 2" xfId="4037"/>
    <cellStyle name="Процентный 2 2 22 2 2" xfId="7598"/>
    <cellStyle name="Процентный 2 2 22 3" xfId="7597"/>
    <cellStyle name="Процентный 2 2 23" xfId="4038"/>
    <cellStyle name="Процентный 2 2 23 2" xfId="4039"/>
    <cellStyle name="Процентный 2 2 23 2 2" xfId="7600"/>
    <cellStyle name="Процентный 2 2 23 3" xfId="7599"/>
    <cellStyle name="Процентный 2 2 24" xfId="4040"/>
    <cellStyle name="Процентный 2 2 24 2" xfId="4041"/>
    <cellStyle name="Процентный 2 2 24 2 2" xfId="7602"/>
    <cellStyle name="Процентный 2 2 24 3" xfId="7601"/>
    <cellStyle name="Процентный 2 2 25" xfId="4042"/>
    <cellStyle name="Процентный 2 2 25 2" xfId="4043"/>
    <cellStyle name="Процентный 2 2 25 2 2" xfId="7604"/>
    <cellStyle name="Процентный 2 2 25 3" xfId="7603"/>
    <cellStyle name="Процентный 2 2 26" xfId="4044"/>
    <cellStyle name="Процентный 2 2 26 2" xfId="4045"/>
    <cellStyle name="Процентный 2 2 26 2 2" xfId="7606"/>
    <cellStyle name="Процентный 2 2 26 3" xfId="7605"/>
    <cellStyle name="Процентный 2 2 27" xfId="4046"/>
    <cellStyle name="Процентный 2 2 27 2" xfId="4047"/>
    <cellStyle name="Процентный 2 2 27 2 2" xfId="7608"/>
    <cellStyle name="Процентный 2 2 27 3" xfId="7607"/>
    <cellStyle name="Процентный 2 2 28" xfId="4048"/>
    <cellStyle name="Процентный 2 2 28 2" xfId="4049"/>
    <cellStyle name="Процентный 2 2 28 2 2" xfId="7610"/>
    <cellStyle name="Процентный 2 2 28 3" xfId="7609"/>
    <cellStyle name="Процентный 2 2 29" xfId="4050"/>
    <cellStyle name="Процентный 2 2 29 2" xfId="4051"/>
    <cellStyle name="Процентный 2 2 29 2 2" xfId="7612"/>
    <cellStyle name="Процентный 2 2 29 3" xfId="7611"/>
    <cellStyle name="Процентный 2 2 3" xfId="4052"/>
    <cellStyle name="Процентный 2 2 3 2" xfId="4053"/>
    <cellStyle name="Процентный 2 2 3 2 2" xfId="4054"/>
    <cellStyle name="Процентный 2 2 3 2 2 2" xfId="7615"/>
    <cellStyle name="Процентный 2 2 3 2 3" xfId="4055"/>
    <cellStyle name="Процентный 2 2 3 2 3 2" xfId="7616"/>
    <cellStyle name="Процентный 2 2 3 2 4" xfId="7614"/>
    <cellStyle name="Процентный 2 2 3 3" xfId="4056"/>
    <cellStyle name="Процентный 2 2 3 3 2" xfId="4057"/>
    <cellStyle name="Процентный 2 2 3 3 2 2" xfId="7618"/>
    <cellStyle name="Процентный 2 2 3 3 3" xfId="7617"/>
    <cellStyle name="Процентный 2 2 3 4" xfId="4058"/>
    <cellStyle name="Процентный 2 2 3 4 2" xfId="7619"/>
    <cellStyle name="Процентный 2 2 3 5" xfId="4059"/>
    <cellStyle name="Процентный 2 2 3 5 2" xfId="7620"/>
    <cellStyle name="Процентный 2 2 3 6" xfId="7613"/>
    <cellStyle name="Процентный 2 2 30" xfId="4060"/>
    <cellStyle name="Процентный 2 2 30 2" xfId="4061"/>
    <cellStyle name="Процентный 2 2 30 2 2" xfId="7622"/>
    <cellStyle name="Процентный 2 2 30 3" xfId="7621"/>
    <cellStyle name="Процентный 2 2 31" xfId="4062"/>
    <cellStyle name="Процентный 2 2 31 2" xfId="4063"/>
    <cellStyle name="Процентный 2 2 31 2 2" xfId="7624"/>
    <cellStyle name="Процентный 2 2 31 3" xfId="7623"/>
    <cellStyle name="Процентный 2 2 32" xfId="4064"/>
    <cellStyle name="Процентный 2 2 32 2" xfId="4065"/>
    <cellStyle name="Процентный 2 2 32 2 2" xfId="7626"/>
    <cellStyle name="Процентный 2 2 32 3" xfId="7625"/>
    <cellStyle name="Процентный 2 2 33" xfId="4066"/>
    <cellStyle name="Процентный 2 2 33 2" xfId="7627"/>
    <cellStyle name="Процентный 2 2 34" xfId="4067"/>
    <cellStyle name="Процентный 2 2 34 2" xfId="7628"/>
    <cellStyle name="Процентный 2 2 35" xfId="7519"/>
    <cellStyle name="Процентный 2 2 4" xfId="4068"/>
    <cellStyle name="Процентный 2 2 4 2" xfId="4069"/>
    <cellStyle name="Процентный 2 2 4 2 2" xfId="4070"/>
    <cellStyle name="Процентный 2 2 4 2 2 2" xfId="7631"/>
    <cellStyle name="Процентный 2 2 4 2 3" xfId="4071"/>
    <cellStyle name="Процентный 2 2 4 2 3 2" xfId="7632"/>
    <cellStyle name="Процентный 2 2 4 2 4" xfId="7630"/>
    <cellStyle name="Процентный 2 2 4 3" xfId="4072"/>
    <cellStyle name="Процентный 2 2 4 3 2" xfId="4073"/>
    <cellStyle name="Процентный 2 2 4 3 2 2" xfId="7634"/>
    <cellStyle name="Процентный 2 2 4 3 3" xfId="7633"/>
    <cellStyle name="Процентный 2 2 4 4" xfId="4074"/>
    <cellStyle name="Процентный 2 2 4 4 2" xfId="7635"/>
    <cellStyle name="Процентный 2 2 4 5" xfId="4075"/>
    <cellStyle name="Процентный 2 2 4 5 2" xfId="7636"/>
    <cellStyle name="Процентный 2 2 4 6" xfId="7629"/>
    <cellStyle name="Процентный 2 2 5" xfId="4076"/>
    <cellStyle name="Процентный 2 2 5 2" xfId="4077"/>
    <cellStyle name="Процентный 2 2 5 2 2" xfId="4078"/>
    <cellStyle name="Процентный 2 2 5 2 2 2" xfId="7639"/>
    <cellStyle name="Процентный 2 2 5 2 3" xfId="4079"/>
    <cellStyle name="Процентный 2 2 5 2 3 2" xfId="7640"/>
    <cellStyle name="Процентный 2 2 5 2 4" xfId="7638"/>
    <cellStyle name="Процентный 2 2 5 3" xfId="4080"/>
    <cellStyle name="Процентный 2 2 5 3 2" xfId="4081"/>
    <cellStyle name="Процентный 2 2 5 3 2 2" xfId="7642"/>
    <cellStyle name="Процентный 2 2 5 3 3" xfId="7641"/>
    <cellStyle name="Процентный 2 2 5 4" xfId="4082"/>
    <cellStyle name="Процентный 2 2 5 4 2" xfId="7643"/>
    <cellStyle name="Процентный 2 2 5 5" xfId="4083"/>
    <cellStyle name="Процентный 2 2 5 5 2" xfId="7644"/>
    <cellStyle name="Процентный 2 2 5 6" xfId="7637"/>
    <cellStyle name="Процентный 2 2 6" xfId="4084"/>
    <cellStyle name="Процентный 2 2 6 2" xfId="4085"/>
    <cellStyle name="Процентный 2 2 6 2 2" xfId="4086"/>
    <cellStyle name="Процентный 2 2 6 2 2 2" xfId="7647"/>
    <cellStyle name="Процентный 2 2 6 2 3" xfId="4087"/>
    <cellStyle name="Процентный 2 2 6 2 3 2" xfId="7648"/>
    <cellStyle name="Процентный 2 2 6 2 4" xfId="7646"/>
    <cellStyle name="Процентный 2 2 6 3" xfId="4088"/>
    <cellStyle name="Процентный 2 2 6 3 2" xfId="7649"/>
    <cellStyle name="Процентный 2 2 6 4" xfId="4089"/>
    <cellStyle name="Процентный 2 2 6 4 2" xfId="7650"/>
    <cellStyle name="Процентный 2 2 6 5" xfId="7645"/>
    <cellStyle name="Процентный 2 2 7" xfId="4090"/>
    <cellStyle name="Процентный 2 2 7 2" xfId="4091"/>
    <cellStyle name="Процентный 2 2 7 2 2" xfId="4092"/>
    <cellStyle name="Процентный 2 2 7 2 2 2" xfId="7653"/>
    <cellStyle name="Процентный 2 2 7 2 3" xfId="4093"/>
    <cellStyle name="Процентный 2 2 7 2 3 2" xfId="7654"/>
    <cellStyle name="Процентный 2 2 7 2 4" xfId="7652"/>
    <cellStyle name="Процентный 2 2 7 3" xfId="4094"/>
    <cellStyle name="Процентный 2 2 7 3 2" xfId="7655"/>
    <cellStyle name="Процентный 2 2 7 4" xfId="4095"/>
    <cellStyle name="Процентный 2 2 7 4 2" xfId="7656"/>
    <cellStyle name="Процентный 2 2 7 5" xfId="7651"/>
    <cellStyle name="Процентный 2 2 8" xfId="4096"/>
    <cellStyle name="Процентный 2 2 8 2" xfId="4097"/>
    <cellStyle name="Процентный 2 2 8 2 2" xfId="4098"/>
    <cellStyle name="Процентный 2 2 8 2 2 2" xfId="7659"/>
    <cellStyle name="Процентный 2 2 8 2 3" xfId="4099"/>
    <cellStyle name="Процентный 2 2 8 2 3 2" xfId="7660"/>
    <cellStyle name="Процентный 2 2 8 2 4" xfId="7658"/>
    <cellStyle name="Процентный 2 2 8 3" xfId="4100"/>
    <cellStyle name="Процентный 2 2 8 3 2" xfId="7661"/>
    <cellStyle name="Процентный 2 2 8 4" xfId="4101"/>
    <cellStyle name="Процентный 2 2 8 4 2" xfId="7662"/>
    <cellStyle name="Процентный 2 2 8 5" xfId="7657"/>
    <cellStyle name="Процентный 2 2 9" xfId="4102"/>
    <cellStyle name="Процентный 2 2 9 2" xfId="4103"/>
    <cellStyle name="Процентный 2 2 9 2 2" xfId="4104"/>
    <cellStyle name="Процентный 2 2 9 2 2 2" xfId="7665"/>
    <cellStyle name="Процентный 2 2 9 2 3" xfId="4105"/>
    <cellStyle name="Процентный 2 2 9 2 3 2" xfId="7666"/>
    <cellStyle name="Процентный 2 2 9 2 4" xfId="7664"/>
    <cellStyle name="Процентный 2 2 9 3" xfId="4106"/>
    <cellStyle name="Процентный 2 2 9 3 2" xfId="7667"/>
    <cellStyle name="Процентный 2 2 9 4" xfId="4107"/>
    <cellStyle name="Процентный 2 2 9 4 2" xfId="7668"/>
    <cellStyle name="Процентный 2 2 9 5" xfId="7663"/>
    <cellStyle name="Процентный 2 20" xfId="4108"/>
    <cellStyle name="Процентный 2 20 2" xfId="4109"/>
    <cellStyle name="Процентный 2 20 2 2" xfId="7670"/>
    <cellStyle name="Процентный 2 20 3" xfId="7669"/>
    <cellStyle name="Процентный 2 21" xfId="4110"/>
    <cellStyle name="Процентный 2 21 2" xfId="4111"/>
    <cellStyle name="Процентный 2 21 2 2" xfId="7672"/>
    <cellStyle name="Процентный 2 21 3" xfId="7671"/>
    <cellStyle name="Процентный 2 22" xfId="4112"/>
    <cellStyle name="Процентный 2 22 2" xfId="4113"/>
    <cellStyle name="Процентный 2 22 2 2" xfId="7674"/>
    <cellStyle name="Процентный 2 22 3" xfId="7673"/>
    <cellStyle name="Процентный 2 23" xfId="7497"/>
    <cellStyle name="Процентный 2 3" xfId="4114"/>
    <cellStyle name="Процентный 2 3 2" xfId="4115"/>
    <cellStyle name="Процентный 2 3 2 2" xfId="4116"/>
    <cellStyle name="Процентный 2 3 2 2 2" xfId="4117"/>
    <cellStyle name="Процентный 2 3 2 2 2 2" xfId="7678"/>
    <cellStyle name="Процентный 2 3 2 2 3" xfId="4118"/>
    <cellStyle name="Процентный 2 3 2 2 3 2" xfId="7679"/>
    <cellStyle name="Процентный 2 3 2 2 4" xfId="7677"/>
    <cellStyle name="Процентный 2 3 2 3" xfId="4119"/>
    <cellStyle name="Процентный 2 3 2 3 2" xfId="4120"/>
    <cellStyle name="Процентный 2 3 2 3 2 2" xfId="7681"/>
    <cellStyle name="Процентный 2 3 2 3 3" xfId="7680"/>
    <cellStyle name="Процентный 2 3 2 4" xfId="4121"/>
    <cellStyle name="Процентный 2 3 2 4 2" xfId="7682"/>
    <cellStyle name="Процентный 2 3 2 5" xfId="4122"/>
    <cellStyle name="Процентный 2 3 2 5 2" xfId="7683"/>
    <cellStyle name="Процентный 2 3 2 6" xfId="7676"/>
    <cellStyle name="Процентный 2 3 3" xfId="4123"/>
    <cellStyle name="Процентный 2 3 3 2" xfId="4124"/>
    <cellStyle name="Процентный 2 3 3 2 2" xfId="4125"/>
    <cellStyle name="Процентный 2 3 3 2 2 2" xfId="7686"/>
    <cellStyle name="Процентный 2 3 3 2 3" xfId="4126"/>
    <cellStyle name="Процентный 2 3 3 2 3 2" xfId="7687"/>
    <cellStyle name="Процентный 2 3 3 2 4" xfId="7685"/>
    <cellStyle name="Процентный 2 3 3 3" xfId="4127"/>
    <cellStyle name="Процентный 2 3 3 3 2" xfId="4128"/>
    <cellStyle name="Процентный 2 3 3 3 2 2" xfId="7689"/>
    <cellStyle name="Процентный 2 3 3 3 3" xfId="7688"/>
    <cellStyle name="Процентный 2 3 3 4" xfId="4129"/>
    <cellStyle name="Процентный 2 3 3 4 2" xfId="7690"/>
    <cellStyle name="Процентный 2 3 3 5" xfId="4130"/>
    <cellStyle name="Процентный 2 3 3 5 2" xfId="7691"/>
    <cellStyle name="Процентный 2 3 3 6" xfId="7684"/>
    <cellStyle name="Процентный 2 3 4" xfId="4131"/>
    <cellStyle name="Процентный 2 3 4 2" xfId="4132"/>
    <cellStyle name="Процентный 2 3 4 2 2" xfId="4133"/>
    <cellStyle name="Процентный 2 3 4 2 2 2" xfId="7694"/>
    <cellStyle name="Процентный 2 3 4 2 3" xfId="4134"/>
    <cellStyle name="Процентный 2 3 4 2 3 2" xfId="7695"/>
    <cellStyle name="Процентный 2 3 4 2 4" xfId="7693"/>
    <cellStyle name="Процентный 2 3 4 3" xfId="4135"/>
    <cellStyle name="Процентный 2 3 4 3 2" xfId="4136"/>
    <cellStyle name="Процентный 2 3 4 3 2 2" xfId="7697"/>
    <cellStyle name="Процентный 2 3 4 3 3" xfId="7696"/>
    <cellStyle name="Процентный 2 3 4 4" xfId="4137"/>
    <cellStyle name="Процентный 2 3 4 4 2" xfId="7698"/>
    <cellStyle name="Процентный 2 3 4 5" xfId="4138"/>
    <cellStyle name="Процентный 2 3 4 5 2" xfId="7699"/>
    <cellStyle name="Процентный 2 3 4 6" xfId="7692"/>
    <cellStyle name="Процентный 2 3 5" xfId="4139"/>
    <cellStyle name="Процентный 2 3 5 2" xfId="4140"/>
    <cellStyle name="Процентный 2 3 5 2 2" xfId="7701"/>
    <cellStyle name="Процентный 2 3 5 3" xfId="4141"/>
    <cellStyle name="Процентный 2 3 5 3 2" xfId="7702"/>
    <cellStyle name="Процентный 2 3 5 4" xfId="7700"/>
    <cellStyle name="Процентный 2 3 6" xfId="4142"/>
    <cellStyle name="Процентный 2 3 6 2" xfId="4143"/>
    <cellStyle name="Процентный 2 3 6 2 2" xfId="7704"/>
    <cellStyle name="Процентный 2 3 6 3" xfId="7703"/>
    <cellStyle name="Процентный 2 3 7" xfId="4144"/>
    <cellStyle name="Процентный 2 3 7 2" xfId="7705"/>
    <cellStyle name="Процентный 2 3 8" xfId="4145"/>
    <cellStyle name="Процентный 2 3 8 2" xfId="7706"/>
    <cellStyle name="Процентный 2 3 9" xfId="7675"/>
    <cellStyle name="Процентный 2 4" xfId="4146"/>
    <cellStyle name="Процентный 2 4 2" xfId="4147"/>
    <cellStyle name="Процентный 2 4 2 2" xfId="4148"/>
    <cellStyle name="Процентный 2 4 2 2 2" xfId="7709"/>
    <cellStyle name="Процентный 2 4 2 3" xfId="4149"/>
    <cellStyle name="Процентный 2 4 2 3 2" xfId="7710"/>
    <cellStyle name="Процентный 2 4 2 4" xfId="7708"/>
    <cellStyle name="Процентный 2 4 3" xfId="4150"/>
    <cellStyle name="Процентный 2 4 3 2" xfId="4151"/>
    <cellStyle name="Процентный 2 4 3 2 2" xfId="7712"/>
    <cellStyle name="Процентный 2 4 3 3" xfId="7711"/>
    <cellStyle name="Процентный 2 4 4" xfId="4152"/>
    <cellStyle name="Процентный 2 4 4 2" xfId="7713"/>
    <cellStyle name="Процентный 2 4 5" xfId="4153"/>
    <cellStyle name="Процентный 2 4 5 2" xfId="7714"/>
    <cellStyle name="Процентный 2 4 6" xfId="7707"/>
    <cellStyle name="Процентный 2 5" xfId="4154"/>
    <cellStyle name="Процентный 2 5 2" xfId="4155"/>
    <cellStyle name="Процентный 2 5 2 2" xfId="4156"/>
    <cellStyle name="Процентный 2 5 2 2 2" xfId="7717"/>
    <cellStyle name="Процентный 2 5 2 3" xfId="4157"/>
    <cellStyle name="Процентный 2 5 2 3 2" xfId="7718"/>
    <cellStyle name="Процентный 2 5 2 4" xfId="7716"/>
    <cellStyle name="Процентный 2 5 3" xfId="4158"/>
    <cellStyle name="Процентный 2 5 3 2" xfId="4159"/>
    <cellStyle name="Процентный 2 5 3 2 2" xfId="7720"/>
    <cellStyle name="Процентный 2 5 3 3" xfId="7719"/>
    <cellStyle name="Процентный 2 5 4" xfId="4160"/>
    <cellStyle name="Процентный 2 5 4 2" xfId="7721"/>
    <cellStyle name="Процентный 2 5 5" xfId="4161"/>
    <cellStyle name="Процентный 2 5 5 2" xfId="7722"/>
    <cellStyle name="Процентный 2 5 6" xfId="7715"/>
    <cellStyle name="Процентный 2 6" xfId="4162"/>
    <cellStyle name="Процентный 2 6 2" xfId="4163"/>
    <cellStyle name="Процентный 2 6 2 2" xfId="4164"/>
    <cellStyle name="Процентный 2 6 2 2 2" xfId="7725"/>
    <cellStyle name="Процентный 2 6 2 3" xfId="4165"/>
    <cellStyle name="Процентный 2 6 2 3 2" xfId="7726"/>
    <cellStyle name="Процентный 2 6 2 4" xfId="7724"/>
    <cellStyle name="Процентный 2 6 3" xfId="4166"/>
    <cellStyle name="Процентный 2 6 3 2" xfId="4167"/>
    <cellStyle name="Процентный 2 6 3 2 2" xfId="7728"/>
    <cellStyle name="Процентный 2 6 3 3" xfId="7727"/>
    <cellStyle name="Процентный 2 6 4" xfId="4168"/>
    <cellStyle name="Процентный 2 6 4 2" xfId="7729"/>
    <cellStyle name="Процентный 2 6 5" xfId="4169"/>
    <cellStyle name="Процентный 2 6 5 2" xfId="7730"/>
    <cellStyle name="Процентный 2 6 6" xfId="7723"/>
    <cellStyle name="Процентный 2 7" xfId="4170"/>
    <cellStyle name="Процентный 2 7 2" xfId="4171"/>
    <cellStyle name="Процентный 2 7 2 2" xfId="4172"/>
    <cellStyle name="Процентный 2 7 2 2 2" xfId="7733"/>
    <cellStyle name="Процентный 2 7 2 3" xfId="4173"/>
    <cellStyle name="Процентный 2 7 2 3 2" xfId="7734"/>
    <cellStyle name="Процентный 2 7 2 4" xfId="7732"/>
    <cellStyle name="Процентный 2 7 3" xfId="4174"/>
    <cellStyle name="Процентный 2 7 3 2" xfId="7735"/>
    <cellStyle name="Процентный 2 7 4" xfId="4175"/>
    <cellStyle name="Процентный 2 7 4 2" xfId="7736"/>
    <cellStyle name="Процентный 2 7 5" xfId="7731"/>
    <cellStyle name="Процентный 2 8" xfId="4176"/>
    <cellStyle name="Процентный 2 9" xfId="4177"/>
    <cellStyle name="Процентный 2 9 2" xfId="4178"/>
    <cellStyle name="Процентный 2 9 2 2" xfId="7738"/>
    <cellStyle name="Процентный 2 9 3" xfId="4179"/>
    <cellStyle name="Процентный 2 9 3 2" xfId="7739"/>
    <cellStyle name="Процентный 2 9 4" xfId="7737"/>
    <cellStyle name="Процентный 3" xfId="4180"/>
    <cellStyle name="Процентный 3 10" xfId="4181"/>
    <cellStyle name="Процентный 3 11" xfId="4182"/>
    <cellStyle name="Процентный 3 12" xfId="4183"/>
    <cellStyle name="Процентный 3 13" xfId="4184"/>
    <cellStyle name="Процентный 3 14" xfId="4185"/>
    <cellStyle name="Процентный 3 14 2" xfId="4186"/>
    <cellStyle name="Процентный 3 14 2 2" xfId="7741"/>
    <cellStyle name="Процентный 3 14 3" xfId="7740"/>
    <cellStyle name="Процентный 3 2" xfId="4187"/>
    <cellStyle name="Процентный 3 3" xfId="4188"/>
    <cellStyle name="Процентный 3 4" xfId="4189"/>
    <cellStyle name="Процентный 3 5" xfId="4190"/>
    <cellStyle name="Процентный 3 6" xfId="4191"/>
    <cellStyle name="Процентный 3 7" xfId="4192"/>
    <cellStyle name="Процентный 3 8" xfId="4193"/>
    <cellStyle name="Процентный 3 9" xfId="4194"/>
    <cellStyle name="Процентный 4" xfId="4195"/>
    <cellStyle name="Процентный 4 10" xfId="4196"/>
    <cellStyle name="Процентный 4 10 2" xfId="4197"/>
    <cellStyle name="Процентный 4 10 2 2" xfId="7744"/>
    <cellStyle name="Процентный 4 10 3" xfId="7743"/>
    <cellStyle name="Процентный 4 11" xfId="4198"/>
    <cellStyle name="Процентный 4 11 2" xfId="4199"/>
    <cellStyle name="Процентный 4 11 2 2" xfId="7746"/>
    <cellStyle name="Процентный 4 11 3" xfId="7745"/>
    <cellStyle name="Процентный 4 12" xfId="4200"/>
    <cellStyle name="Процентный 4 12 2" xfId="4201"/>
    <cellStyle name="Процентный 4 12 2 2" xfId="7748"/>
    <cellStyle name="Процентный 4 12 3" xfId="7747"/>
    <cellStyle name="Процентный 4 13" xfId="4202"/>
    <cellStyle name="Процентный 4 13 2" xfId="4203"/>
    <cellStyle name="Процентный 4 13 2 2" xfId="7750"/>
    <cellStyle name="Процентный 4 13 3" xfId="7749"/>
    <cellStyle name="Процентный 4 14" xfId="4204"/>
    <cellStyle name="Процентный 4 14 2" xfId="4205"/>
    <cellStyle name="Процентный 4 14 2 2" xfId="7752"/>
    <cellStyle name="Процентный 4 14 3" xfId="7751"/>
    <cellStyle name="Процентный 4 15" xfId="4206"/>
    <cellStyle name="Процентный 4 15 2" xfId="4207"/>
    <cellStyle name="Процентный 4 15 2 2" xfId="7754"/>
    <cellStyle name="Процентный 4 15 3" xfId="7753"/>
    <cellStyle name="Процентный 4 16" xfId="4208"/>
    <cellStyle name="Процентный 4 16 2" xfId="4209"/>
    <cellStyle name="Процентный 4 16 2 2" xfId="7756"/>
    <cellStyle name="Процентный 4 16 3" xfId="7755"/>
    <cellStyle name="Процентный 4 17" xfId="4210"/>
    <cellStyle name="Процентный 4 17 2" xfId="7757"/>
    <cellStyle name="Процентный 4 18" xfId="4211"/>
    <cellStyle name="Процентный 4 18 2" xfId="7758"/>
    <cellStyle name="Процентный 4 19" xfId="7742"/>
    <cellStyle name="Процентный 4 2" xfId="4212"/>
    <cellStyle name="Процентный 4 2 2" xfId="4213"/>
    <cellStyle name="Процентный 4 2 2 2" xfId="4214"/>
    <cellStyle name="Процентный 4 2 2 2 2" xfId="7760"/>
    <cellStyle name="Процентный 4 2 3" xfId="4215"/>
    <cellStyle name="Процентный 4 2 3 2" xfId="4216"/>
    <cellStyle name="Процентный 4 2 3 2 2" xfId="7762"/>
    <cellStyle name="Процентный 4 2 3 3" xfId="7761"/>
    <cellStyle name="Процентный 4 2 4" xfId="4217"/>
    <cellStyle name="Процентный 4 2 4 2" xfId="7763"/>
    <cellStyle name="Процентный 4 2 5" xfId="4218"/>
    <cellStyle name="Процентный 4 2 5 2" xfId="7764"/>
    <cellStyle name="Процентный 4 2 6" xfId="7759"/>
    <cellStyle name="Процентный 4 3" xfId="4219"/>
    <cellStyle name="Процентный 4 3 2" xfId="4220"/>
    <cellStyle name="Процентный 4 3 2 2" xfId="7766"/>
    <cellStyle name="Процентный 4 3 3" xfId="4221"/>
    <cellStyle name="Процентный 4 3 3 2" xfId="7767"/>
    <cellStyle name="Процентный 4 3 4" xfId="7765"/>
    <cellStyle name="Процентный 4 4" xfId="4222"/>
    <cellStyle name="Процентный 4 4 2" xfId="4223"/>
    <cellStyle name="Процентный 4 4 2 2" xfId="7769"/>
    <cellStyle name="Процентный 4 4 3" xfId="4224"/>
    <cellStyle name="Процентный 4 4 3 2" xfId="7770"/>
    <cellStyle name="Процентный 4 4 4" xfId="7768"/>
    <cellStyle name="Процентный 4 5" xfId="4225"/>
    <cellStyle name="Процентный 4 5 2" xfId="4226"/>
    <cellStyle name="Процентный 4 5 2 2" xfId="7772"/>
    <cellStyle name="Процентный 4 5 3" xfId="4227"/>
    <cellStyle name="Процентный 4 5 3 2" xfId="7773"/>
    <cellStyle name="Процентный 4 5 4" xfId="7771"/>
    <cellStyle name="Процентный 4 6" xfId="4228"/>
    <cellStyle name="Процентный 4 6 2" xfId="4229"/>
    <cellStyle name="Процентный 4 6 2 2" xfId="7775"/>
    <cellStyle name="Процентный 4 6 3" xfId="7774"/>
    <cellStyle name="Процентный 4 7" xfId="4230"/>
    <cellStyle name="Процентный 4 7 2" xfId="4231"/>
    <cellStyle name="Процентный 4 7 2 2" xfId="7776"/>
    <cellStyle name="Процентный 4 8" xfId="4232"/>
    <cellStyle name="Процентный 4 8 2" xfId="4233"/>
    <cellStyle name="Процентный 4 8 2 2" xfId="7778"/>
    <cellStyle name="Процентный 4 8 3" xfId="7777"/>
    <cellStyle name="Процентный 4 9" xfId="4234"/>
    <cellStyle name="Процентный 4 9 2" xfId="4235"/>
    <cellStyle name="Процентный 4 9 2 2" xfId="7780"/>
    <cellStyle name="Процентный 4 9 3" xfId="7779"/>
    <cellStyle name="Процентный 5" xfId="4236"/>
    <cellStyle name="Процентный 5 2" xfId="4237"/>
    <cellStyle name="Процентный 5 3" xfId="4238"/>
    <cellStyle name="Процентный 5 4" xfId="4239"/>
    <cellStyle name="Процентный 5 5" xfId="4240"/>
    <cellStyle name="Процентный 5 6" xfId="4241"/>
    <cellStyle name="Процентный 5 6 2" xfId="4242"/>
    <cellStyle name="Процентный 5 6 2 2" xfId="7782"/>
    <cellStyle name="Процентный 5 6 3" xfId="7781"/>
    <cellStyle name="Процентный 5 7" xfId="4243"/>
    <cellStyle name="Процентный 6" xfId="4244"/>
    <cellStyle name="Процентный 6 2" xfId="4245"/>
    <cellStyle name="Процентный 6 2 2" xfId="7784"/>
    <cellStyle name="Процентный 6 3" xfId="7783"/>
    <cellStyle name="Процентный 7" xfId="4246"/>
    <cellStyle name="Процентный 7 2" xfId="4247"/>
    <cellStyle name="Процентный 7 2 2" xfId="7786"/>
    <cellStyle name="Процентный 7 3" xfId="7785"/>
    <cellStyle name="Процентный 8" xfId="4248"/>
    <cellStyle name="Процентный 9" xfId="4249"/>
    <cellStyle name="Процентный 9 2" xfId="4250"/>
    <cellStyle name="Связанная ячейка 2" xfId="4251"/>
    <cellStyle name="Стиль 1" xfId="4252"/>
    <cellStyle name="Текст предупреждения 2" xfId="4253"/>
    <cellStyle name="Тысячи [0]_перечис.11" xfId="4254"/>
    <cellStyle name="Тысячи_перечис.11" xfId="4255"/>
    <cellStyle name="Финансовый [0] 10" xfId="4256"/>
    <cellStyle name="Финансовый [0] 10 2" xfId="4257"/>
    <cellStyle name="Финансовый [0] 10 2 2" xfId="7788"/>
    <cellStyle name="Финансовый [0] 10 3" xfId="7787"/>
    <cellStyle name="Финансовый [0] 2" xfId="4258"/>
    <cellStyle name="Финансовый [0] 2 2" xfId="4259"/>
    <cellStyle name="Финансовый [0] 2 2 2" xfId="4260"/>
    <cellStyle name="Финансовый [0] 2 3" xfId="4261"/>
    <cellStyle name="Финансовый [0] 2 4" xfId="4262"/>
    <cellStyle name="Финансовый [0] 2 5" xfId="4263"/>
    <cellStyle name="Финансовый [0] 2 6" xfId="4264"/>
    <cellStyle name="Финансовый [0] 2 7" xfId="4265"/>
    <cellStyle name="Финансовый [0] 2 8" xfId="4266"/>
    <cellStyle name="Финансовый [0] 2 9" xfId="4267"/>
    <cellStyle name="Финансовый [0] 2 9 2" xfId="4268"/>
    <cellStyle name="Финансовый [0] 2 9 2 2" xfId="7790"/>
    <cellStyle name="Финансовый [0] 2 9 3" xfId="7789"/>
    <cellStyle name="Финансовый [0] 3" xfId="4269"/>
    <cellStyle name="Финансовый [0] 4" xfId="4270"/>
    <cellStyle name="Финансовый [0] 4 2" xfId="4271"/>
    <cellStyle name="Финансовый [0] 5" xfId="4272"/>
    <cellStyle name="Финансовый [0] 6" xfId="4273"/>
    <cellStyle name="Финансовый [0] 7" xfId="4274"/>
    <cellStyle name="Финансовый [0] 7 2" xfId="4275"/>
    <cellStyle name="Финансовый [0] 7 2 2" xfId="4276"/>
    <cellStyle name="Финансовый [0] 7 3" xfId="4277"/>
    <cellStyle name="Финансовый [0] 7 4" xfId="4278"/>
    <cellStyle name="Финансовый [0] 7 5" xfId="4279"/>
    <cellStyle name="Финансовый [0] 8" xfId="4280"/>
    <cellStyle name="Финансовый [0] 9" xfId="4281"/>
    <cellStyle name="Финансовый 10" xfId="4282"/>
    <cellStyle name="Финансовый 10 2" xfId="4283"/>
    <cellStyle name="Финансовый 10 2 2" xfId="4284"/>
    <cellStyle name="Финансовый 11" xfId="4285"/>
    <cellStyle name="Финансовый 12" xfId="4286"/>
    <cellStyle name="Финансовый 12 2" xfId="4287"/>
    <cellStyle name="Финансовый 12 2 2" xfId="4288"/>
    <cellStyle name="Финансовый 12 2 2 2" xfId="4289"/>
    <cellStyle name="Финансовый 12 2 2 3" xfId="7791"/>
    <cellStyle name="Финансовый 12 2 3" xfId="4290"/>
    <cellStyle name="Финансовый 12 2 3 2" xfId="4291"/>
    <cellStyle name="Финансовый 12 2 3 2 2" xfId="7793"/>
    <cellStyle name="Финансовый 12 2 3 3" xfId="4292"/>
    <cellStyle name="Финансовый 12 2 3 4" xfId="4890"/>
    <cellStyle name="Финансовый 12 2 3 4 2" xfId="8188"/>
    <cellStyle name="Финансовый 12 2 3 5" xfId="7792"/>
    <cellStyle name="Финансовый 12 2 4" xfId="4293"/>
    <cellStyle name="Финансовый 12 3" xfId="4294"/>
    <cellStyle name="Финансовый 12 3 2" xfId="4295"/>
    <cellStyle name="Финансовый 12 3 2 2" xfId="4296"/>
    <cellStyle name="Финансовый 12 3 2 2 2" xfId="7796"/>
    <cellStyle name="Финансовый 12 3 2 3" xfId="7795"/>
    <cellStyle name="Финансовый 12 3 3" xfId="4297"/>
    <cellStyle name="Финансовый 12 3 3 2" xfId="7797"/>
    <cellStyle name="Финансовый 12 3 4" xfId="4298"/>
    <cellStyle name="Финансовый 12 3 4 2" xfId="7798"/>
    <cellStyle name="Финансовый 12 3 5" xfId="7794"/>
    <cellStyle name="Финансовый 13" xfId="4299"/>
    <cellStyle name="Финансовый 13 2" xfId="4300"/>
    <cellStyle name="Финансовый 14" xfId="4301"/>
    <cellStyle name="Финансовый 14 2" xfId="4302"/>
    <cellStyle name="Финансовый 14 3" xfId="4303"/>
    <cellStyle name="Финансовый 14 3 2" xfId="7800"/>
    <cellStyle name="Финансовый 14 4" xfId="4304"/>
    <cellStyle name="Финансовый 14 4 2" xfId="4305"/>
    <cellStyle name="Финансовый 14 4 3" xfId="7801"/>
    <cellStyle name="Финансовый 14 5" xfId="7799"/>
    <cellStyle name="Финансовый 15" xfId="4306"/>
    <cellStyle name="Финансовый 15 2" xfId="4307"/>
    <cellStyle name="Финансовый 16" xfId="4308"/>
    <cellStyle name="Финансовый 16 2" xfId="4309"/>
    <cellStyle name="Финансовый 16 3" xfId="4310"/>
    <cellStyle name="Финансовый 17" xfId="4311"/>
    <cellStyle name="Финансовый 17 2" xfId="4312"/>
    <cellStyle name="Финансовый 17 2 2" xfId="4313"/>
    <cellStyle name="Финансовый 18" xfId="4314"/>
    <cellStyle name="Финансовый 18 2" xfId="4315"/>
    <cellStyle name="Финансовый 18 2 2" xfId="4316"/>
    <cellStyle name="Финансовый 19" xfId="4317"/>
    <cellStyle name="Финансовый 2" xfId="4318"/>
    <cellStyle name="Финансовый 2 10" xfId="4319"/>
    <cellStyle name="Финансовый 2 11" xfId="4320"/>
    <cellStyle name="Финансовый 2 11 2" xfId="4321"/>
    <cellStyle name="Финансовый 2 11 2 2" xfId="7803"/>
    <cellStyle name="Финансовый 2 11 3" xfId="4322"/>
    <cellStyle name="Финансовый 2 11 4" xfId="7802"/>
    <cellStyle name="Финансовый 2 12" xfId="4323"/>
    <cellStyle name="Финансовый 2 12 2" xfId="4324"/>
    <cellStyle name="Финансовый 2 12 2 2" xfId="7805"/>
    <cellStyle name="Финансовый 2 12 3" xfId="7804"/>
    <cellStyle name="Финансовый 2 2" xfId="4325"/>
    <cellStyle name="Финансовый 2 2 10" xfId="4326"/>
    <cellStyle name="Финансовый 2 2 10 2" xfId="4327"/>
    <cellStyle name="Финансовый 2 2 11" xfId="4328"/>
    <cellStyle name="Финансовый 2 2 11 2" xfId="4329"/>
    <cellStyle name="Финансовый 2 2 12" xfId="4330"/>
    <cellStyle name="Финансовый 2 2 12 2" xfId="4331"/>
    <cellStyle name="Финансовый 2 2 13" xfId="4332"/>
    <cellStyle name="Финансовый 2 2 13 2" xfId="4333"/>
    <cellStyle name="Финансовый 2 2 13 3" xfId="7806"/>
    <cellStyle name="Финансовый 2 2 14" xfId="4334"/>
    <cellStyle name="Финансовый 2 2 14 2" xfId="4335"/>
    <cellStyle name="Финансовый 2 2 14 3" xfId="7807"/>
    <cellStyle name="Финансовый 2 2 15" xfId="4336"/>
    <cellStyle name="Финансовый 2 2 15 2" xfId="4337"/>
    <cellStyle name="Финансовый 2 2 15 3" xfId="7808"/>
    <cellStyle name="Финансовый 2 2 16" xfId="4338"/>
    <cellStyle name="Финансовый 2 2 16 2" xfId="4339"/>
    <cellStyle name="Финансовый 2 2 16 3" xfId="7809"/>
    <cellStyle name="Финансовый 2 2 17" xfId="4340"/>
    <cellStyle name="Финансовый 2 2 17 2" xfId="4341"/>
    <cellStyle name="Финансовый 2 2 17 3" xfId="7810"/>
    <cellStyle name="Финансовый 2 2 18" xfId="4342"/>
    <cellStyle name="Финансовый 2 2 18 2" xfId="4343"/>
    <cellStyle name="Финансовый 2 2 18 3" xfId="7811"/>
    <cellStyle name="Финансовый 2 2 19" xfId="4344"/>
    <cellStyle name="Финансовый 2 2 19 2" xfId="4345"/>
    <cellStyle name="Финансовый 2 2 19 3" xfId="7812"/>
    <cellStyle name="Финансовый 2 2 2" xfId="4346"/>
    <cellStyle name="Финансовый 2 2 2 10" xfId="4347"/>
    <cellStyle name="Финансовый 2 2 2 2" xfId="4348"/>
    <cellStyle name="Финансовый 2 2 2 2 2" xfId="4349"/>
    <cellStyle name="Финансовый 2 2 2 2 3" xfId="4350"/>
    <cellStyle name="Финансовый 2 2 2 2 4" xfId="4351"/>
    <cellStyle name="Финансовый 2 2 2 2 5" xfId="4352"/>
    <cellStyle name="Финансовый 2 2 2 2 6" xfId="4353"/>
    <cellStyle name="Финансовый 2 2 2 2 7" xfId="4354"/>
    <cellStyle name="Финансовый 2 2 2 3" xfId="4355"/>
    <cellStyle name="Финансовый 2 2 2 4" xfId="4356"/>
    <cellStyle name="Финансовый 2 2 2 5" xfId="4357"/>
    <cellStyle name="Финансовый 2 2 2 6" xfId="4358"/>
    <cellStyle name="Финансовый 2 2 2 7" xfId="4359"/>
    <cellStyle name="Финансовый 2 2 2 8" xfId="4360"/>
    <cellStyle name="Финансовый 2 2 2 9" xfId="4361"/>
    <cellStyle name="Финансовый 2 2 20" xfId="4362"/>
    <cellStyle name="Финансовый 2 2 20 2" xfId="4363"/>
    <cellStyle name="Финансовый 2 2 20 3" xfId="7813"/>
    <cellStyle name="Финансовый 2 2 21" xfId="4364"/>
    <cellStyle name="Финансовый 2 2 21 2" xfId="4365"/>
    <cellStyle name="Финансовый 2 2 21 3" xfId="7814"/>
    <cellStyle name="Финансовый 2 2 22" xfId="4366"/>
    <cellStyle name="Финансовый 2 2 22 2" xfId="4367"/>
    <cellStyle name="Финансовый 2 2 22 3" xfId="7815"/>
    <cellStyle name="Финансовый 2 2 23" xfId="4368"/>
    <cellStyle name="Финансовый 2 2 23 2" xfId="4369"/>
    <cellStyle name="Финансовый 2 2 23 3" xfId="7816"/>
    <cellStyle name="Финансовый 2 2 24" xfId="4370"/>
    <cellStyle name="Финансовый 2 2 24 2" xfId="4371"/>
    <cellStyle name="Финансовый 2 2 24 3" xfId="7817"/>
    <cellStyle name="Финансовый 2 2 25" xfId="4372"/>
    <cellStyle name="Финансовый 2 2 25 2" xfId="4373"/>
    <cellStyle name="Финансовый 2 2 25 3" xfId="7818"/>
    <cellStyle name="Финансовый 2 2 26" xfId="4374"/>
    <cellStyle name="Финансовый 2 2 26 2" xfId="4375"/>
    <cellStyle name="Финансовый 2 2 26 3" xfId="7819"/>
    <cellStyle name="Финансовый 2 2 27" xfId="4376"/>
    <cellStyle name="Финансовый 2 2 27 2" xfId="4377"/>
    <cellStyle name="Финансовый 2 2 27 3" xfId="7820"/>
    <cellStyle name="Финансовый 2 2 28" xfId="4378"/>
    <cellStyle name="Финансовый 2 2 28 2" xfId="4379"/>
    <cellStyle name="Финансовый 2 2 28 3" xfId="7821"/>
    <cellStyle name="Финансовый 2 2 29" xfId="4380"/>
    <cellStyle name="Финансовый 2 2 29 2" xfId="4381"/>
    <cellStyle name="Финансовый 2 2 29 3" xfId="7822"/>
    <cellStyle name="Финансовый 2 2 3" xfId="4382"/>
    <cellStyle name="Финансовый 2 2 30" xfId="4383"/>
    <cellStyle name="Финансовый 2 2 30 2" xfId="4384"/>
    <cellStyle name="Финансовый 2 2 30 3" xfId="7823"/>
    <cellStyle name="Финансовый 2 2 31" xfId="4385"/>
    <cellStyle name="Финансовый 2 2 31 2" xfId="4386"/>
    <cellStyle name="Финансовый 2 2 31 3" xfId="7824"/>
    <cellStyle name="Финансовый 2 2 32" xfId="4387"/>
    <cellStyle name="Финансовый 2 2 32 2" xfId="4388"/>
    <cellStyle name="Финансовый 2 2 32 3" xfId="7825"/>
    <cellStyle name="Финансовый 2 2 33" xfId="4389"/>
    <cellStyle name="Финансовый 2 2 33 2" xfId="4390"/>
    <cellStyle name="Финансовый 2 2 33 3" xfId="7826"/>
    <cellStyle name="Финансовый 2 2 34" xfId="4391"/>
    <cellStyle name="Финансовый 2 2 34 2" xfId="4392"/>
    <cellStyle name="Финансовый 2 2 34 3" xfId="7827"/>
    <cellStyle name="Финансовый 2 2 35" xfId="4393"/>
    <cellStyle name="Финансовый 2 2 35 2" xfId="4394"/>
    <cellStyle name="Финансовый 2 2 35 3" xfId="7828"/>
    <cellStyle name="Финансовый 2 2 36" xfId="4395"/>
    <cellStyle name="Финансовый 2 2 36 2" xfId="4396"/>
    <cellStyle name="Финансовый 2 2 36 3" xfId="7829"/>
    <cellStyle name="Финансовый 2 2 37" xfId="4397"/>
    <cellStyle name="Финансовый 2 2 37 2" xfId="4398"/>
    <cellStyle name="Финансовый 2 2 37 3" xfId="7830"/>
    <cellStyle name="Финансовый 2 2 38" xfId="4399"/>
    <cellStyle name="Финансовый 2 2 38 2" xfId="4400"/>
    <cellStyle name="Финансовый 2 2 38 3" xfId="7831"/>
    <cellStyle name="Финансовый 2 2 39" xfId="4401"/>
    <cellStyle name="Финансовый 2 2 39 2" xfId="4402"/>
    <cellStyle name="Финансовый 2 2 39 3" xfId="7832"/>
    <cellStyle name="Финансовый 2 2 4" xfId="4403"/>
    <cellStyle name="Финансовый 2 2 40" xfId="4404"/>
    <cellStyle name="Финансовый 2 2 40 2" xfId="4405"/>
    <cellStyle name="Финансовый 2 2 40 3" xfId="7833"/>
    <cellStyle name="Финансовый 2 2 41" xfId="4406"/>
    <cellStyle name="Финансовый 2 2 41 2" xfId="4407"/>
    <cellStyle name="Финансовый 2 2 41 3" xfId="7834"/>
    <cellStyle name="Финансовый 2 2 42" xfId="4408"/>
    <cellStyle name="Финансовый 2 2 42 2" xfId="4409"/>
    <cellStyle name="Финансовый 2 2 42 3" xfId="7835"/>
    <cellStyle name="Финансовый 2 2 43" xfId="4410"/>
    <cellStyle name="Финансовый 2 2 43 2" xfId="4411"/>
    <cellStyle name="Финансовый 2 2 43 3" xfId="7836"/>
    <cellStyle name="Финансовый 2 2 44" xfId="4412"/>
    <cellStyle name="Финансовый 2 2 44 2" xfId="4413"/>
    <cellStyle name="Финансовый 2 2 44 3" xfId="7837"/>
    <cellStyle name="Финансовый 2 2 45" xfId="4414"/>
    <cellStyle name="Финансовый 2 2 45 2" xfId="4415"/>
    <cellStyle name="Финансовый 2 2 45 3" xfId="7838"/>
    <cellStyle name="Финансовый 2 2 46" xfId="4416"/>
    <cellStyle name="Финансовый 2 2 46 2" xfId="4417"/>
    <cellStyle name="Финансовый 2 2 46 3" xfId="7839"/>
    <cellStyle name="Финансовый 2 2 47" xfId="4418"/>
    <cellStyle name="Финансовый 2 2 5" xfId="4419"/>
    <cellStyle name="Финансовый 2 2 6" xfId="4420"/>
    <cellStyle name="Финансовый 2 2 6 2" xfId="4421"/>
    <cellStyle name="Финансовый 2 2 6 3" xfId="4422"/>
    <cellStyle name="Финансовый 2 2 6 4" xfId="4423"/>
    <cellStyle name="Финансовый 2 2 6 5" xfId="4424"/>
    <cellStyle name="Финансовый 2 2 7" xfId="4425"/>
    <cellStyle name="Финансовый 2 2 7 2" xfId="4426"/>
    <cellStyle name="Финансовый 2 2 8" xfId="4427"/>
    <cellStyle name="Финансовый 2 2 8 2" xfId="4428"/>
    <cellStyle name="Финансовый 2 2 9" xfId="4429"/>
    <cellStyle name="Финансовый 2 2 9 2" xfId="4430"/>
    <cellStyle name="Финансовый 2 3" xfId="4431"/>
    <cellStyle name="Финансовый 2 3 2" xfId="4432"/>
    <cellStyle name="Финансовый 2 3 3" xfId="4433"/>
    <cellStyle name="Финансовый 2 3 4" xfId="4434"/>
    <cellStyle name="Финансовый 2 4" xfId="4435"/>
    <cellStyle name="Финансовый 2 5" xfId="4436"/>
    <cellStyle name="Финансовый 2 6" xfId="4437"/>
    <cellStyle name="Финансовый 2 6 2" xfId="4438"/>
    <cellStyle name="Финансовый 2 7" xfId="4439"/>
    <cellStyle name="Финансовый 2 8" xfId="4440"/>
    <cellStyle name="Финансовый 2 9" xfId="4441"/>
    <cellStyle name="Финансовый 20" xfId="4442"/>
    <cellStyle name="Финансовый 21" xfId="4443"/>
    <cellStyle name="Финансовый 22" xfId="4444"/>
    <cellStyle name="Финансовый 23" xfId="4445"/>
    <cellStyle name="Финансовый 23 2" xfId="4446"/>
    <cellStyle name="Финансовый 23 2 2" xfId="4447"/>
    <cellStyle name="Финансовый 23 2 2 2" xfId="4448"/>
    <cellStyle name="Финансовый 23 2 2 2 2" xfId="7843"/>
    <cellStyle name="Финансовый 23 2 2 3" xfId="7842"/>
    <cellStyle name="Финансовый 23 2 3" xfId="4449"/>
    <cellStyle name="Финансовый 23 2 3 2" xfId="7844"/>
    <cellStyle name="Финансовый 23 2 4" xfId="4450"/>
    <cellStyle name="Финансовый 23 2 4 2" xfId="7845"/>
    <cellStyle name="Финансовый 23 2 5" xfId="7841"/>
    <cellStyle name="Финансовый 23 3" xfId="4451"/>
    <cellStyle name="Финансовый 23 3 2" xfId="4452"/>
    <cellStyle name="Финансовый 23 3 2 2" xfId="7847"/>
    <cellStyle name="Финансовый 23 3 3" xfId="7846"/>
    <cellStyle name="Финансовый 23 4" xfId="4453"/>
    <cellStyle name="Финансовый 23 4 2" xfId="7848"/>
    <cellStyle name="Финансовый 23 5" xfId="4454"/>
    <cellStyle name="Финансовый 23 5 2" xfId="7849"/>
    <cellStyle name="Финансовый 23 6" xfId="7840"/>
    <cellStyle name="Финансовый 24" xfId="4455"/>
    <cellStyle name="Финансовый 24 2" xfId="4456"/>
    <cellStyle name="Финансовый 24 2 2" xfId="4457"/>
    <cellStyle name="Финансовый 24 3" xfId="4458"/>
    <cellStyle name="Финансовый 24 3 2" xfId="4459"/>
    <cellStyle name="Финансовый 24 3 2 2" xfId="7852"/>
    <cellStyle name="Финансовый 24 3 3" xfId="7851"/>
    <cellStyle name="Финансовый 24 4" xfId="7850"/>
    <cellStyle name="Финансовый 25" xfId="4460"/>
    <cellStyle name="Финансовый 25 2" xfId="4461"/>
    <cellStyle name="Финансовый 25 2 2" xfId="4462"/>
    <cellStyle name="Финансовый 25 2 2 2" xfId="4463"/>
    <cellStyle name="Финансовый 25 2 2 2 2" xfId="4464"/>
    <cellStyle name="Финансовый 25 2 2 2 2 2" xfId="4465"/>
    <cellStyle name="Финансовый 25 2 2 2 2 2 2" xfId="7858"/>
    <cellStyle name="Финансовый 25 2 2 2 2 2 3" xfId="8205"/>
    <cellStyle name="Финансовый 25 2 2 2 2 3" xfId="7857"/>
    <cellStyle name="Финансовый 25 2 2 2 3" xfId="7856"/>
    <cellStyle name="Финансовый 25 2 2 3" xfId="4466"/>
    <cellStyle name="Финансовый 25 2 2 3 2" xfId="7859"/>
    <cellStyle name="Финансовый 25 2 2 4" xfId="4467"/>
    <cellStyle name="Финансовый 25 2 2 4 2" xfId="7860"/>
    <cellStyle name="Финансовый 25 2 2 5" xfId="7855"/>
    <cellStyle name="Финансовый 25 2 3" xfId="4468"/>
    <cellStyle name="Финансовый 25 2 3 2" xfId="4469"/>
    <cellStyle name="Финансовый 25 2 3 2 2" xfId="7862"/>
    <cellStyle name="Финансовый 25 2 3 3" xfId="4470"/>
    <cellStyle name="Финансовый 25 2 3 3 2" xfId="7863"/>
    <cellStyle name="Финансовый 25 2 3 4" xfId="7861"/>
    <cellStyle name="Финансовый 25 2 4" xfId="4471"/>
    <cellStyle name="Финансовый 25 2 4 2" xfId="4472"/>
    <cellStyle name="Финансовый 25 2 4 2 2" xfId="7865"/>
    <cellStyle name="Финансовый 25 2 4 3" xfId="7864"/>
    <cellStyle name="Финансовый 25 2 5" xfId="4473"/>
    <cellStyle name="Финансовый 25 2 5 2" xfId="4474"/>
    <cellStyle name="Финансовый 25 2 5 3" xfId="4475"/>
    <cellStyle name="Финансовый 25 2 5 3 2" xfId="7867"/>
    <cellStyle name="Финансовый 25 2 5 3 3" xfId="8200"/>
    <cellStyle name="Финансовый 25 2 5 4" xfId="7866"/>
    <cellStyle name="Финансовый 25 2 6" xfId="4891"/>
    <cellStyle name="Финансовый 25 2 6 2" xfId="8189"/>
    <cellStyle name="Финансовый 25 2 7" xfId="4892"/>
    <cellStyle name="Финансовый 25 2 7 2" xfId="8190"/>
    <cellStyle name="Финансовый 25 2 8" xfId="7854"/>
    <cellStyle name="Финансовый 25 3" xfId="4476"/>
    <cellStyle name="Финансовый 25 3 2" xfId="7868"/>
    <cellStyle name="Финансовый 25 4" xfId="7853"/>
    <cellStyle name="Финансовый 26" xfId="4477"/>
    <cellStyle name="Финансовый 27" xfId="4478"/>
    <cellStyle name="Финансовый 28" xfId="4479"/>
    <cellStyle name="Финансовый 28 2" xfId="4480"/>
    <cellStyle name="Финансовый 29" xfId="4481"/>
    <cellStyle name="Финансовый 3" xfId="4482"/>
    <cellStyle name="Финансовый 3 10" xfId="4483"/>
    <cellStyle name="Финансовый 3 10 2" xfId="4484"/>
    <cellStyle name="Финансовый 3 10 2 2" xfId="4485"/>
    <cellStyle name="Финансовый 3 10 2 2 2" xfId="4486"/>
    <cellStyle name="Финансовый 3 10 2 2 2 2" xfId="7873"/>
    <cellStyle name="Финансовый 3 10 2 2 3" xfId="7872"/>
    <cellStyle name="Финансовый 3 10 2 3" xfId="4487"/>
    <cellStyle name="Финансовый 3 10 2 3 2" xfId="7874"/>
    <cellStyle name="Финансовый 3 10 2 4" xfId="4488"/>
    <cellStyle name="Финансовый 3 10 2 4 2" xfId="7875"/>
    <cellStyle name="Финансовый 3 10 2 5" xfId="7871"/>
    <cellStyle name="Финансовый 3 10 3" xfId="4489"/>
    <cellStyle name="Финансовый 3 10 3 2" xfId="7876"/>
    <cellStyle name="Финансовый 3 10 4" xfId="4490"/>
    <cellStyle name="Финансовый 3 10 4 2" xfId="7877"/>
    <cellStyle name="Финансовый 3 10 5" xfId="7870"/>
    <cellStyle name="Финансовый 3 11" xfId="4491"/>
    <cellStyle name="Финансовый 3 11 2" xfId="4492"/>
    <cellStyle name="Финансовый 3 11 2 2" xfId="4493"/>
    <cellStyle name="Финансовый 3 11 2 2 2" xfId="7880"/>
    <cellStyle name="Финансовый 3 11 2 3" xfId="4494"/>
    <cellStyle name="Финансовый 3 11 2 3 2" xfId="7881"/>
    <cellStyle name="Финансовый 3 11 2 4" xfId="7879"/>
    <cellStyle name="Финансовый 3 11 3" xfId="4495"/>
    <cellStyle name="Финансовый 3 11 3 2" xfId="7882"/>
    <cellStyle name="Финансовый 3 11 4" xfId="4496"/>
    <cellStyle name="Финансовый 3 11 4 2" xfId="7883"/>
    <cellStyle name="Финансовый 3 11 5" xfId="7878"/>
    <cellStyle name="Финансовый 3 12" xfId="4497"/>
    <cellStyle name="Финансовый 3 13" xfId="4498"/>
    <cellStyle name="Финансовый 3 14" xfId="4499"/>
    <cellStyle name="Финансовый 3 15" xfId="4500"/>
    <cellStyle name="Финансовый 3 16" xfId="4501"/>
    <cellStyle name="Финансовый 3 17" xfId="4502"/>
    <cellStyle name="Финансовый 3 17 2" xfId="4503"/>
    <cellStyle name="Финансовый 3 17 2 2" xfId="7885"/>
    <cellStyle name="Финансовый 3 17 3" xfId="4504"/>
    <cellStyle name="Финансовый 3 17 3 2" xfId="7886"/>
    <cellStyle name="Финансовый 3 17 4" xfId="7884"/>
    <cellStyle name="Финансовый 3 18" xfId="4505"/>
    <cellStyle name="Финансовый 3 18 2" xfId="4506"/>
    <cellStyle name="Финансовый 3 18 2 2" xfId="7888"/>
    <cellStyle name="Финансовый 3 18 3" xfId="4507"/>
    <cellStyle name="Финансовый 3 18 3 2" xfId="7889"/>
    <cellStyle name="Финансовый 3 18 4" xfId="7887"/>
    <cellStyle name="Финансовый 3 19" xfId="4508"/>
    <cellStyle name="Финансовый 3 19 2" xfId="4509"/>
    <cellStyle name="Финансовый 3 19 2 2" xfId="7891"/>
    <cellStyle name="Финансовый 3 19 3" xfId="4510"/>
    <cellStyle name="Финансовый 3 19 3 2" xfId="7892"/>
    <cellStyle name="Финансовый 3 19 4" xfId="7890"/>
    <cellStyle name="Финансовый 3 2" xfId="4511"/>
    <cellStyle name="Финансовый 3 2 10" xfId="4512"/>
    <cellStyle name="Финансовый 3 2 10 2" xfId="7894"/>
    <cellStyle name="Финансовый 3 2 11" xfId="4513"/>
    <cellStyle name="Финансовый 3 2 11 2" xfId="7895"/>
    <cellStyle name="Финансовый 3 2 12" xfId="7893"/>
    <cellStyle name="Финансовый 3 2 2" xfId="4514"/>
    <cellStyle name="Финансовый 3 2 2 2" xfId="4515"/>
    <cellStyle name="Финансовый 3 2 2 2 2" xfId="4516"/>
    <cellStyle name="Финансовый 3 2 2 2 2 2" xfId="4517"/>
    <cellStyle name="Финансовый 3 2 2 2 2 2 2" xfId="7899"/>
    <cellStyle name="Финансовый 3 2 2 2 2 3" xfId="4518"/>
    <cellStyle name="Финансовый 3 2 2 2 2 3 2" xfId="7900"/>
    <cellStyle name="Финансовый 3 2 2 2 2 4" xfId="7898"/>
    <cellStyle name="Финансовый 3 2 2 2 3" xfId="4519"/>
    <cellStyle name="Финансовый 3 2 2 2 3 2" xfId="4520"/>
    <cellStyle name="Финансовый 3 2 2 2 3 2 2" xfId="7902"/>
    <cellStyle name="Финансовый 3 2 2 2 3 3" xfId="7901"/>
    <cellStyle name="Финансовый 3 2 2 2 4" xfId="4521"/>
    <cellStyle name="Финансовый 3 2 2 2 4 2" xfId="7903"/>
    <cellStyle name="Финансовый 3 2 2 2 5" xfId="4522"/>
    <cellStyle name="Финансовый 3 2 2 2 5 2" xfId="7904"/>
    <cellStyle name="Финансовый 3 2 2 2 6" xfId="7897"/>
    <cellStyle name="Финансовый 3 2 2 3" xfId="4523"/>
    <cellStyle name="Финансовый 3 2 2 3 2" xfId="4524"/>
    <cellStyle name="Финансовый 3 2 2 3 2 2" xfId="4525"/>
    <cellStyle name="Финансовый 3 2 2 3 2 2 2" xfId="7907"/>
    <cellStyle name="Финансовый 3 2 2 3 2 3" xfId="4526"/>
    <cellStyle name="Финансовый 3 2 2 3 2 3 2" xfId="7908"/>
    <cellStyle name="Финансовый 3 2 2 3 2 4" xfId="7906"/>
    <cellStyle name="Финансовый 3 2 2 3 3" xfId="4527"/>
    <cellStyle name="Финансовый 3 2 2 3 3 2" xfId="4528"/>
    <cellStyle name="Финансовый 3 2 2 3 3 2 2" xfId="7910"/>
    <cellStyle name="Финансовый 3 2 2 3 3 3" xfId="7909"/>
    <cellStyle name="Финансовый 3 2 2 3 4" xfId="4529"/>
    <cellStyle name="Финансовый 3 2 2 3 4 2" xfId="7911"/>
    <cellStyle name="Финансовый 3 2 2 3 5" xfId="4530"/>
    <cellStyle name="Финансовый 3 2 2 3 5 2" xfId="7912"/>
    <cellStyle name="Финансовый 3 2 2 3 6" xfId="7905"/>
    <cellStyle name="Финансовый 3 2 2 4" xfId="4531"/>
    <cellStyle name="Финансовый 3 2 2 4 2" xfId="4532"/>
    <cellStyle name="Финансовый 3 2 2 4 2 2" xfId="4533"/>
    <cellStyle name="Финансовый 3 2 2 4 2 2 2" xfId="7915"/>
    <cellStyle name="Финансовый 3 2 2 4 2 3" xfId="4534"/>
    <cellStyle name="Финансовый 3 2 2 4 2 3 2" xfId="7916"/>
    <cellStyle name="Финансовый 3 2 2 4 2 4" xfId="7914"/>
    <cellStyle name="Финансовый 3 2 2 4 3" xfId="4535"/>
    <cellStyle name="Финансовый 3 2 2 4 3 2" xfId="4536"/>
    <cellStyle name="Финансовый 3 2 2 4 3 2 2" xfId="7918"/>
    <cellStyle name="Финансовый 3 2 2 4 3 3" xfId="7917"/>
    <cellStyle name="Финансовый 3 2 2 4 4" xfId="4537"/>
    <cellStyle name="Финансовый 3 2 2 4 4 2" xfId="7919"/>
    <cellStyle name="Финансовый 3 2 2 4 5" xfId="4538"/>
    <cellStyle name="Финансовый 3 2 2 4 5 2" xfId="7920"/>
    <cellStyle name="Финансовый 3 2 2 4 6" xfId="7913"/>
    <cellStyle name="Финансовый 3 2 2 5" xfId="4539"/>
    <cellStyle name="Финансовый 3 2 2 5 2" xfId="4540"/>
    <cellStyle name="Финансовый 3 2 2 5 2 2" xfId="7922"/>
    <cellStyle name="Финансовый 3 2 2 5 3" xfId="4541"/>
    <cellStyle name="Финансовый 3 2 2 5 3 2" xfId="7923"/>
    <cellStyle name="Финансовый 3 2 2 5 4" xfId="7921"/>
    <cellStyle name="Финансовый 3 2 2 6" xfId="4542"/>
    <cellStyle name="Финансовый 3 2 2 6 2" xfId="4543"/>
    <cellStyle name="Финансовый 3 2 2 6 2 2" xfId="7925"/>
    <cellStyle name="Финансовый 3 2 2 6 3" xfId="7924"/>
    <cellStyle name="Финансовый 3 2 2 7" xfId="4544"/>
    <cellStyle name="Финансовый 3 2 2 7 2" xfId="7926"/>
    <cellStyle name="Финансовый 3 2 2 8" xfId="4545"/>
    <cellStyle name="Финансовый 3 2 2 8 2" xfId="7927"/>
    <cellStyle name="Финансовый 3 2 2 9" xfId="7896"/>
    <cellStyle name="Финансовый 3 2 3" xfId="4546"/>
    <cellStyle name="Финансовый 3 2 3 2" xfId="4547"/>
    <cellStyle name="Финансовый 3 2 3 2 2" xfId="4548"/>
    <cellStyle name="Финансовый 3 2 3 2 2 2" xfId="7930"/>
    <cellStyle name="Финансовый 3 2 3 2 3" xfId="4549"/>
    <cellStyle name="Финансовый 3 2 3 2 3 2" xfId="7931"/>
    <cellStyle name="Финансовый 3 2 3 2 4" xfId="7929"/>
    <cellStyle name="Финансовый 3 2 3 3" xfId="4550"/>
    <cellStyle name="Финансовый 3 2 3 3 2" xfId="4551"/>
    <cellStyle name="Финансовый 3 2 3 3 2 2" xfId="7933"/>
    <cellStyle name="Финансовый 3 2 3 3 3" xfId="7932"/>
    <cellStyle name="Финансовый 3 2 3 4" xfId="4552"/>
    <cellStyle name="Финансовый 3 2 3 4 2" xfId="7934"/>
    <cellStyle name="Финансовый 3 2 3 5" xfId="4553"/>
    <cellStyle name="Финансовый 3 2 3 5 2" xfId="7935"/>
    <cellStyle name="Финансовый 3 2 3 6" xfId="7928"/>
    <cellStyle name="Финансовый 3 2 4" xfId="4554"/>
    <cellStyle name="Финансовый 3 2 4 2" xfId="4555"/>
    <cellStyle name="Финансовый 3 2 4 2 2" xfId="4556"/>
    <cellStyle name="Финансовый 3 2 4 2 2 2" xfId="7938"/>
    <cellStyle name="Финансовый 3 2 4 2 3" xfId="4557"/>
    <cellStyle name="Финансовый 3 2 4 2 3 2" xfId="7939"/>
    <cellStyle name="Финансовый 3 2 4 2 4" xfId="7937"/>
    <cellStyle name="Финансовый 3 2 4 3" xfId="4558"/>
    <cellStyle name="Финансовый 3 2 4 3 2" xfId="4559"/>
    <cellStyle name="Финансовый 3 2 4 3 2 2" xfId="7941"/>
    <cellStyle name="Финансовый 3 2 4 3 3" xfId="7940"/>
    <cellStyle name="Финансовый 3 2 4 4" xfId="4560"/>
    <cellStyle name="Финансовый 3 2 4 4 2" xfId="7942"/>
    <cellStyle name="Финансовый 3 2 4 5" xfId="4561"/>
    <cellStyle name="Финансовый 3 2 4 5 2" xfId="7943"/>
    <cellStyle name="Финансовый 3 2 4 6" xfId="7936"/>
    <cellStyle name="Финансовый 3 2 5" xfId="4562"/>
    <cellStyle name="Финансовый 3 2 5 2" xfId="4563"/>
    <cellStyle name="Финансовый 3 2 5 2 2" xfId="4564"/>
    <cellStyle name="Финансовый 3 2 5 2 2 2" xfId="7946"/>
    <cellStyle name="Финансовый 3 2 5 2 3" xfId="4565"/>
    <cellStyle name="Финансовый 3 2 5 2 3 2" xfId="7947"/>
    <cellStyle name="Финансовый 3 2 5 2 4" xfId="7945"/>
    <cellStyle name="Финансовый 3 2 5 3" xfId="4566"/>
    <cellStyle name="Финансовый 3 2 5 3 2" xfId="4567"/>
    <cellStyle name="Финансовый 3 2 5 3 2 2" xfId="7949"/>
    <cellStyle name="Финансовый 3 2 5 3 3" xfId="7948"/>
    <cellStyle name="Финансовый 3 2 5 4" xfId="4568"/>
    <cellStyle name="Финансовый 3 2 5 4 2" xfId="7950"/>
    <cellStyle name="Финансовый 3 2 5 5" xfId="4569"/>
    <cellStyle name="Финансовый 3 2 5 5 2" xfId="7951"/>
    <cellStyle name="Финансовый 3 2 5 6" xfId="7944"/>
    <cellStyle name="Финансовый 3 2 6" xfId="4570"/>
    <cellStyle name="Финансовый 3 2 6 2" xfId="4571"/>
    <cellStyle name="Финансовый 3 2 6 2 2" xfId="4572"/>
    <cellStyle name="Финансовый 3 2 6 2 2 2" xfId="7954"/>
    <cellStyle name="Финансовый 3 2 6 2 3" xfId="4573"/>
    <cellStyle name="Финансовый 3 2 6 2 3 2" xfId="7955"/>
    <cellStyle name="Финансовый 3 2 6 2 4" xfId="7953"/>
    <cellStyle name="Финансовый 3 2 6 3" xfId="4574"/>
    <cellStyle name="Финансовый 3 2 6 3 2" xfId="7956"/>
    <cellStyle name="Финансовый 3 2 6 4" xfId="4575"/>
    <cellStyle name="Финансовый 3 2 6 4 2" xfId="7957"/>
    <cellStyle name="Финансовый 3 2 6 5" xfId="7952"/>
    <cellStyle name="Финансовый 3 2 7" xfId="4576"/>
    <cellStyle name="Финансовый 3 2 7 2" xfId="4577"/>
    <cellStyle name="Финансовый 3 2 7 2 2" xfId="4578"/>
    <cellStyle name="Финансовый 3 2 7 2 2 2" xfId="7960"/>
    <cellStyle name="Финансовый 3 2 7 2 3" xfId="4579"/>
    <cellStyle name="Финансовый 3 2 7 2 3 2" xfId="7961"/>
    <cellStyle name="Финансовый 3 2 7 2 4" xfId="7959"/>
    <cellStyle name="Финансовый 3 2 7 3" xfId="4580"/>
    <cellStyle name="Финансовый 3 2 7 3 2" xfId="7962"/>
    <cellStyle name="Финансовый 3 2 7 4" xfId="4581"/>
    <cellStyle name="Финансовый 3 2 7 4 2" xfId="7963"/>
    <cellStyle name="Финансовый 3 2 7 5" xfId="7958"/>
    <cellStyle name="Финансовый 3 2 8" xfId="4582"/>
    <cellStyle name="Финансовый 3 2 8 2" xfId="4583"/>
    <cellStyle name="Финансовый 3 2 8 2 2" xfId="7965"/>
    <cellStyle name="Финансовый 3 2 8 3" xfId="4584"/>
    <cellStyle name="Финансовый 3 2 8 3 2" xfId="7966"/>
    <cellStyle name="Финансовый 3 2 8 4" xfId="7964"/>
    <cellStyle name="Финансовый 3 2 9" xfId="4585"/>
    <cellStyle name="Финансовый 3 2 9 2" xfId="4586"/>
    <cellStyle name="Финансовый 3 2 9 2 2" xfId="7968"/>
    <cellStyle name="Финансовый 3 2 9 3" xfId="7967"/>
    <cellStyle name="Финансовый 3 20" xfId="4587"/>
    <cellStyle name="Финансовый 3 20 2" xfId="4588"/>
    <cellStyle name="Финансовый 3 20 2 2" xfId="7970"/>
    <cellStyle name="Финансовый 3 20 3" xfId="4589"/>
    <cellStyle name="Финансовый 3 20 3 2" xfId="7971"/>
    <cellStyle name="Финансовый 3 20 4" xfId="7969"/>
    <cellStyle name="Финансовый 3 21" xfId="4590"/>
    <cellStyle name="Финансовый 3 21 2" xfId="4591"/>
    <cellStyle name="Финансовый 3 21 2 2" xfId="7973"/>
    <cellStyle name="Финансовый 3 21 3" xfId="4592"/>
    <cellStyle name="Финансовый 3 21 3 2" xfId="7974"/>
    <cellStyle name="Финансовый 3 21 4" xfId="7972"/>
    <cellStyle name="Финансовый 3 22" xfId="4593"/>
    <cellStyle name="Финансовый 3 22 2" xfId="4594"/>
    <cellStyle name="Финансовый 3 22 2 2" xfId="7976"/>
    <cellStyle name="Финансовый 3 22 3" xfId="7975"/>
    <cellStyle name="Финансовый 3 23" xfId="4595"/>
    <cellStyle name="Финансовый 3 23 2" xfId="4596"/>
    <cellStyle name="Финансовый 3 23 2 2" xfId="7978"/>
    <cellStyle name="Финансовый 3 23 3" xfId="7977"/>
    <cellStyle name="Финансовый 3 24" xfId="4597"/>
    <cellStyle name="Финансовый 3 24 2" xfId="4598"/>
    <cellStyle name="Финансовый 3 24 2 2" xfId="7980"/>
    <cellStyle name="Финансовый 3 24 3" xfId="7979"/>
    <cellStyle name="Финансовый 3 25" xfId="4599"/>
    <cellStyle name="Финансовый 3 25 2" xfId="4600"/>
    <cellStyle name="Финансовый 3 25 2 2" xfId="7982"/>
    <cellStyle name="Финансовый 3 25 3" xfId="7981"/>
    <cellStyle name="Финансовый 3 26" xfId="4601"/>
    <cellStyle name="Финансовый 3 26 2" xfId="4602"/>
    <cellStyle name="Финансовый 3 26 2 2" xfId="7984"/>
    <cellStyle name="Финансовый 3 26 3" xfId="7983"/>
    <cellStyle name="Финансовый 3 27" xfId="4603"/>
    <cellStyle name="Финансовый 3 27 2" xfId="4604"/>
    <cellStyle name="Финансовый 3 27 2 2" xfId="7986"/>
    <cellStyle name="Финансовый 3 27 3" xfId="7985"/>
    <cellStyle name="Финансовый 3 28" xfId="4605"/>
    <cellStyle name="Финансовый 3 28 2" xfId="4606"/>
    <cellStyle name="Финансовый 3 28 2 2" xfId="7988"/>
    <cellStyle name="Финансовый 3 28 3" xfId="7987"/>
    <cellStyle name="Финансовый 3 29" xfId="4607"/>
    <cellStyle name="Финансовый 3 29 2" xfId="4608"/>
    <cellStyle name="Финансовый 3 29 2 2" xfId="7990"/>
    <cellStyle name="Финансовый 3 29 3" xfId="7989"/>
    <cellStyle name="Финансовый 3 3" xfId="4609"/>
    <cellStyle name="Финансовый 3 3 2" xfId="4610"/>
    <cellStyle name="Финансовый 3 3 2 2" xfId="4611"/>
    <cellStyle name="Финансовый 3 3 2 2 2" xfId="4612"/>
    <cellStyle name="Финансовый 3 3 2 2 2 2" xfId="7994"/>
    <cellStyle name="Финансовый 3 3 2 2 3" xfId="4613"/>
    <cellStyle name="Финансовый 3 3 2 2 3 2" xfId="7995"/>
    <cellStyle name="Финансовый 3 3 2 2 4" xfId="7993"/>
    <cellStyle name="Финансовый 3 3 2 3" xfId="4614"/>
    <cellStyle name="Финансовый 3 3 2 3 2" xfId="4615"/>
    <cellStyle name="Финансовый 3 3 2 3 2 2" xfId="7997"/>
    <cellStyle name="Финансовый 3 3 2 3 3" xfId="7996"/>
    <cellStyle name="Финансовый 3 3 2 4" xfId="4616"/>
    <cellStyle name="Финансовый 3 3 2 4 2" xfId="7998"/>
    <cellStyle name="Финансовый 3 3 2 5" xfId="4617"/>
    <cellStyle name="Финансовый 3 3 2 5 2" xfId="7999"/>
    <cellStyle name="Финансовый 3 3 2 6" xfId="7992"/>
    <cellStyle name="Финансовый 3 3 3" xfId="4618"/>
    <cellStyle name="Финансовый 3 3 3 2" xfId="4619"/>
    <cellStyle name="Финансовый 3 3 3 2 2" xfId="4620"/>
    <cellStyle name="Финансовый 3 3 3 2 2 2" xfId="8002"/>
    <cellStyle name="Финансовый 3 3 3 2 3" xfId="4621"/>
    <cellStyle name="Финансовый 3 3 3 2 3 2" xfId="8003"/>
    <cellStyle name="Финансовый 3 3 3 2 4" xfId="8001"/>
    <cellStyle name="Финансовый 3 3 3 3" xfId="4622"/>
    <cellStyle name="Финансовый 3 3 3 3 2" xfId="4623"/>
    <cellStyle name="Финансовый 3 3 3 3 2 2" xfId="8005"/>
    <cellStyle name="Финансовый 3 3 3 3 3" xfId="8004"/>
    <cellStyle name="Финансовый 3 3 3 4" xfId="4624"/>
    <cellStyle name="Финансовый 3 3 3 4 2" xfId="8006"/>
    <cellStyle name="Финансовый 3 3 3 5" xfId="4625"/>
    <cellStyle name="Финансовый 3 3 3 5 2" xfId="8007"/>
    <cellStyle name="Финансовый 3 3 3 6" xfId="8000"/>
    <cellStyle name="Финансовый 3 3 4" xfId="4626"/>
    <cellStyle name="Финансовый 3 3 4 2" xfId="4627"/>
    <cellStyle name="Финансовый 3 3 4 2 2" xfId="4628"/>
    <cellStyle name="Финансовый 3 3 4 2 2 2" xfId="8010"/>
    <cellStyle name="Финансовый 3 3 4 2 3" xfId="4629"/>
    <cellStyle name="Финансовый 3 3 4 2 3 2" xfId="8011"/>
    <cellStyle name="Финансовый 3 3 4 2 4" xfId="8009"/>
    <cellStyle name="Финансовый 3 3 4 3" xfId="4630"/>
    <cellStyle name="Финансовый 3 3 4 3 2" xfId="4631"/>
    <cellStyle name="Финансовый 3 3 4 3 2 2" xfId="8013"/>
    <cellStyle name="Финансовый 3 3 4 3 3" xfId="8012"/>
    <cellStyle name="Финансовый 3 3 4 4" xfId="4632"/>
    <cellStyle name="Финансовый 3 3 4 4 2" xfId="8014"/>
    <cellStyle name="Финансовый 3 3 4 5" xfId="4633"/>
    <cellStyle name="Финансовый 3 3 4 5 2" xfId="8015"/>
    <cellStyle name="Финансовый 3 3 4 6" xfId="8008"/>
    <cellStyle name="Финансовый 3 3 5" xfId="4634"/>
    <cellStyle name="Финансовый 3 3 5 2" xfId="4635"/>
    <cellStyle name="Финансовый 3 3 5 2 2" xfId="8017"/>
    <cellStyle name="Финансовый 3 3 5 3" xfId="4636"/>
    <cellStyle name="Финансовый 3 3 5 3 2" xfId="8018"/>
    <cellStyle name="Финансовый 3 3 5 4" xfId="8016"/>
    <cellStyle name="Финансовый 3 3 6" xfId="4637"/>
    <cellStyle name="Финансовый 3 3 6 2" xfId="4638"/>
    <cellStyle name="Финансовый 3 3 6 2 2" xfId="8020"/>
    <cellStyle name="Финансовый 3 3 6 3" xfId="8019"/>
    <cellStyle name="Финансовый 3 3 7" xfId="4639"/>
    <cellStyle name="Финансовый 3 3 7 2" xfId="8021"/>
    <cellStyle name="Финансовый 3 3 8" xfId="4640"/>
    <cellStyle name="Финансовый 3 3 8 2" xfId="8022"/>
    <cellStyle name="Финансовый 3 3 9" xfId="7991"/>
    <cellStyle name="Финансовый 3 30" xfId="4641"/>
    <cellStyle name="Финансовый 3 30 2" xfId="4642"/>
    <cellStyle name="Финансовый 3 30 2 2" xfId="8024"/>
    <cellStyle name="Финансовый 3 30 3" xfId="8023"/>
    <cellStyle name="Финансовый 3 31" xfId="4643"/>
    <cellStyle name="Финансовый 3 31 2" xfId="4644"/>
    <cellStyle name="Финансовый 3 31 2 2" xfId="8026"/>
    <cellStyle name="Финансовый 3 31 3" xfId="8025"/>
    <cellStyle name="Финансовый 3 32" xfId="4645"/>
    <cellStyle name="Финансовый 3 32 2" xfId="4646"/>
    <cellStyle name="Финансовый 3 32 2 2" xfId="8028"/>
    <cellStyle name="Финансовый 3 32 3" xfId="8027"/>
    <cellStyle name="Финансовый 3 33" xfId="4647"/>
    <cellStyle name="Финансовый 3 33 2" xfId="8029"/>
    <cellStyle name="Финансовый 3 34" xfId="4648"/>
    <cellStyle name="Финансовый 3 34 2" xfId="8030"/>
    <cellStyle name="Финансовый 3 35" xfId="7869"/>
    <cellStyle name="Финансовый 3 4" xfId="4649"/>
    <cellStyle name="Финансовый 3 4 2" xfId="4650"/>
    <cellStyle name="Финансовый 3 4 2 2" xfId="4651"/>
    <cellStyle name="Финансовый 3 4 2 2 2" xfId="4652"/>
    <cellStyle name="Финансовый 3 4 2 2 2 2" xfId="4653"/>
    <cellStyle name="Финансовый 3 4 2 2 2 2 2" xfId="8035"/>
    <cellStyle name="Финансовый 3 4 2 2 2 3" xfId="4654"/>
    <cellStyle name="Финансовый 3 4 2 2 2 3 2" xfId="8036"/>
    <cellStyle name="Финансовый 3 4 2 2 2 4" xfId="8034"/>
    <cellStyle name="Финансовый 3 4 2 2 3" xfId="4655"/>
    <cellStyle name="Финансовый 3 4 2 2 3 2" xfId="4656"/>
    <cellStyle name="Финансовый 3 4 2 2 3 2 2" xfId="8038"/>
    <cellStyle name="Финансовый 3 4 2 2 3 3" xfId="8037"/>
    <cellStyle name="Финансовый 3 4 2 2 4" xfId="4657"/>
    <cellStyle name="Финансовый 3 4 2 2 4 2" xfId="8039"/>
    <cellStyle name="Финансовый 3 4 2 2 5" xfId="4658"/>
    <cellStyle name="Финансовый 3 4 2 2 5 2" xfId="8040"/>
    <cellStyle name="Финансовый 3 4 2 2 6" xfId="8033"/>
    <cellStyle name="Финансовый 3 4 2 3" xfId="4659"/>
    <cellStyle name="Финансовый 3 4 2 3 2" xfId="4660"/>
    <cellStyle name="Финансовый 3 4 2 3 2 2" xfId="4661"/>
    <cellStyle name="Финансовый 3 4 2 3 2 2 2" xfId="4662"/>
    <cellStyle name="Финансовый 3 4 2 3 2 2 2 2" xfId="8044"/>
    <cellStyle name="Финансовый 3 4 2 3 2 2 3" xfId="4663"/>
    <cellStyle name="Финансовый 3 4 2 3 2 2 3 2" xfId="8045"/>
    <cellStyle name="Финансовый 3 4 2 3 2 2 4" xfId="8043"/>
    <cellStyle name="Финансовый 3 4 2 3 2 3" xfId="4664"/>
    <cellStyle name="Финансовый 3 4 2 3 2 3 2" xfId="4665"/>
    <cellStyle name="Финансовый 3 4 2 3 2 3 2 2" xfId="8047"/>
    <cellStyle name="Финансовый 3 4 2 3 2 3 3" xfId="8046"/>
    <cellStyle name="Финансовый 3 4 2 3 2 4" xfId="4666"/>
    <cellStyle name="Финансовый 3 4 2 3 2 4 2" xfId="8048"/>
    <cellStyle name="Финансовый 3 4 2 3 2 5" xfId="4667"/>
    <cellStyle name="Финансовый 3 4 2 3 2 5 2" xfId="8049"/>
    <cellStyle name="Финансовый 3 4 2 3 2 6" xfId="8042"/>
    <cellStyle name="Финансовый 3 4 2 3 3" xfId="4668"/>
    <cellStyle name="Финансовый 3 4 2 3 3 2" xfId="4669"/>
    <cellStyle name="Финансовый 3 4 2 3 3 2 2" xfId="8051"/>
    <cellStyle name="Финансовый 3 4 2 3 3 3" xfId="4670"/>
    <cellStyle name="Финансовый 3 4 2 3 3 3 2" xfId="8052"/>
    <cellStyle name="Финансовый 3 4 2 3 3 4" xfId="8050"/>
    <cellStyle name="Финансовый 3 4 2 3 4" xfId="4671"/>
    <cellStyle name="Финансовый 3 4 2 3 4 2" xfId="4672"/>
    <cellStyle name="Финансовый 3 4 2 3 4 2 2" xfId="8054"/>
    <cellStyle name="Финансовый 3 4 2 3 4 3" xfId="8053"/>
    <cellStyle name="Финансовый 3 4 2 3 5" xfId="4673"/>
    <cellStyle name="Финансовый 3 4 2 3 5 2" xfId="8055"/>
    <cellStyle name="Финансовый 3 4 2 3 6" xfId="4674"/>
    <cellStyle name="Финансовый 3 4 2 3 6 2" xfId="8056"/>
    <cellStyle name="Финансовый 3 4 2 3 7" xfId="8041"/>
    <cellStyle name="Финансовый 3 4 2 4" xfId="4675"/>
    <cellStyle name="Финансовый 3 4 2 4 2" xfId="4676"/>
    <cellStyle name="Финансовый 3 4 2 4 2 2" xfId="8058"/>
    <cellStyle name="Финансовый 3 4 2 4 3" xfId="4677"/>
    <cellStyle name="Финансовый 3 4 2 4 3 2" xfId="8059"/>
    <cellStyle name="Финансовый 3 4 2 4 4" xfId="8057"/>
    <cellStyle name="Финансовый 3 4 2 5" xfId="4678"/>
    <cellStyle name="Финансовый 3 4 2 5 2" xfId="4679"/>
    <cellStyle name="Финансовый 3 4 2 5 2 2" xfId="8061"/>
    <cellStyle name="Финансовый 3 4 2 5 3" xfId="8060"/>
    <cellStyle name="Финансовый 3 4 2 6" xfId="4680"/>
    <cellStyle name="Финансовый 3 4 2 6 2" xfId="8062"/>
    <cellStyle name="Финансовый 3 4 2 7" xfId="4681"/>
    <cellStyle name="Финансовый 3 4 2 7 2" xfId="8063"/>
    <cellStyle name="Финансовый 3 4 2 8" xfId="8032"/>
    <cellStyle name="Финансовый 3 4 3" xfId="4682"/>
    <cellStyle name="Финансовый 3 4 3 2" xfId="4683"/>
    <cellStyle name="Финансовый 3 4 3 2 2" xfId="4684"/>
    <cellStyle name="Финансовый 3 4 3 2 2 2" xfId="8066"/>
    <cellStyle name="Финансовый 3 4 3 2 3" xfId="4685"/>
    <cellStyle name="Финансовый 3 4 3 2 3 2" xfId="8067"/>
    <cellStyle name="Финансовый 3 4 3 2 4" xfId="8065"/>
    <cellStyle name="Финансовый 3 4 3 3" xfId="4686"/>
    <cellStyle name="Финансовый 3 4 3 3 2" xfId="4687"/>
    <cellStyle name="Финансовый 3 4 3 3 2 2" xfId="8069"/>
    <cellStyle name="Финансовый 3 4 3 3 3" xfId="8068"/>
    <cellStyle name="Финансовый 3 4 3 4" xfId="4688"/>
    <cellStyle name="Финансовый 3 4 3 4 2" xfId="8070"/>
    <cellStyle name="Финансовый 3 4 3 5" xfId="4689"/>
    <cellStyle name="Финансовый 3 4 3 5 2" xfId="8071"/>
    <cellStyle name="Финансовый 3 4 3 6" xfId="8064"/>
    <cellStyle name="Финансовый 3 4 4" xfId="4690"/>
    <cellStyle name="Финансовый 3 4 4 2" xfId="4691"/>
    <cellStyle name="Финансовый 3 4 4 2 2" xfId="4692"/>
    <cellStyle name="Финансовый 3 4 4 2 2 2" xfId="8074"/>
    <cellStyle name="Финансовый 3 4 4 2 3" xfId="4693"/>
    <cellStyle name="Финансовый 3 4 4 2 3 2" xfId="8075"/>
    <cellStyle name="Финансовый 3 4 4 2 4" xfId="8073"/>
    <cellStyle name="Финансовый 3 4 4 3" xfId="4694"/>
    <cellStyle name="Финансовый 3 4 4 3 2" xfId="4695"/>
    <cellStyle name="Финансовый 3 4 4 3 2 2" xfId="8077"/>
    <cellStyle name="Финансовый 3 4 4 3 3" xfId="8076"/>
    <cellStyle name="Финансовый 3 4 4 4" xfId="4696"/>
    <cellStyle name="Финансовый 3 4 4 4 2" xfId="8078"/>
    <cellStyle name="Финансовый 3 4 4 5" xfId="4697"/>
    <cellStyle name="Финансовый 3 4 4 5 2" xfId="8079"/>
    <cellStyle name="Финансовый 3 4 4 6" xfId="8072"/>
    <cellStyle name="Финансовый 3 4 5" xfId="4698"/>
    <cellStyle name="Финансовый 3 4 5 2" xfId="4699"/>
    <cellStyle name="Финансовый 3 4 5 2 2" xfId="8081"/>
    <cellStyle name="Финансовый 3 4 5 3" xfId="4700"/>
    <cellStyle name="Финансовый 3 4 5 3 2" xfId="8082"/>
    <cellStyle name="Финансовый 3 4 5 4" xfId="8080"/>
    <cellStyle name="Финансовый 3 4 6" xfId="4701"/>
    <cellStyle name="Финансовый 3 4 6 2" xfId="4702"/>
    <cellStyle name="Финансовый 3 4 6 2 2" xfId="8084"/>
    <cellStyle name="Финансовый 3 4 6 3" xfId="8083"/>
    <cellStyle name="Финансовый 3 4 7" xfId="4703"/>
    <cellStyle name="Финансовый 3 4 7 2" xfId="8085"/>
    <cellStyle name="Финансовый 3 4 8" xfId="4704"/>
    <cellStyle name="Финансовый 3 4 8 2" xfId="8086"/>
    <cellStyle name="Финансовый 3 4 9" xfId="8031"/>
    <cellStyle name="Финансовый 3 5" xfId="4705"/>
    <cellStyle name="Финансовый 3 5 2" xfId="4706"/>
    <cellStyle name="Финансовый 3 5 2 2" xfId="4707"/>
    <cellStyle name="Финансовый 3 5 2 2 2" xfId="8089"/>
    <cellStyle name="Финансовый 3 5 2 3" xfId="4708"/>
    <cellStyle name="Финансовый 3 5 2 3 2" xfId="8090"/>
    <cellStyle name="Финансовый 3 5 2 4" xfId="8088"/>
    <cellStyle name="Финансовый 3 5 3" xfId="4709"/>
    <cellStyle name="Финансовый 3 5 3 2" xfId="4710"/>
    <cellStyle name="Финансовый 3 5 3 2 2" xfId="8092"/>
    <cellStyle name="Финансовый 3 5 3 3" xfId="8091"/>
    <cellStyle name="Финансовый 3 5 4" xfId="4711"/>
    <cellStyle name="Финансовый 3 5 4 2" xfId="8093"/>
    <cellStyle name="Финансовый 3 5 5" xfId="4712"/>
    <cellStyle name="Финансовый 3 5 5 2" xfId="8094"/>
    <cellStyle name="Финансовый 3 5 6" xfId="8087"/>
    <cellStyle name="Финансовый 3 6" xfId="4713"/>
    <cellStyle name="Финансовый 3 6 2" xfId="4714"/>
    <cellStyle name="Финансовый 3 6 2 2" xfId="4715"/>
    <cellStyle name="Финансовый 3 6 2 2 2" xfId="8097"/>
    <cellStyle name="Финансовый 3 6 2 3" xfId="4716"/>
    <cellStyle name="Финансовый 3 6 2 3 2" xfId="8098"/>
    <cellStyle name="Финансовый 3 6 2 4" xfId="8096"/>
    <cellStyle name="Финансовый 3 6 3" xfId="4717"/>
    <cellStyle name="Финансовый 3 6 3 2" xfId="4718"/>
    <cellStyle name="Финансовый 3 6 3 2 2" xfId="8100"/>
    <cellStyle name="Финансовый 3 6 3 3" xfId="8099"/>
    <cellStyle name="Финансовый 3 6 4" xfId="4719"/>
    <cellStyle name="Финансовый 3 6 4 2" xfId="4720"/>
    <cellStyle name="Финансовый 3 6 4 2 2" xfId="8102"/>
    <cellStyle name="Финансовый 3 6 4 3" xfId="8101"/>
    <cellStyle name="Финансовый 3 6 5" xfId="4721"/>
    <cellStyle name="Финансовый 3 6 6" xfId="4722"/>
    <cellStyle name="Финансовый 3 6 6 2" xfId="4723"/>
    <cellStyle name="Финансовый 3 6 6 2 2" xfId="8104"/>
    <cellStyle name="Финансовый 3 6 6 3" xfId="8103"/>
    <cellStyle name="Финансовый 3 6 7" xfId="4724"/>
    <cellStyle name="Финансовый 3 6 7 2" xfId="8105"/>
    <cellStyle name="Финансовый 3 6 8" xfId="4725"/>
    <cellStyle name="Финансовый 3 6 8 2" xfId="8106"/>
    <cellStyle name="Финансовый 3 6 9" xfId="8095"/>
    <cellStyle name="Финансовый 3 7" xfId="4726"/>
    <cellStyle name="Финансовый 3 7 2" xfId="4727"/>
    <cellStyle name="Финансовый 3 7 2 2" xfId="4728"/>
    <cellStyle name="Финансовый 3 7 2 2 2" xfId="8109"/>
    <cellStyle name="Финансовый 3 7 2 3" xfId="4729"/>
    <cellStyle name="Финансовый 3 7 2 3 2" xfId="8110"/>
    <cellStyle name="Финансовый 3 7 2 4" xfId="8108"/>
    <cellStyle name="Финансовый 3 7 3" xfId="4730"/>
    <cellStyle name="Финансовый 3 7 3 2" xfId="4731"/>
    <cellStyle name="Финансовый 3 7 3 2 2" xfId="8112"/>
    <cellStyle name="Финансовый 3 7 3 3" xfId="8111"/>
    <cellStyle name="Финансовый 3 7 4" xfId="4732"/>
    <cellStyle name="Финансовый 3 7 4 2" xfId="8113"/>
    <cellStyle name="Финансовый 3 7 5" xfId="4733"/>
    <cellStyle name="Финансовый 3 7 5 2" xfId="8114"/>
    <cellStyle name="Финансовый 3 7 6" xfId="8107"/>
    <cellStyle name="Финансовый 3 8" xfId="4734"/>
    <cellStyle name="Финансовый 3 8 2" xfId="4735"/>
    <cellStyle name="Финансовый 3 8 2 2" xfId="4736"/>
    <cellStyle name="Финансовый 3 8 2 2 2" xfId="8117"/>
    <cellStyle name="Финансовый 3 8 2 3" xfId="4737"/>
    <cellStyle name="Финансовый 3 8 2 3 2" xfId="8118"/>
    <cellStyle name="Финансовый 3 8 2 4" xfId="8116"/>
    <cellStyle name="Финансовый 3 8 3" xfId="4738"/>
    <cellStyle name="Финансовый 3 8 3 2" xfId="8119"/>
    <cellStyle name="Финансовый 3 8 4" xfId="4739"/>
    <cellStyle name="Финансовый 3 8 4 2" xfId="8120"/>
    <cellStyle name="Финансовый 3 8 5" xfId="8115"/>
    <cellStyle name="Финансовый 3 9" xfId="4740"/>
    <cellStyle name="Финансовый 3 9 2" xfId="4741"/>
    <cellStyle name="Финансовый 3 9 2 2" xfId="4742"/>
    <cellStyle name="Финансовый 3 9 2 2 2" xfId="8123"/>
    <cellStyle name="Финансовый 3 9 2 3" xfId="4743"/>
    <cellStyle name="Финансовый 3 9 2 3 2" xfId="8124"/>
    <cellStyle name="Финансовый 3 9 2 4" xfId="8122"/>
    <cellStyle name="Финансовый 3 9 3" xfId="4744"/>
    <cellStyle name="Финансовый 3 9 3 2" xfId="8125"/>
    <cellStyle name="Финансовый 3 9 4" xfId="4745"/>
    <cellStyle name="Финансовый 3 9 4 2" xfId="8126"/>
    <cellStyle name="Финансовый 3 9 5" xfId="8121"/>
    <cellStyle name="Финансовый 30" xfId="4746"/>
    <cellStyle name="Финансовый 31" xfId="4747"/>
    <cellStyle name="Финансовый 32" xfId="4748"/>
    <cellStyle name="Финансовый 33" xfId="4749"/>
    <cellStyle name="Финансовый 34" xfId="4750"/>
    <cellStyle name="Финансовый 35" xfId="4751"/>
    <cellStyle name="Финансовый 36" xfId="4752"/>
    <cellStyle name="Финансовый 37" xfId="4753"/>
    <cellStyle name="Финансовый 37 2" xfId="4754"/>
    <cellStyle name="Финансовый 37 2 2" xfId="4755"/>
    <cellStyle name="Финансовый 37 2 2 2" xfId="8128"/>
    <cellStyle name="Финансовый 37 2 3" xfId="4756"/>
    <cellStyle name="Финансовый 37 2 3 2" xfId="8129"/>
    <cellStyle name="Финансовый 37 2 4" xfId="8127"/>
    <cellStyle name="Финансовый 37 3" xfId="4757"/>
    <cellStyle name="Финансовый 37 4" xfId="4758"/>
    <cellStyle name="Финансовый 37 4 2" xfId="4759"/>
    <cellStyle name="Финансовый 37 4 2 2" xfId="8131"/>
    <cellStyle name="Финансовый 37 4 3" xfId="8130"/>
    <cellStyle name="Финансовый 38" xfId="4760"/>
    <cellStyle name="Финансовый 39" xfId="4761"/>
    <cellStyle name="Финансовый 4" xfId="4762"/>
    <cellStyle name="Финансовый 4 10" xfId="4763"/>
    <cellStyle name="Финансовый 4 11" xfId="4764"/>
    <cellStyle name="Финансовый 4 2" xfId="4765"/>
    <cellStyle name="Финансовый 4 2 2" xfId="4766"/>
    <cellStyle name="Финансовый 4 3" xfId="4767"/>
    <cellStyle name="Финансовый 4 4" xfId="4768"/>
    <cellStyle name="Финансовый 4 5" xfId="4769"/>
    <cellStyle name="Финансовый 4 6" xfId="4770"/>
    <cellStyle name="Финансовый 4 7" xfId="4771"/>
    <cellStyle name="Финансовый 4 8" xfId="4772"/>
    <cellStyle name="Финансовый 4 8 2" xfId="4773"/>
    <cellStyle name="Финансовый 4 8 2 2" xfId="4774"/>
    <cellStyle name="Финансовый 4 8 2 2 2" xfId="8134"/>
    <cellStyle name="Финансовый 4 8 2 3" xfId="4775"/>
    <cellStyle name="Финансовый 4 8 2 3 2" xfId="8135"/>
    <cellStyle name="Финансовый 4 8 2 4" xfId="8133"/>
    <cellStyle name="Финансовый 4 8 3" xfId="4776"/>
    <cellStyle name="Финансовый 4 8 3 2" xfId="4777"/>
    <cellStyle name="Финансовый 4 8 3 2 2" xfId="8137"/>
    <cellStyle name="Финансовый 4 8 3 3" xfId="4778"/>
    <cellStyle name="Финансовый 4 8 3 3 2" xfId="8138"/>
    <cellStyle name="Финансовый 4 8 3 4" xfId="8136"/>
    <cellStyle name="Финансовый 4 8 4" xfId="4779"/>
    <cellStyle name="Финансовый 4 8 4 2" xfId="8139"/>
    <cellStyle name="Финансовый 4 8 5" xfId="4780"/>
    <cellStyle name="Финансовый 4 8 5 2" xfId="8140"/>
    <cellStyle name="Финансовый 4 8 6" xfId="8132"/>
    <cellStyle name="Финансовый 4 9" xfId="4781"/>
    <cellStyle name="Финансовый 4 9 2" xfId="4782"/>
    <cellStyle name="Финансовый 4 9 2 2" xfId="8142"/>
    <cellStyle name="Финансовый 4 9 3" xfId="4783"/>
    <cellStyle name="Финансовый 4 9 3 2" xfId="8143"/>
    <cellStyle name="Финансовый 4 9 4" xfId="8141"/>
    <cellStyle name="Финансовый 40" xfId="4784"/>
    <cellStyle name="Финансовый 40 2" xfId="4785"/>
    <cellStyle name="Финансовый 40 2 2" xfId="8145"/>
    <cellStyle name="Финансовый 40 3" xfId="8144"/>
    <cellStyle name="Финансовый 41" xfId="4786"/>
    <cellStyle name="Финансовый 41 2" xfId="4787"/>
    <cellStyle name="Финансовый 41 2 2" xfId="8146"/>
    <cellStyle name="Финансовый 41 3" xfId="4788"/>
    <cellStyle name="Финансовый 41 3 2" xfId="8147"/>
    <cellStyle name="Финансовый 42" xfId="4789"/>
    <cellStyle name="Финансовый 42 2" xfId="4790"/>
    <cellStyle name="Финансовый 42 2 2" xfId="8148"/>
    <cellStyle name="Финансовый 42 3" xfId="4791"/>
    <cellStyle name="Финансовый 42 3 2" xfId="8149"/>
    <cellStyle name="Финансовый 43" xfId="4792"/>
    <cellStyle name="Финансовый 43 2" xfId="4793"/>
    <cellStyle name="Финансовый 43 2 2" xfId="4794"/>
    <cellStyle name="Финансовый 43 2 2 2" xfId="8152"/>
    <cellStyle name="Финансовый 43 2 3" xfId="4795"/>
    <cellStyle name="Финансовый 43 2 3 2" xfId="8153"/>
    <cellStyle name="Финансовый 43 2 4" xfId="8151"/>
    <cellStyle name="Финансовый 43 3" xfId="4796"/>
    <cellStyle name="Финансовый 43 3 2" xfId="8154"/>
    <cellStyle name="Финансовый 43 4" xfId="4797"/>
    <cellStyle name="Финансовый 43 4 2" xfId="8155"/>
    <cellStyle name="Финансовый 43 5" xfId="8150"/>
    <cellStyle name="Финансовый 44" xfId="4798"/>
    <cellStyle name="Финансовый 44 2" xfId="4799"/>
    <cellStyle name="Финансовый 44 2 2" xfId="8157"/>
    <cellStyle name="Финансовый 44 3" xfId="8156"/>
    <cellStyle name="Финансовый 45" xfId="4800"/>
    <cellStyle name="Финансовый 45 2" xfId="4801"/>
    <cellStyle name="Финансовый 45 2 2" xfId="4802"/>
    <cellStyle name="Финансовый 45 2 2 2" xfId="8160"/>
    <cellStyle name="Финансовый 45 2 3" xfId="8159"/>
    <cellStyle name="Финансовый 45 3" xfId="4803"/>
    <cellStyle name="Финансовый 45 3 2" xfId="8161"/>
    <cellStyle name="Финансовый 45 4" xfId="8158"/>
    <cellStyle name="Финансовый 46" xfId="4804"/>
    <cellStyle name="Финансовый 46 2" xfId="4805"/>
    <cellStyle name="Финансовый 46 2 2" xfId="4806"/>
    <cellStyle name="Финансовый 46 2 2 2" xfId="8164"/>
    <cellStyle name="Финансовый 46 2 3" xfId="8163"/>
    <cellStyle name="Финансовый 46 3" xfId="4807"/>
    <cellStyle name="Финансовый 46 3 2" xfId="8165"/>
    <cellStyle name="Финансовый 46 4" xfId="4808"/>
    <cellStyle name="Финансовый 46 4 2" xfId="8166"/>
    <cellStyle name="Финансовый 46 5" xfId="8162"/>
    <cellStyle name="Финансовый 47" xfId="4809"/>
    <cellStyle name="Финансовый 47 2" xfId="4810"/>
    <cellStyle name="Финансовый 47 2 2" xfId="8168"/>
    <cellStyle name="Финансовый 47 3" xfId="4811"/>
    <cellStyle name="Финансовый 47 4" xfId="8167"/>
    <cellStyle name="Финансовый 48" xfId="4812"/>
    <cellStyle name="Финансовый 48 2" xfId="4813"/>
    <cellStyle name="Финансовый 49" xfId="4814"/>
    <cellStyle name="Финансовый 49 2" xfId="4815"/>
    <cellStyle name="Финансовый 5" xfId="4816"/>
    <cellStyle name="Финансовый 5 10" xfId="4817"/>
    <cellStyle name="Финансовый 5 11" xfId="4818"/>
    <cellStyle name="Финансовый 5 12" xfId="4819"/>
    <cellStyle name="Финансовый 5 13" xfId="4820"/>
    <cellStyle name="Финансовый 5 14" xfId="4821"/>
    <cellStyle name="Финансовый 5 15" xfId="4822"/>
    <cellStyle name="Финансовый 5 16" xfId="4823"/>
    <cellStyle name="Финансовый 5 17" xfId="4824"/>
    <cellStyle name="Финансовый 5 18" xfId="4825"/>
    <cellStyle name="Финансовый 5 19" xfId="4826"/>
    <cellStyle name="Финансовый 5 2" xfId="4827"/>
    <cellStyle name="Финансовый 5 2 2" xfId="4828"/>
    <cellStyle name="Финансовый 5 2 3" xfId="4829"/>
    <cellStyle name="Финансовый 5 2 4" xfId="4830"/>
    <cellStyle name="Финансовый 5 2 5" xfId="4831"/>
    <cellStyle name="Финансовый 5 2 6" xfId="4832"/>
    <cellStyle name="Финансовый 5 2 7" xfId="4833"/>
    <cellStyle name="Финансовый 5 3" xfId="4834"/>
    <cellStyle name="Финансовый 5 4" xfId="4835"/>
    <cellStyle name="Финансовый 5 5" xfId="4836"/>
    <cellStyle name="Финансовый 5 6" xfId="4837"/>
    <cellStyle name="Финансовый 5 7" xfId="4838"/>
    <cellStyle name="Финансовый 5 8" xfId="4839"/>
    <cellStyle name="Финансовый 5 9" xfId="4840"/>
    <cellStyle name="Финансовый 50" xfId="4841"/>
    <cellStyle name="Финансовый 50 2" xfId="4842"/>
    <cellStyle name="Финансовый 51" xfId="4843"/>
    <cellStyle name="Финансовый 51 2" xfId="4844"/>
    <cellStyle name="Финансовый 52" xfId="4845"/>
    <cellStyle name="Финансовый 52 2" xfId="4846"/>
    <cellStyle name="Финансовый 53" xfId="4847"/>
    <cellStyle name="Финансовый 53 2" xfId="4848"/>
    <cellStyle name="Финансовый 54" xfId="4849"/>
    <cellStyle name="Финансовый 54 2" xfId="4850"/>
    <cellStyle name="Финансовый 55" xfId="4851"/>
    <cellStyle name="Финансовый 55 2" xfId="4852"/>
    <cellStyle name="Финансовый 55 2 2" xfId="8169"/>
    <cellStyle name="Финансовый 55 3" xfId="4853"/>
    <cellStyle name="Финансовый 55 3 2" xfId="8170"/>
    <cellStyle name="Финансовый 56" xfId="4854"/>
    <cellStyle name="Финансовый 56 2" xfId="4855"/>
    <cellStyle name="Финансовый 57" xfId="4856"/>
    <cellStyle name="Финансовый 58" xfId="4857"/>
    <cellStyle name="Финансовый 58 2" xfId="4858"/>
    <cellStyle name="Финансовый 58 2 2" xfId="8172"/>
    <cellStyle name="Финансовый 58 3" xfId="8171"/>
    <cellStyle name="Финансовый 59" xfId="4859"/>
    <cellStyle name="Финансовый 59 2" xfId="4860"/>
    <cellStyle name="Финансовый 59 2 2" xfId="8174"/>
    <cellStyle name="Финансовый 59 3" xfId="8173"/>
    <cellStyle name="Финансовый 6" xfId="4861"/>
    <cellStyle name="Финансовый 6 2" xfId="4862"/>
    <cellStyle name="Финансовый 6 3" xfId="4863"/>
    <cellStyle name="Финансовый 6 4" xfId="4864"/>
    <cellStyle name="Финансовый 6 5" xfId="4865"/>
    <cellStyle name="Финансовый 6 6" xfId="4866"/>
    <cellStyle name="Финансовый 6 7" xfId="4867"/>
    <cellStyle name="Финансовый 60" xfId="4868"/>
    <cellStyle name="Финансовый 60 2" xfId="4905"/>
    <cellStyle name="Финансовый 60 2 2" xfId="8198"/>
    <cellStyle name="Финансовый 61" xfId="4869"/>
    <cellStyle name="Финансовый 62" xfId="4893"/>
    <cellStyle name="Финансовый 63" xfId="4894"/>
    <cellStyle name="Финансовый 64" xfId="4895"/>
    <cellStyle name="Финансовый 65" xfId="4896"/>
    <cellStyle name="Финансовый 7" xfId="4870"/>
    <cellStyle name="Финансовый 8" xfId="4871"/>
    <cellStyle name="Финансовый 9" xfId="4872"/>
    <cellStyle name="Хороший 2" xfId="487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/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F/GOL_BR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di/AppData/Local/Microsoft/Windows/Temporary%20Internet%20Files/Content.Outlook/TABZJZ34/&#1060;&#1043;&#1041;&#1059;%20&#1080;%20&#1095;&#1072;&#1089;&#1090;&#1085;&#1080;&#1082;&#1080;/&#1075;&#1086;&#1076;%20&#1089;&#1090;&#1086;&#1080;&#1084;&#1086;&#1089;&#1090;&#1100;%20&#1060;&#1043;&#1041;&#1059;%20&#1080;%20&#1076;&#1088;&#1091;&#107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88;&#1072;&#1093;&#1086;&#1074;&#1086;&#1081;%20&#1079;&#1072;&#1082;&#1072;&#1079;/2018/&#1088;&#1072;&#1089;&#1095;&#1077;&#1090;%20&#1043;&#1047;%20&#1087;&#1086;%20&#1087;&#1088;&#1077;&#1076;&#1083;&#1086;&#1078;&#1077;&#1085;&#1080;&#1103;&#1084;%20&#1052;&#1047;/&#1087;&#1088;&#1086;&#1077;&#1082;&#1090;%20&#1076;&#1083;&#1103;%2010%20&#1087;&#1088;&#1080;&#1082;&#1072;&#1079;&#1072;%20(&#1082;&#1086;&#1084;&#1080;&#1089;&#1089;&#1080;&#1103;%2015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З 10 мес"/>
      <sheetName val="проект год"/>
      <sheetName val="год значения"/>
      <sheetName val="Медицинские организации"/>
    </sheetNames>
    <sheetDataSet>
      <sheetData sheetId="0" refreshError="1"/>
      <sheetData sheetId="1">
        <row r="16">
          <cell r="A16">
            <v>1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J16">
            <v>36155</v>
          </cell>
          <cell r="K16">
            <v>1188</v>
          </cell>
          <cell r="L16">
            <v>0</v>
          </cell>
          <cell r="M16">
            <v>3460</v>
          </cell>
        </row>
        <row r="17">
          <cell r="A17">
            <v>2</v>
          </cell>
        </row>
        <row r="18">
          <cell r="A18">
            <v>4</v>
          </cell>
        </row>
        <row r="19">
          <cell r="A19">
            <v>6</v>
          </cell>
        </row>
        <row r="20">
          <cell r="A20">
            <v>9</v>
          </cell>
        </row>
        <row r="21">
          <cell r="A21">
            <v>33</v>
          </cell>
        </row>
        <row r="22">
          <cell r="A22">
            <v>100</v>
          </cell>
        </row>
        <row r="23">
          <cell r="A23">
            <v>103</v>
          </cell>
        </row>
        <row r="24">
          <cell r="A24">
            <v>104</v>
          </cell>
        </row>
        <row r="25">
          <cell r="A25">
            <v>105</v>
          </cell>
        </row>
        <row r="26">
          <cell r="A26">
            <v>110</v>
          </cell>
        </row>
        <row r="27">
          <cell r="A27">
            <v>111</v>
          </cell>
        </row>
        <row r="28">
          <cell r="A28">
            <v>112</v>
          </cell>
        </row>
        <row r="29">
          <cell r="A29">
            <v>115</v>
          </cell>
        </row>
        <row r="30">
          <cell r="A30">
            <v>116</v>
          </cell>
        </row>
        <row r="31">
          <cell r="A31">
            <v>120</v>
          </cell>
        </row>
        <row r="32">
          <cell r="A32">
            <v>121</v>
          </cell>
        </row>
        <row r="33">
          <cell r="A33">
            <v>123</v>
          </cell>
        </row>
        <row r="34">
          <cell r="A34">
            <v>125</v>
          </cell>
        </row>
        <row r="35">
          <cell r="A35">
            <v>126</v>
          </cell>
        </row>
        <row r="36">
          <cell r="A36">
            <v>130</v>
          </cell>
        </row>
        <row r="37">
          <cell r="A37">
            <v>131</v>
          </cell>
        </row>
        <row r="38">
          <cell r="A38">
            <v>134</v>
          </cell>
        </row>
        <row r="39">
          <cell r="A39">
            <v>135</v>
          </cell>
        </row>
        <row r="40">
          <cell r="A40">
            <v>140</v>
          </cell>
        </row>
        <row r="41">
          <cell r="A41">
            <v>142</v>
          </cell>
        </row>
        <row r="42">
          <cell r="A42">
            <v>143</v>
          </cell>
        </row>
        <row r="43">
          <cell r="A43">
            <v>145</v>
          </cell>
        </row>
        <row r="44">
          <cell r="A44">
            <v>147</v>
          </cell>
        </row>
        <row r="45">
          <cell r="A45">
            <v>150</v>
          </cell>
        </row>
        <row r="46">
          <cell r="A46">
            <v>152</v>
          </cell>
        </row>
        <row r="47">
          <cell r="A47">
            <v>160</v>
          </cell>
        </row>
        <row r="48">
          <cell r="A48">
            <v>170</v>
          </cell>
        </row>
        <row r="49">
          <cell r="A49">
            <v>171</v>
          </cell>
        </row>
        <row r="50">
          <cell r="A50">
            <v>180</v>
          </cell>
        </row>
        <row r="51">
          <cell r="A51">
            <v>182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190</v>
          </cell>
        </row>
        <row r="55">
          <cell r="A55">
            <v>200</v>
          </cell>
        </row>
        <row r="56">
          <cell r="A56">
            <v>201</v>
          </cell>
        </row>
        <row r="57">
          <cell r="A57">
            <v>204</v>
          </cell>
        </row>
        <row r="58">
          <cell r="A58">
            <v>205</v>
          </cell>
        </row>
        <row r="59">
          <cell r="A59">
            <v>211</v>
          </cell>
        </row>
        <row r="60">
          <cell r="A60">
            <v>214</v>
          </cell>
        </row>
        <row r="61">
          <cell r="A61">
            <v>217</v>
          </cell>
        </row>
        <row r="62">
          <cell r="A62">
            <v>223</v>
          </cell>
        </row>
        <row r="63">
          <cell r="A63">
            <v>225</v>
          </cell>
        </row>
        <row r="64">
          <cell r="A64">
            <v>230</v>
          </cell>
        </row>
        <row r="65">
          <cell r="A65">
            <v>231</v>
          </cell>
        </row>
        <row r="66">
          <cell r="A66">
            <v>233</v>
          </cell>
        </row>
        <row r="67">
          <cell r="A67">
            <v>234</v>
          </cell>
        </row>
        <row r="68">
          <cell r="A68">
            <v>237</v>
          </cell>
        </row>
        <row r="69">
          <cell r="A69">
            <v>238</v>
          </cell>
        </row>
        <row r="70">
          <cell r="A70">
            <v>240</v>
          </cell>
        </row>
        <row r="71">
          <cell r="A71">
            <v>241</v>
          </cell>
        </row>
        <row r="72">
          <cell r="A72">
            <v>260</v>
          </cell>
        </row>
        <row r="73">
          <cell r="A73">
            <v>265</v>
          </cell>
        </row>
        <row r="74">
          <cell r="A74">
            <v>267</v>
          </cell>
        </row>
        <row r="75">
          <cell r="A75">
            <v>268</v>
          </cell>
        </row>
        <row r="76">
          <cell r="A76">
            <v>269</v>
          </cell>
        </row>
        <row r="77">
          <cell r="A77">
            <v>270</v>
          </cell>
        </row>
        <row r="78">
          <cell r="A78">
            <v>272</v>
          </cell>
        </row>
        <row r="79">
          <cell r="A79">
            <v>274</v>
          </cell>
        </row>
        <row r="80">
          <cell r="A80">
            <v>282</v>
          </cell>
        </row>
        <row r="81">
          <cell r="A81">
            <v>284</v>
          </cell>
        </row>
        <row r="82">
          <cell r="A82">
            <v>288</v>
          </cell>
        </row>
        <row r="83">
          <cell r="A83">
            <v>300</v>
          </cell>
        </row>
        <row r="84">
          <cell r="A84">
            <v>317</v>
          </cell>
        </row>
        <row r="85">
          <cell r="A85">
            <v>325</v>
          </cell>
        </row>
        <row r="86">
          <cell r="A86">
            <v>326</v>
          </cell>
        </row>
        <row r="87">
          <cell r="A87">
            <v>327</v>
          </cell>
        </row>
        <row r="88">
          <cell r="A88">
            <v>329</v>
          </cell>
        </row>
        <row r="89">
          <cell r="A89">
            <v>330</v>
          </cell>
        </row>
        <row r="90">
          <cell r="A90">
            <v>332</v>
          </cell>
        </row>
        <row r="91">
          <cell r="A91">
            <v>333</v>
          </cell>
        </row>
        <row r="92">
          <cell r="A92">
            <v>337</v>
          </cell>
        </row>
        <row r="93">
          <cell r="A93">
            <v>338</v>
          </cell>
        </row>
        <row r="94">
          <cell r="A94">
            <v>341</v>
          </cell>
        </row>
        <row r="95">
          <cell r="A95">
            <v>343</v>
          </cell>
        </row>
        <row r="96">
          <cell r="A96">
            <v>346</v>
          </cell>
        </row>
        <row r="97">
          <cell r="A97">
            <v>347</v>
          </cell>
        </row>
        <row r="98">
          <cell r="A98">
            <v>356</v>
          </cell>
        </row>
        <row r="99">
          <cell r="A99">
            <v>357</v>
          </cell>
        </row>
        <row r="100">
          <cell r="A100">
            <v>370</v>
          </cell>
        </row>
        <row r="101">
          <cell r="A101">
            <v>372</v>
          </cell>
        </row>
        <row r="102">
          <cell r="A102">
            <v>375</v>
          </cell>
        </row>
        <row r="103">
          <cell r="A103">
            <v>377</v>
          </cell>
        </row>
        <row r="104">
          <cell r="A104">
            <v>381</v>
          </cell>
        </row>
        <row r="105">
          <cell r="A105">
            <v>382</v>
          </cell>
        </row>
        <row r="106">
          <cell r="A106">
            <v>383</v>
          </cell>
        </row>
        <row r="107">
          <cell r="A107">
            <v>384</v>
          </cell>
        </row>
        <row r="108">
          <cell r="A108">
            <v>385</v>
          </cell>
        </row>
        <row r="109">
          <cell r="A109">
            <v>387</v>
          </cell>
        </row>
        <row r="110">
          <cell r="A110">
            <v>388</v>
          </cell>
        </row>
        <row r="111">
          <cell r="A111">
            <v>389</v>
          </cell>
        </row>
        <row r="112">
          <cell r="A112">
            <v>390</v>
          </cell>
        </row>
        <row r="113">
          <cell r="A113">
            <v>391</v>
          </cell>
        </row>
        <row r="114">
          <cell r="A114">
            <v>392</v>
          </cell>
        </row>
        <row r="115">
          <cell r="A115">
            <v>393</v>
          </cell>
        </row>
        <row r="116">
          <cell r="A116">
            <v>395</v>
          </cell>
        </row>
        <row r="117">
          <cell r="A117">
            <v>600</v>
          </cell>
        </row>
        <row r="118">
          <cell r="A118">
            <v>601</v>
          </cell>
        </row>
        <row r="119">
          <cell r="A119">
            <v>602</v>
          </cell>
        </row>
        <row r="120">
          <cell r="A120">
            <v>603</v>
          </cell>
        </row>
        <row r="121">
          <cell r="A121">
            <v>604</v>
          </cell>
        </row>
        <row r="122">
          <cell r="A122">
            <v>605</v>
          </cell>
        </row>
        <row r="123">
          <cell r="A123">
            <v>607</v>
          </cell>
        </row>
        <row r="124">
          <cell r="A124">
            <v>610</v>
          </cell>
        </row>
        <row r="125">
          <cell r="A125">
            <v>611</v>
          </cell>
        </row>
        <row r="126">
          <cell r="A126">
            <v>612</v>
          </cell>
        </row>
        <row r="127">
          <cell r="A127">
            <v>613</v>
          </cell>
        </row>
        <row r="128">
          <cell r="A128">
            <v>615</v>
          </cell>
        </row>
        <row r="129">
          <cell r="A129">
            <v>616</v>
          </cell>
        </row>
        <row r="130">
          <cell r="A130">
            <v>618</v>
          </cell>
        </row>
        <row r="131">
          <cell r="A131">
            <v>623</v>
          </cell>
        </row>
        <row r="132">
          <cell r="A132">
            <v>624</v>
          </cell>
        </row>
        <row r="133">
          <cell r="A133">
            <v>625</v>
          </cell>
        </row>
        <row r="134">
          <cell r="A134">
            <v>626</v>
          </cell>
        </row>
        <row r="135">
          <cell r="A135">
            <v>628</v>
          </cell>
        </row>
        <row r="136">
          <cell r="A136">
            <v>630</v>
          </cell>
        </row>
        <row r="137">
          <cell r="A137">
            <v>631</v>
          </cell>
        </row>
        <row r="138">
          <cell r="A138">
            <v>632</v>
          </cell>
        </row>
        <row r="139">
          <cell r="A139">
            <v>634</v>
          </cell>
        </row>
        <row r="140">
          <cell r="A140">
            <v>636</v>
          </cell>
        </row>
        <row r="141">
          <cell r="A141">
            <v>639</v>
          </cell>
        </row>
        <row r="142">
          <cell r="A142">
            <v>640</v>
          </cell>
        </row>
        <row r="143">
          <cell r="A143">
            <v>641</v>
          </cell>
        </row>
        <row r="144">
          <cell r="A144">
            <v>642</v>
          </cell>
        </row>
        <row r="145">
          <cell r="A145">
            <v>645</v>
          </cell>
        </row>
        <row r="146">
          <cell r="A146">
            <v>646</v>
          </cell>
        </row>
        <row r="147">
          <cell r="A147">
            <v>647</v>
          </cell>
        </row>
        <row r="148">
          <cell r="A148">
            <v>651</v>
          </cell>
        </row>
        <row r="149">
          <cell r="A149">
            <v>653</v>
          </cell>
        </row>
        <row r="150">
          <cell r="A150">
            <v>655</v>
          </cell>
        </row>
        <row r="151">
          <cell r="A151">
            <v>657</v>
          </cell>
        </row>
        <row r="152">
          <cell r="A152">
            <v>662</v>
          </cell>
        </row>
        <row r="153">
          <cell r="A153">
            <v>664</v>
          </cell>
        </row>
        <row r="154">
          <cell r="A154">
            <v>667</v>
          </cell>
        </row>
        <row r="155">
          <cell r="A155">
            <v>669</v>
          </cell>
        </row>
        <row r="156">
          <cell r="A156">
            <v>670</v>
          </cell>
        </row>
        <row r="157">
          <cell r="A157">
            <v>671</v>
          </cell>
        </row>
        <row r="158">
          <cell r="A158">
            <v>868</v>
          </cell>
        </row>
        <row r="159">
          <cell r="A159">
            <v>869</v>
          </cell>
        </row>
        <row r="160">
          <cell r="A160">
            <v>873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 (объемы МП)"/>
      <sheetName val="Таблица 1 (объемы МП) (год)"/>
      <sheetName val="Таблица 2 КС (профили)"/>
      <sheetName val="Таблица 2 КС (профили СМП) "/>
      <sheetName val="Таблица 3 ВМП (профили)"/>
      <sheetName val="Таблица 4 ДС (профили) (2)"/>
      <sheetName val="Таблица 5 (финансирование)"/>
    </sheetNames>
    <sheetDataSet>
      <sheetData sheetId="0"/>
      <sheetData sheetId="1"/>
      <sheetData sheetId="2"/>
      <sheetData sheetId="3"/>
      <sheetData sheetId="4"/>
      <sheetData sheetId="5">
        <row r="4">
          <cell r="KJ4">
            <v>1</v>
          </cell>
          <cell r="KK4">
            <v>2</v>
          </cell>
          <cell r="KL4">
            <v>4</v>
          </cell>
          <cell r="KM4">
            <v>6</v>
          </cell>
          <cell r="KN4">
            <v>9</v>
          </cell>
          <cell r="KO4">
            <v>100</v>
          </cell>
          <cell r="KP4">
            <v>103</v>
          </cell>
          <cell r="KQ4">
            <v>104</v>
          </cell>
          <cell r="KR4">
            <v>105</v>
          </cell>
          <cell r="KS4">
            <v>110</v>
          </cell>
          <cell r="KT4">
            <v>111</v>
          </cell>
          <cell r="KU4">
            <v>112</v>
          </cell>
          <cell r="KV4">
            <v>115</v>
          </cell>
          <cell r="KW4">
            <v>116</v>
          </cell>
          <cell r="KX4">
            <v>120</v>
          </cell>
          <cell r="KY4">
            <v>121</v>
          </cell>
          <cell r="KZ4">
            <v>123</v>
          </cell>
          <cell r="LA4">
            <v>125</v>
          </cell>
          <cell r="LB4">
            <v>126</v>
          </cell>
          <cell r="LC4">
            <v>130</v>
          </cell>
          <cell r="LD4">
            <v>131</v>
          </cell>
          <cell r="LE4">
            <v>134</v>
          </cell>
          <cell r="LF4">
            <v>135</v>
          </cell>
          <cell r="LG4">
            <v>140</v>
          </cell>
          <cell r="LH4">
            <v>142</v>
          </cell>
          <cell r="LI4">
            <v>143</v>
          </cell>
          <cell r="LJ4">
            <v>145</v>
          </cell>
          <cell r="LK4">
            <v>147</v>
          </cell>
          <cell r="LL4">
            <v>150</v>
          </cell>
          <cell r="LM4">
            <v>152</v>
          </cell>
          <cell r="LN4">
            <v>160</v>
          </cell>
          <cell r="LO4">
            <v>170</v>
          </cell>
          <cell r="LP4">
            <v>171</v>
          </cell>
          <cell r="LQ4">
            <v>180</v>
          </cell>
          <cell r="LR4">
            <v>182</v>
          </cell>
          <cell r="LS4">
            <v>186</v>
          </cell>
          <cell r="LT4">
            <v>187</v>
          </cell>
          <cell r="LU4">
            <v>190</v>
          </cell>
          <cell r="LV4">
            <v>200</v>
          </cell>
          <cell r="LW4">
            <v>201</v>
          </cell>
          <cell r="LX4">
            <v>204</v>
          </cell>
          <cell r="LY4">
            <v>205</v>
          </cell>
          <cell r="LZ4">
            <v>211</v>
          </cell>
          <cell r="MA4">
            <v>214</v>
          </cell>
          <cell r="MB4">
            <v>217</v>
          </cell>
          <cell r="MC4">
            <v>223</v>
          </cell>
          <cell r="MD4">
            <v>225</v>
          </cell>
          <cell r="ME4">
            <v>230</v>
          </cell>
          <cell r="MF4">
            <v>231</v>
          </cell>
          <cell r="MG4">
            <v>233</v>
          </cell>
          <cell r="MH4">
            <v>234</v>
          </cell>
          <cell r="MI4">
            <v>237</v>
          </cell>
          <cell r="MJ4">
            <v>238</v>
          </cell>
          <cell r="MK4">
            <v>240</v>
          </cell>
          <cell r="ML4">
            <v>241</v>
          </cell>
          <cell r="MM4">
            <v>260</v>
          </cell>
          <cell r="MN4">
            <v>265</v>
          </cell>
          <cell r="MO4">
            <v>267</v>
          </cell>
          <cell r="MP4">
            <v>268</v>
          </cell>
          <cell r="MQ4">
            <v>269</v>
          </cell>
          <cell r="MS4">
            <v>272</v>
          </cell>
          <cell r="MT4">
            <v>274</v>
          </cell>
          <cell r="MU4">
            <v>282</v>
          </cell>
          <cell r="MV4">
            <v>284</v>
          </cell>
          <cell r="MW4">
            <v>288</v>
          </cell>
          <cell r="MX4">
            <v>300</v>
          </cell>
          <cell r="MY4">
            <v>317</v>
          </cell>
          <cell r="MZ4">
            <v>325</v>
          </cell>
          <cell r="NA4">
            <v>326</v>
          </cell>
          <cell r="NB4">
            <v>327</v>
          </cell>
          <cell r="NC4">
            <v>329</v>
          </cell>
          <cell r="ND4">
            <v>330</v>
          </cell>
          <cell r="NE4">
            <v>332</v>
          </cell>
          <cell r="NF4">
            <v>333</v>
          </cell>
          <cell r="NG4">
            <v>337</v>
          </cell>
          <cell r="NH4">
            <v>338</v>
          </cell>
          <cell r="NI4">
            <v>341</v>
          </cell>
          <cell r="NJ4">
            <v>343</v>
          </cell>
          <cell r="NK4">
            <v>346</v>
          </cell>
          <cell r="NL4">
            <v>347</v>
          </cell>
          <cell r="NM4">
            <v>356</v>
          </cell>
          <cell r="NN4">
            <v>357</v>
          </cell>
          <cell r="NO4">
            <v>370</v>
          </cell>
          <cell r="NP4">
            <v>372</v>
          </cell>
          <cell r="NQ4">
            <v>375</v>
          </cell>
          <cell r="NR4">
            <v>377</v>
          </cell>
          <cell r="NS4">
            <v>381</v>
          </cell>
          <cell r="NT4">
            <v>382</v>
          </cell>
          <cell r="NU4">
            <v>383</v>
          </cell>
          <cell r="NV4">
            <v>384</v>
          </cell>
          <cell r="NW4">
            <v>385</v>
          </cell>
          <cell r="NX4">
            <v>387</v>
          </cell>
          <cell r="NY4">
            <v>388</v>
          </cell>
          <cell r="NZ4">
            <v>389</v>
          </cell>
          <cell r="OA4">
            <v>390</v>
          </cell>
          <cell r="OB4">
            <v>391</v>
          </cell>
          <cell r="OC4">
            <v>392</v>
          </cell>
          <cell r="OD4">
            <v>393</v>
          </cell>
          <cell r="OE4">
            <v>395</v>
          </cell>
          <cell r="OF4">
            <v>600</v>
          </cell>
          <cell r="OG4">
            <v>601</v>
          </cell>
          <cell r="OH4">
            <v>602</v>
          </cell>
          <cell r="OI4">
            <v>603</v>
          </cell>
          <cell r="OJ4">
            <v>604</v>
          </cell>
          <cell r="OK4">
            <v>605</v>
          </cell>
          <cell r="OL4">
            <v>607</v>
          </cell>
          <cell r="OM4">
            <v>610</v>
          </cell>
          <cell r="ON4">
            <v>611</v>
          </cell>
          <cell r="OO4">
            <v>612</v>
          </cell>
          <cell r="OP4">
            <v>613</v>
          </cell>
          <cell r="OQ4">
            <v>615</v>
          </cell>
          <cell r="OR4">
            <v>616</v>
          </cell>
          <cell r="OS4">
            <v>618</v>
          </cell>
          <cell r="OT4">
            <v>623</v>
          </cell>
          <cell r="OU4">
            <v>624</v>
          </cell>
          <cell r="OV4">
            <v>625</v>
          </cell>
          <cell r="OW4">
            <v>626</v>
          </cell>
          <cell r="OX4">
            <v>628</v>
          </cell>
          <cell r="OY4">
            <v>630</v>
          </cell>
          <cell r="OZ4">
            <v>631</v>
          </cell>
          <cell r="PA4">
            <v>632</v>
          </cell>
          <cell r="PB4">
            <v>634</v>
          </cell>
          <cell r="PC4">
            <v>636</v>
          </cell>
          <cell r="PD4">
            <v>639</v>
          </cell>
          <cell r="PE4">
            <v>640</v>
          </cell>
          <cell r="PF4">
            <v>641</v>
          </cell>
          <cell r="PG4">
            <v>642</v>
          </cell>
          <cell r="PH4">
            <v>645</v>
          </cell>
          <cell r="PI4">
            <v>646</v>
          </cell>
          <cell r="PJ4">
            <v>647</v>
          </cell>
          <cell r="PK4">
            <v>651</v>
          </cell>
          <cell r="PL4">
            <v>653</v>
          </cell>
          <cell r="PM4">
            <v>655</v>
          </cell>
          <cell r="PN4">
            <v>657</v>
          </cell>
          <cell r="PO4">
            <v>662</v>
          </cell>
          <cell r="PP4">
            <v>664</v>
          </cell>
          <cell r="PQ4">
            <v>667</v>
          </cell>
          <cell r="PR4">
            <v>669</v>
          </cell>
          <cell r="PS4">
            <v>670</v>
          </cell>
          <cell r="PT4">
            <v>671</v>
          </cell>
          <cell r="PU4">
            <v>868</v>
          </cell>
          <cell r="PV4">
            <v>869</v>
          </cell>
          <cell r="PW4">
            <v>873</v>
          </cell>
        </row>
        <row r="43">
          <cell r="KJ43">
            <v>3552</v>
          </cell>
          <cell r="KK43">
            <v>3180</v>
          </cell>
          <cell r="KL43">
            <v>1948</v>
          </cell>
          <cell r="KM43">
            <v>1674</v>
          </cell>
          <cell r="KN43">
            <v>0</v>
          </cell>
          <cell r="KO43">
            <v>2156</v>
          </cell>
          <cell r="KP43">
            <v>4045</v>
          </cell>
          <cell r="KQ43">
            <v>2596</v>
          </cell>
          <cell r="KR43">
            <v>1015</v>
          </cell>
          <cell r="KS43">
            <v>251</v>
          </cell>
          <cell r="KT43">
            <v>0</v>
          </cell>
          <cell r="KU43">
            <v>1007</v>
          </cell>
          <cell r="KV43">
            <v>394</v>
          </cell>
          <cell r="KW43">
            <v>1767</v>
          </cell>
          <cell r="KX43">
            <v>1182</v>
          </cell>
          <cell r="KY43">
            <v>5385</v>
          </cell>
          <cell r="KZ43">
            <v>1879</v>
          </cell>
          <cell r="LA43">
            <v>185</v>
          </cell>
          <cell r="LB43">
            <v>1341</v>
          </cell>
          <cell r="LC43">
            <v>2612</v>
          </cell>
          <cell r="LD43">
            <v>969</v>
          </cell>
          <cell r="LE43">
            <v>1936</v>
          </cell>
          <cell r="LF43">
            <v>2048</v>
          </cell>
          <cell r="LG43">
            <v>2284</v>
          </cell>
          <cell r="LH43">
            <v>0</v>
          </cell>
          <cell r="LI43">
            <v>423</v>
          </cell>
          <cell r="LJ43">
            <v>347</v>
          </cell>
          <cell r="LK43">
            <v>0</v>
          </cell>
          <cell r="LL43">
            <v>358</v>
          </cell>
          <cell r="LM43">
            <v>192</v>
          </cell>
          <cell r="LN43">
            <v>1588</v>
          </cell>
          <cell r="LO43">
            <v>0</v>
          </cell>
          <cell r="LP43">
            <v>1303</v>
          </cell>
          <cell r="LQ43">
            <v>1781</v>
          </cell>
          <cell r="LR43">
            <v>543</v>
          </cell>
          <cell r="LS43">
            <v>1243</v>
          </cell>
          <cell r="LT43">
            <v>475</v>
          </cell>
          <cell r="LU43">
            <v>50</v>
          </cell>
          <cell r="LV43">
            <v>137</v>
          </cell>
          <cell r="LW43">
            <v>0</v>
          </cell>
          <cell r="LX43">
            <v>1494</v>
          </cell>
          <cell r="LY43">
            <v>0</v>
          </cell>
          <cell r="LZ43">
            <v>0</v>
          </cell>
          <cell r="MA43">
            <v>0</v>
          </cell>
          <cell r="MB43">
            <v>6003</v>
          </cell>
          <cell r="MC43">
            <v>0</v>
          </cell>
          <cell r="MD43">
            <v>1920</v>
          </cell>
          <cell r="ME43">
            <v>5679</v>
          </cell>
          <cell r="MF43">
            <v>0</v>
          </cell>
          <cell r="MG43">
            <v>2881</v>
          </cell>
          <cell r="MH43">
            <v>1813</v>
          </cell>
          <cell r="MI43">
            <v>4592</v>
          </cell>
          <cell r="MJ43">
            <v>0</v>
          </cell>
          <cell r="MK43">
            <v>0</v>
          </cell>
          <cell r="ML43">
            <v>3305</v>
          </cell>
          <cell r="MM43">
            <v>3727</v>
          </cell>
          <cell r="MN43">
            <v>1560</v>
          </cell>
          <cell r="MO43">
            <v>3460</v>
          </cell>
          <cell r="MP43">
            <v>2673</v>
          </cell>
          <cell r="MQ43">
            <v>4189</v>
          </cell>
          <cell r="MS43">
            <v>0</v>
          </cell>
          <cell r="MT43">
            <v>0</v>
          </cell>
          <cell r="MU43">
            <v>0</v>
          </cell>
          <cell r="MV43">
            <v>3500</v>
          </cell>
          <cell r="MW43">
            <v>0</v>
          </cell>
          <cell r="MX43">
            <v>870</v>
          </cell>
          <cell r="MY43">
            <v>0</v>
          </cell>
          <cell r="MZ43">
            <v>3541</v>
          </cell>
          <cell r="NA43">
            <v>0</v>
          </cell>
          <cell r="NB43">
            <v>0</v>
          </cell>
          <cell r="NC43">
            <v>470</v>
          </cell>
          <cell r="ND43">
            <v>0</v>
          </cell>
          <cell r="NE43">
            <v>0</v>
          </cell>
          <cell r="NF43">
            <v>0</v>
          </cell>
          <cell r="NG43">
            <v>70</v>
          </cell>
          <cell r="NH43">
            <v>8</v>
          </cell>
          <cell r="NI43">
            <v>40</v>
          </cell>
          <cell r="NJ43">
            <v>100</v>
          </cell>
          <cell r="NK43">
            <v>260</v>
          </cell>
          <cell r="NL43">
            <v>0</v>
          </cell>
          <cell r="NM43">
            <v>0</v>
          </cell>
          <cell r="NN43">
            <v>0</v>
          </cell>
          <cell r="NO43">
            <v>4461</v>
          </cell>
          <cell r="NP43">
            <v>0</v>
          </cell>
          <cell r="NQ43">
            <v>0</v>
          </cell>
          <cell r="NR43">
            <v>0</v>
          </cell>
          <cell r="NS43">
            <v>0</v>
          </cell>
          <cell r="NT43">
            <v>412</v>
          </cell>
          <cell r="NU43">
            <v>0</v>
          </cell>
          <cell r="NV43">
            <v>0</v>
          </cell>
          <cell r="NW43">
            <v>0</v>
          </cell>
          <cell r="NX43">
            <v>0</v>
          </cell>
          <cell r="NY43">
            <v>0</v>
          </cell>
          <cell r="NZ43">
            <v>0</v>
          </cell>
          <cell r="OA43">
            <v>160</v>
          </cell>
          <cell r="OB43">
            <v>0</v>
          </cell>
          <cell r="OC43">
            <v>804</v>
          </cell>
          <cell r="OD43">
            <v>15</v>
          </cell>
          <cell r="OE43">
            <v>161</v>
          </cell>
          <cell r="OF43">
            <v>862</v>
          </cell>
          <cell r="OG43">
            <v>2431</v>
          </cell>
          <cell r="OH43">
            <v>711</v>
          </cell>
          <cell r="OI43">
            <v>1507</v>
          </cell>
          <cell r="OJ43">
            <v>915</v>
          </cell>
          <cell r="OK43">
            <v>867</v>
          </cell>
          <cell r="OL43">
            <v>3401</v>
          </cell>
          <cell r="OM43">
            <v>2137</v>
          </cell>
          <cell r="ON43">
            <v>855</v>
          </cell>
          <cell r="OO43">
            <v>1095</v>
          </cell>
          <cell r="OP43">
            <v>1745</v>
          </cell>
          <cell r="OQ43">
            <v>1003</v>
          </cell>
          <cell r="OR43">
            <v>1548</v>
          </cell>
          <cell r="OS43">
            <v>3002</v>
          </cell>
          <cell r="OT43">
            <v>1610</v>
          </cell>
          <cell r="OU43">
            <v>1202</v>
          </cell>
          <cell r="OV43">
            <v>1080</v>
          </cell>
          <cell r="OW43">
            <v>914</v>
          </cell>
          <cell r="OX43">
            <v>3093</v>
          </cell>
          <cell r="OY43">
            <v>1970</v>
          </cell>
          <cell r="OZ43">
            <v>825</v>
          </cell>
          <cell r="PA43">
            <v>1536</v>
          </cell>
          <cell r="PB43">
            <v>1802</v>
          </cell>
          <cell r="PC43">
            <v>2155</v>
          </cell>
          <cell r="PD43">
            <v>978</v>
          </cell>
          <cell r="PE43">
            <v>976</v>
          </cell>
          <cell r="PF43">
            <v>2648</v>
          </cell>
          <cell r="PG43">
            <v>2549</v>
          </cell>
          <cell r="PH43">
            <v>1150</v>
          </cell>
          <cell r="PI43">
            <v>1458</v>
          </cell>
          <cell r="PJ43">
            <v>4115</v>
          </cell>
          <cell r="PK43">
            <v>1268</v>
          </cell>
          <cell r="PL43">
            <v>0</v>
          </cell>
          <cell r="PM43">
            <v>1003</v>
          </cell>
          <cell r="PN43">
            <v>1368</v>
          </cell>
          <cell r="PO43">
            <v>0</v>
          </cell>
          <cell r="PP43">
            <v>600</v>
          </cell>
          <cell r="PQ43">
            <v>200</v>
          </cell>
          <cell r="PR43">
            <v>0</v>
          </cell>
          <cell r="PS43">
            <v>150</v>
          </cell>
          <cell r="PT43">
            <v>0</v>
          </cell>
          <cell r="PU43">
            <v>302</v>
          </cell>
          <cell r="PV43">
            <v>317</v>
          </cell>
          <cell r="PW43">
            <v>104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WZI159"/>
  <sheetViews>
    <sheetView showZeros="0" zoomScale="110" zoomScaleNormal="110" zoomScaleSheetLayoutView="120" workbookViewId="0">
      <pane xSplit="2" ySplit="15" topLeftCell="C140" activePane="bottomRight" state="frozen"/>
      <selection pane="topRight" activeCell="C1" sqref="C1"/>
      <selection pane="bottomLeft" activeCell="A16" sqref="A16"/>
      <selection pane="bottomRight" activeCell="F146" sqref="F146"/>
    </sheetView>
  </sheetViews>
  <sheetFormatPr defaultRowHeight="12.75" x14ac:dyDescent="0.2"/>
  <cols>
    <col min="1" max="1" width="9" style="50" customWidth="1"/>
    <col min="2" max="2" width="35" style="50" customWidth="1"/>
    <col min="3" max="3" width="10" style="50" customWidth="1"/>
    <col min="4" max="4" width="12.5703125" style="50" customWidth="1"/>
    <col min="5" max="5" width="9.7109375" style="50" customWidth="1"/>
    <col min="6" max="6" width="9.5703125" style="50" customWidth="1"/>
    <col min="7" max="7" width="10.42578125" style="50" customWidth="1"/>
    <col min="8" max="8" width="13.85546875" style="50" customWidth="1"/>
    <col min="9" max="9" width="10.5703125" style="50" bestFit="1" customWidth="1"/>
    <col min="10" max="10" width="8.5703125" style="50" customWidth="1"/>
    <col min="11" max="11" width="8.85546875" style="50" customWidth="1"/>
    <col min="12" max="12" width="7" style="50" customWidth="1"/>
    <col min="13" max="13" width="11.140625" style="50" customWidth="1"/>
    <col min="14" max="16" width="0" style="50" hidden="1" customWidth="1"/>
    <col min="17" max="17" width="10.28515625" style="145" bestFit="1" customWidth="1"/>
    <col min="18" max="16384" width="9.140625" style="50"/>
  </cols>
  <sheetData>
    <row r="1" spans="1:16233" s="1" customFormat="1" ht="15.75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Q1" s="144"/>
    </row>
    <row r="2" spans="1:16233" s="1" customFormat="1" ht="15.75" x14ac:dyDescent="0.2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42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68"/>
      <c r="IZ2" s="168"/>
      <c r="JA2" s="168"/>
      <c r="JB2" s="168"/>
      <c r="JC2" s="168"/>
      <c r="JD2" s="168"/>
      <c r="JE2" s="168"/>
      <c r="JF2" s="168"/>
      <c r="JG2" s="168"/>
      <c r="JH2" s="168"/>
      <c r="JI2" s="168"/>
      <c r="JJ2" s="168"/>
      <c r="JK2" s="168"/>
      <c r="JL2" s="168"/>
      <c r="JM2" s="168"/>
      <c r="JN2" s="168"/>
      <c r="JO2" s="168"/>
      <c r="JP2" s="168"/>
      <c r="JQ2" s="168"/>
      <c r="JR2" s="168"/>
      <c r="JS2" s="168"/>
      <c r="JT2" s="168"/>
      <c r="JU2" s="168"/>
      <c r="JV2" s="168"/>
      <c r="JW2" s="168"/>
      <c r="JX2" s="168"/>
      <c r="JY2" s="168"/>
      <c r="JZ2" s="168"/>
      <c r="KA2" s="168"/>
      <c r="KB2" s="168"/>
      <c r="KC2" s="168"/>
      <c r="KD2" s="168"/>
      <c r="KE2" s="168"/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8"/>
      <c r="KQ2" s="168"/>
      <c r="KR2" s="168"/>
      <c r="KS2" s="168"/>
      <c r="KT2" s="168"/>
      <c r="KU2" s="168"/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8"/>
      <c r="LK2" s="168"/>
      <c r="LL2" s="168"/>
      <c r="LM2" s="168"/>
      <c r="LN2" s="168"/>
      <c r="LO2" s="168"/>
      <c r="LP2" s="168"/>
      <c r="LQ2" s="168"/>
      <c r="LR2" s="168"/>
      <c r="LS2" s="168"/>
      <c r="LT2" s="168"/>
      <c r="LU2" s="168"/>
      <c r="LV2" s="168"/>
      <c r="LW2" s="168"/>
      <c r="LX2" s="168"/>
      <c r="LY2" s="168"/>
      <c r="LZ2" s="168"/>
      <c r="MA2" s="168"/>
      <c r="MB2" s="168"/>
      <c r="MC2" s="168"/>
      <c r="MD2" s="168"/>
      <c r="ME2" s="168"/>
      <c r="MF2" s="168"/>
      <c r="MG2" s="168"/>
      <c r="MH2" s="168"/>
      <c r="MI2" s="168"/>
      <c r="MJ2" s="168"/>
      <c r="MK2" s="168"/>
      <c r="ML2" s="168"/>
      <c r="MM2" s="168"/>
      <c r="MN2" s="168"/>
      <c r="MO2" s="168"/>
      <c r="MP2" s="168"/>
      <c r="MQ2" s="168"/>
      <c r="MR2" s="168"/>
      <c r="MS2" s="168"/>
      <c r="MT2" s="168"/>
      <c r="MU2" s="168"/>
      <c r="MV2" s="168"/>
      <c r="MW2" s="168"/>
      <c r="MX2" s="168"/>
      <c r="MY2" s="168"/>
      <c r="MZ2" s="168"/>
      <c r="NA2" s="168"/>
      <c r="NB2" s="168"/>
      <c r="NC2" s="168"/>
      <c r="ND2" s="168"/>
      <c r="NE2" s="168"/>
      <c r="NF2" s="168"/>
      <c r="NG2" s="168"/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8"/>
      <c r="NS2" s="168"/>
      <c r="NT2" s="168"/>
      <c r="NU2" s="168"/>
      <c r="NV2" s="168"/>
      <c r="NW2" s="168"/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8"/>
      <c r="OM2" s="168"/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8"/>
      <c r="PD2" s="168"/>
      <c r="PE2" s="168"/>
      <c r="PF2" s="168"/>
      <c r="PG2" s="168"/>
      <c r="PH2" s="168"/>
      <c r="PI2" s="168"/>
      <c r="PJ2" s="168"/>
      <c r="PK2" s="168"/>
      <c r="PL2" s="168"/>
      <c r="PM2" s="168"/>
      <c r="PN2" s="168"/>
      <c r="PO2" s="168"/>
      <c r="PP2" s="168"/>
      <c r="PQ2" s="168"/>
      <c r="PR2" s="168"/>
      <c r="PS2" s="168"/>
      <c r="PT2" s="168"/>
      <c r="PU2" s="168"/>
      <c r="PV2" s="168"/>
      <c r="PW2" s="168"/>
      <c r="PX2" s="168"/>
      <c r="PY2" s="168"/>
      <c r="PZ2" s="168"/>
      <c r="QA2" s="168"/>
      <c r="QB2" s="168"/>
      <c r="QC2" s="168"/>
      <c r="QD2" s="168"/>
      <c r="QE2" s="168"/>
      <c r="QF2" s="168"/>
      <c r="QG2" s="168"/>
      <c r="QH2" s="168"/>
      <c r="QI2" s="168"/>
      <c r="QJ2" s="168"/>
      <c r="QK2" s="168"/>
      <c r="QL2" s="168"/>
      <c r="QM2" s="168"/>
      <c r="QN2" s="168"/>
      <c r="QO2" s="168"/>
      <c r="QP2" s="168"/>
      <c r="QQ2" s="168"/>
      <c r="QR2" s="168"/>
      <c r="QS2" s="168"/>
      <c r="QT2" s="168"/>
      <c r="QU2" s="168"/>
      <c r="QV2" s="168"/>
      <c r="QW2" s="168"/>
      <c r="QX2" s="168"/>
      <c r="QY2" s="168"/>
      <c r="QZ2" s="168"/>
      <c r="RA2" s="168"/>
      <c r="RB2" s="168"/>
      <c r="RC2" s="168"/>
      <c r="RD2" s="168"/>
      <c r="RE2" s="168"/>
      <c r="RF2" s="168"/>
      <c r="RG2" s="168"/>
      <c r="RH2" s="168"/>
      <c r="RI2" s="168"/>
      <c r="RJ2" s="168"/>
      <c r="RK2" s="168"/>
      <c r="RL2" s="168"/>
      <c r="RM2" s="168"/>
      <c r="RN2" s="168"/>
      <c r="RO2" s="168"/>
      <c r="RP2" s="168"/>
      <c r="RQ2" s="168"/>
      <c r="RR2" s="168"/>
      <c r="RS2" s="168"/>
      <c r="RT2" s="168"/>
      <c r="RU2" s="168"/>
      <c r="RV2" s="168"/>
      <c r="RW2" s="168"/>
      <c r="RX2" s="168"/>
      <c r="RY2" s="168"/>
      <c r="RZ2" s="168"/>
      <c r="SA2" s="168"/>
      <c r="SB2" s="168"/>
      <c r="SC2" s="168"/>
      <c r="SD2" s="168"/>
      <c r="SE2" s="168"/>
      <c r="SF2" s="168"/>
      <c r="SG2" s="168"/>
      <c r="SH2" s="168"/>
      <c r="SI2" s="168"/>
      <c r="SJ2" s="168"/>
      <c r="SK2" s="168"/>
      <c r="SL2" s="168"/>
      <c r="SM2" s="168"/>
      <c r="SN2" s="168"/>
      <c r="SO2" s="168"/>
      <c r="SP2" s="168"/>
      <c r="SQ2" s="168"/>
      <c r="SR2" s="168"/>
      <c r="SS2" s="168"/>
      <c r="ST2" s="168"/>
      <c r="SU2" s="168"/>
      <c r="SV2" s="168"/>
      <c r="SW2" s="168"/>
      <c r="SX2" s="168"/>
      <c r="SY2" s="168"/>
      <c r="SZ2" s="168"/>
      <c r="TA2" s="168"/>
      <c r="TB2" s="168"/>
      <c r="TC2" s="168"/>
      <c r="TD2" s="168"/>
      <c r="TE2" s="168"/>
      <c r="TF2" s="168"/>
      <c r="TG2" s="168"/>
      <c r="TH2" s="168"/>
      <c r="TI2" s="168"/>
      <c r="TJ2" s="168"/>
      <c r="TK2" s="168"/>
      <c r="TL2" s="168"/>
      <c r="TM2" s="168"/>
      <c r="TN2" s="168"/>
      <c r="TO2" s="168"/>
      <c r="TP2" s="168"/>
      <c r="TQ2" s="168"/>
      <c r="TR2" s="168"/>
      <c r="TS2" s="168"/>
      <c r="TT2" s="168"/>
      <c r="TU2" s="168"/>
      <c r="TV2" s="168"/>
      <c r="TW2" s="168"/>
      <c r="TX2" s="168"/>
      <c r="TY2" s="168"/>
      <c r="TZ2" s="168"/>
      <c r="UA2" s="168"/>
      <c r="UB2" s="168"/>
      <c r="UC2" s="168"/>
      <c r="UD2" s="168"/>
      <c r="UE2" s="168"/>
      <c r="UF2" s="168"/>
      <c r="UG2" s="168"/>
      <c r="UH2" s="168"/>
      <c r="UI2" s="168"/>
      <c r="UJ2" s="168"/>
      <c r="UK2" s="168"/>
      <c r="UL2" s="168"/>
      <c r="UM2" s="168"/>
      <c r="UN2" s="168"/>
      <c r="UO2" s="168"/>
      <c r="UP2" s="168"/>
      <c r="UQ2" s="168"/>
      <c r="UR2" s="168"/>
      <c r="US2" s="168"/>
      <c r="UT2" s="168"/>
      <c r="UU2" s="168"/>
      <c r="UV2" s="168"/>
      <c r="UW2" s="168"/>
      <c r="UX2" s="168"/>
      <c r="UY2" s="168"/>
      <c r="UZ2" s="168"/>
      <c r="VA2" s="168"/>
      <c r="VB2" s="168"/>
      <c r="VC2" s="168"/>
      <c r="VD2" s="168"/>
      <c r="VE2" s="168"/>
      <c r="VF2" s="168"/>
      <c r="VG2" s="168"/>
      <c r="VH2" s="168"/>
      <c r="VI2" s="168"/>
      <c r="VJ2" s="168"/>
      <c r="VK2" s="168"/>
      <c r="VL2" s="168"/>
      <c r="VM2" s="168"/>
      <c r="VN2" s="168"/>
      <c r="VO2" s="168"/>
      <c r="VP2" s="168"/>
      <c r="VQ2" s="168"/>
      <c r="VR2" s="168"/>
      <c r="VS2" s="168"/>
      <c r="VT2" s="168"/>
      <c r="VU2" s="168"/>
      <c r="VV2" s="168"/>
      <c r="VW2" s="168"/>
      <c r="VX2" s="168"/>
      <c r="VY2" s="168"/>
      <c r="VZ2" s="168"/>
      <c r="WA2" s="168"/>
      <c r="WB2" s="168"/>
      <c r="WC2" s="168"/>
      <c r="WD2" s="168"/>
      <c r="WE2" s="168"/>
      <c r="WF2" s="168"/>
      <c r="WG2" s="168"/>
      <c r="WH2" s="168"/>
      <c r="WI2" s="168"/>
      <c r="WJ2" s="168"/>
      <c r="WK2" s="168"/>
      <c r="WL2" s="168"/>
      <c r="WM2" s="168"/>
      <c r="WN2" s="168"/>
      <c r="WO2" s="168"/>
      <c r="WP2" s="168"/>
      <c r="WQ2" s="168"/>
      <c r="WR2" s="168"/>
      <c r="WS2" s="168"/>
      <c r="WT2" s="168"/>
      <c r="WU2" s="168"/>
      <c r="WV2" s="168"/>
      <c r="WW2" s="168"/>
      <c r="WX2" s="168"/>
      <c r="WY2" s="168"/>
      <c r="WZ2" s="168"/>
      <c r="XA2" s="168"/>
      <c r="XB2" s="168"/>
      <c r="XC2" s="168"/>
      <c r="XD2" s="168"/>
      <c r="XE2" s="168"/>
      <c r="XF2" s="168"/>
      <c r="XG2" s="168"/>
      <c r="XH2" s="168"/>
      <c r="XI2" s="168"/>
      <c r="XJ2" s="168"/>
      <c r="XK2" s="168"/>
      <c r="XL2" s="168"/>
      <c r="XM2" s="168"/>
      <c r="XN2" s="168"/>
      <c r="XO2" s="168"/>
      <c r="XP2" s="168"/>
      <c r="XQ2" s="168"/>
      <c r="XR2" s="168"/>
      <c r="XS2" s="168"/>
      <c r="XT2" s="168"/>
      <c r="XU2" s="168"/>
      <c r="XV2" s="168"/>
      <c r="XW2" s="168"/>
      <c r="XX2" s="168"/>
      <c r="XY2" s="168"/>
      <c r="XZ2" s="168"/>
      <c r="YA2" s="168"/>
      <c r="YB2" s="168"/>
      <c r="YC2" s="168"/>
      <c r="YD2" s="168"/>
      <c r="YE2" s="168"/>
      <c r="YF2" s="168"/>
      <c r="YG2" s="168"/>
      <c r="YH2" s="168"/>
      <c r="YI2" s="168"/>
      <c r="YJ2" s="168"/>
      <c r="YK2" s="168"/>
      <c r="YL2" s="168"/>
      <c r="YM2" s="168"/>
      <c r="YN2" s="168"/>
      <c r="YO2" s="168"/>
      <c r="YP2" s="168"/>
      <c r="YQ2" s="168"/>
      <c r="YR2" s="168"/>
      <c r="YS2" s="168"/>
      <c r="YT2" s="168"/>
      <c r="YU2" s="168"/>
      <c r="YV2" s="168"/>
      <c r="YW2" s="168"/>
      <c r="YX2" s="168"/>
      <c r="YY2" s="168"/>
      <c r="YZ2" s="168"/>
      <c r="ZA2" s="168"/>
      <c r="ZB2" s="168"/>
      <c r="ZC2" s="168"/>
      <c r="ZD2" s="168"/>
      <c r="ZE2" s="168"/>
      <c r="ZF2" s="168"/>
      <c r="ZG2" s="168"/>
      <c r="ZH2" s="168"/>
      <c r="ZI2" s="168"/>
      <c r="ZJ2" s="168"/>
      <c r="ZK2" s="168"/>
      <c r="ZL2" s="168"/>
      <c r="ZM2" s="168"/>
      <c r="ZN2" s="168"/>
      <c r="ZO2" s="168"/>
      <c r="ZP2" s="168"/>
      <c r="ZQ2" s="168"/>
      <c r="ZR2" s="168"/>
      <c r="ZS2" s="168"/>
      <c r="ZT2" s="168"/>
      <c r="ZU2" s="168"/>
      <c r="ZV2" s="168"/>
      <c r="ZW2" s="168"/>
      <c r="ZX2" s="168"/>
      <c r="ZY2" s="168"/>
      <c r="ZZ2" s="168"/>
      <c r="AAA2" s="168"/>
      <c r="AAB2" s="168"/>
      <c r="AAC2" s="168"/>
      <c r="AAD2" s="168"/>
      <c r="AAE2" s="168"/>
      <c r="AAF2" s="168"/>
      <c r="AAG2" s="168"/>
      <c r="AAH2" s="168"/>
      <c r="AAI2" s="168"/>
      <c r="AAJ2" s="168"/>
      <c r="AAK2" s="168"/>
      <c r="AAL2" s="168"/>
      <c r="AAM2" s="168"/>
      <c r="AAN2" s="168"/>
      <c r="AAO2" s="168"/>
      <c r="AAP2" s="168"/>
      <c r="AAQ2" s="168"/>
      <c r="AAR2" s="168"/>
      <c r="AAS2" s="168"/>
      <c r="AAT2" s="168"/>
      <c r="AAU2" s="168"/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8"/>
      <c r="ABK2" s="168"/>
      <c r="ABL2" s="168"/>
      <c r="ABM2" s="168"/>
      <c r="ABN2" s="168"/>
      <c r="ABO2" s="168"/>
      <c r="ABP2" s="168"/>
      <c r="ABQ2" s="168"/>
      <c r="ABR2" s="168"/>
      <c r="ABS2" s="168"/>
      <c r="ABT2" s="168"/>
      <c r="ABU2" s="168"/>
      <c r="ABV2" s="168"/>
      <c r="ABW2" s="168"/>
      <c r="ABX2" s="168"/>
      <c r="ABY2" s="168"/>
      <c r="ABZ2" s="168"/>
      <c r="ACA2" s="168"/>
      <c r="ACB2" s="168"/>
      <c r="ACC2" s="168"/>
      <c r="ACD2" s="168"/>
      <c r="ACE2" s="168"/>
      <c r="ACF2" s="168"/>
      <c r="ACG2" s="168"/>
      <c r="ACH2" s="168"/>
      <c r="ACI2" s="168"/>
      <c r="ACJ2" s="168"/>
      <c r="ACK2" s="168"/>
      <c r="ACL2" s="168"/>
      <c r="ACM2" s="168"/>
      <c r="ACN2" s="168"/>
      <c r="ACO2" s="168"/>
      <c r="ACP2" s="168"/>
      <c r="ACQ2" s="168"/>
      <c r="ACR2" s="168"/>
      <c r="ACS2" s="168"/>
      <c r="ACT2" s="168"/>
      <c r="ACU2" s="168"/>
      <c r="ACV2" s="168"/>
      <c r="ACW2" s="168"/>
      <c r="ACX2" s="168"/>
      <c r="ACY2" s="168"/>
      <c r="ACZ2" s="168"/>
      <c r="ADA2" s="168"/>
      <c r="ADB2" s="168"/>
      <c r="ADC2" s="168"/>
      <c r="ADD2" s="168"/>
      <c r="ADE2" s="168"/>
      <c r="ADF2" s="168"/>
      <c r="ADG2" s="168"/>
      <c r="ADH2" s="168"/>
      <c r="ADI2" s="168"/>
      <c r="ADJ2" s="168"/>
      <c r="ADK2" s="168"/>
      <c r="ADL2" s="168"/>
      <c r="ADM2" s="168"/>
      <c r="ADN2" s="168"/>
      <c r="ADO2" s="168"/>
      <c r="ADP2" s="168"/>
      <c r="ADQ2" s="168"/>
      <c r="ADR2" s="168"/>
      <c r="ADS2" s="168"/>
      <c r="ADT2" s="168"/>
      <c r="ADU2" s="168"/>
      <c r="ADV2" s="168"/>
      <c r="ADW2" s="168"/>
      <c r="ADX2" s="168"/>
      <c r="ADY2" s="168"/>
      <c r="ADZ2" s="168"/>
      <c r="AEA2" s="168"/>
      <c r="AEB2" s="168"/>
      <c r="AEC2" s="168"/>
      <c r="AED2" s="168"/>
      <c r="AEE2" s="168"/>
      <c r="AEF2" s="168"/>
      <c r="AEG2" s="168"/>
      <c r="AEH2" s="168"/>
      <c r="AEI2" s="168"/>
      <c r="AEJ2" s="168"/>
      <c r="AEK2" s="168"/>
      <c r="AEL2" s="168"/>
      <c r="AEM2" s="168"/>
      <c r="AEN2" s="168"/>
      <c r="AEO2" s="168"/>
      <c r="AEP2" s="168"/>
      <c r="AEQ2" s="168"/>
      <c r="AER2" s="168"/>
      <c r="AES2" s="168"/>
      <c r="AET2" s="168"/>
      <c r="AEU2" s="168"/>
      <c r="AEV2" s="168"/>
      <c r="AEW2" s="168"/>
      <c r="AEX2" s="168"/>
      <c r="AEY2" s="168"/>
      <c r="AEZ2" s="168"/>
      <c r="AFA2" s="168"/>
      <c r="AFB2" s="168"/>
      <c r="AFC2" s="168"/>
      <c r="AFD2" s="168"/>
      <c r="AFE2" s="168"/>
      <c r="AFF2" s="168"/>
      <c r="AFG2" s="168"/>
      <c r="AFH2" s="168"/>
      <c r="AFI2" s="168"/>
      <c r="AFJ2" s="168"/>
      <c r="AFK2" s="168"/>
      <c r="AFL2" s="168"/>
      <c r="AFM2" s="168"/>
      <c r="AFN2" s="168"/>
      <c r="AFO2" s="168"/>
      <c r="AFP2" s="168"/>
      <c r="AFQ2" s="168"/>
      <c r="AFR2" s="168"/>
      <c r="AFS2" s="168"/>
      <c r="AFT2" s="168"/>
      <c r="AFU2" s="168"/>
      <c r="AFV2" s="168"/>
      <c r="AFW2" s="168"/>
      <c r="AFX2" s="168"/>
      <c r="AFY2" s="168"/>
      <c r="AFZ2" s="168"/>
      <c r="AGA2" s="168"/>
      <c r="AGB2" s="168"/>
      <c r="AGC2" s="168"/>
      <c r="AGD2" s="168"/>
      <c r="AGE2" s="168"/>
      <c r="AGF2" s="168"/>
      <c r="AGG2" s="168"/>
      <c r="AGH2" s="168"/>
      <c r="AGI2" s="168"/>
      <c r="AGJ2" s="168"/>
      <c r="AGK2" s="168"/>
      <c r="AGL2" s="168"/>
      <c r="AGM2" s="168"/>
      <c r="AGN2" s="168"/>
      <c r="AGO2" s="168"/>
      <c r="AGP2" s="168"/>
      <c r="AGQ2" s="168"/>
      <c r="AGR2" s="168"/>
      <c r="AGS2" s="168"/>
      <c r="AGT2" s="168"/>
      <c r="AGU2" s="168"/>
      <c r="AGV2" s="168"/>
      <c r="AGW2" s="168"/>
      <c r="AGX2" s="168"/>
      <c r="AGY2" s="168"/>
      <c r="AGZ2" s="168"/>
      <c r="AHA2" s="168"/>
      <c r="AHB2" s="168"/>
      <c r="AHC2" s="168"/>
      <c r="AHD2" s="168"/>
      <c r="AHE2" s="168"/>
      <c r="AHF2" s="168"/>
      <c r="AHG2" s="168"/>
      <c r="AHH2" s="168"/>
      <c r="AHI2" s="168"/>
      <c r="AHJ2" s="168"/>
      <c r="AHK2" s="168"/>
      <c r="AHL2" s="168"/>
      <c r="AHM2" s="168"/>
      <c r="AHN2" s="168"/>
      <c r="AHO2" s="168"/>
      <c r="AHP2" s="168"/>
      <c r="AHQ2" s="168"/>
      <c r="AHR2" s="168"/>
      <c r="AHS2" s="168"/>
      <c r="AHT2" s="168"/>
      <c r="AHU2" s="168"/>
      <c r="AHV2" s="168"/>
      <c r="AHW2" s="168"/>
      <c r="AHX2" s="168"/>
      <c r="AHY2" s="168"/>
      <c r="AHZ2" s="168"/>
      <c r="AIA2" s="168"/>
      <c r="AIB2" s="168"/>
      <c r="AIC2" s="168"/>
      <c r="AID2" s="168"/>
      <c r="AIE2" s="168"/>
      <c r="AIF2" s="168"/>
      <c r="AIG2" s="168"/>
      <c r="AIH2" s="168"/>
      <c r="AII2" s="168"/>
      <c r="AIJ2" s="168"/>
      <c r="AIK2" s="168"/>
      <c r="AIL2" s="168"/>
      <c r="AIM2" s="168"/>
      <c r="AIN2" s="168"/>
      <c r="AIO2" s="168"/>
      <c r="AIP2" s="168"/>
      <c r="AIQ2" s="168"/>
      <c r="AIR2" s="168"/>
      <c r="AIS2" s="168"/>
      <c r="AIT2" s="168"/>
      <c r="AIU2" s="168"/>
      <c r="AIV2" s="168"/>
      <c r="AIW2" s="168"/>
      <c r="AIX2" s="168"/>
      <c r="AIY2" s="168"/>
      <c r="AIZ2" s="168"/>
      <c r="AJA2" s="168"/>
      <c r="AJB2" s="168"/>
      <c r="AJC2" s="168"/>
      <c r="AJD2" s="168"/>
      <c r="AJE2" s="168"/>
      <c r="AJF2" s="168"/>
      <c r="AJG2" s="168"/>
      <c r="AJH2" s="168"/>
      <c r="AJI2" s="168"/>
      <c r="AJJ2" s="168"/>
      <c r="AJK2" s="168"/>
      <c r="AJL2" s="168"/>
      <c r="AJM2" s="168"/>
      <c r="AJN2" s="168"/>
      <c r="AJO2" s="168"/>
      <c r="AJP2" s="168"/>
      <c r="AJQ2" s="168"/>
      <c r="AJR2" s="168"/>
      <c r="AJS2" s="168"/>
      <c r="AJT2" s="168"/>
      <c r="AJU2" s="168"/>
      <c r="AJV2" s="168"/>
      <c r="AJW2" s="168"/>
      <c r="AJX2" s="168"/>
      <c r="AJY2" s="168"/>
      <c r="AJZ2" s="168"/>
      <c r="AKA2" s="168"/>
      <c r="AKB2" s="168"/>
      <c r="AKC2" s="168"/>
      <c r="AKD2" s="168"/>
      <c r="AKE2" s="168"/>
      <c r="AKF2" s="168"/>
      <c r="AKG2" s="168"/>
      <c r="AKH2" s="168"/>
      <c r="AKI2" s="168"/>
      <c r="AKJ2" s="168"/>
      <c r="AKK2" s="168"/>
      <c r="AKL2" s="168"/>
      <c r="AKM2" s="168"/>
      <c r="AKN2" s="168"/>
      <c r="AKO2" s="168"/>
      <c r="AKP2" s="168"/>
      <c r="AKQ2" s="168"/>
      <c r="AKR2" s="168"/>
      <c r="AKS2" s="168"/>
      <c r="AKT2" s="168"/>
      <c r="AKU2" s="168"/>
      <c r="AKV2" s="168"/>
      <c r="AKW2" s="168"/>
      <c r="AKX2" s="168"/>
      <c r="AKY2" s="168"/>
      <c r="AKZ2" s="168"/>
      <c r="ALA2" s="168"/>
      <c r="ALB2" s="168"/>
      <c r="ALC2" s="168"/>
      <c r="ALD2" s="168"/>
      <c r="ALE2" s="168"/>
      <c r="ALF2" s="168"/>
      <c r="ALG2" s="168"/>
      <c r="ALH2" s="168"/>
      <c r="ALI2" s="168"/>
      <c r="ALJ2" s="168"/>
      <c r="ALK2" s="168"/>
      <c r="ALL2" s="168"/>
      <c r="ALM2" s="168"/>
      <c r="ALN2" s="168"/>
      <c r="ALO2" s="168"/>
      <c r="ALP2" s="168"/>
      <c r="ALQ2" s="168"/>
      <c r="ALR2" s="168"/>
      <c r="ALS2" s="168"/>
      <c r="ALT2" s="168"/>
      <c r="ALU2" s="168"/>
      <c r="ALV2" s="168"/>
      <c r="ALW2" s="168"/>
      <c r="ALX2" s="168"/>
      <c r="ALY2" s="168"/>
      <c r="ALZ2" s="168"/>
      <c r="AMA2" s="168"/>
      <c r="AMB2" s="168"/>
      <c r="AMC2" s="168"/>
      <c r="AMD2" s="168"/>
      <c r="AME2" s="168"/>
      <c r="AMF2" s="168"/>
      <c r="AMG2" s="168"/>
      <c r="AMH2" s="168"/>
      <c r="AMI2" s="168"/>
      <c r="AMJ2" s="168"/>
      <c r="AMK2" s="168"/>
      <c r="AML2" s="168"/>
      <c r="AMM2" s="168"/>
      <c r="AMN2" s="168"/>
      <c r="AMO2" s="168"/>
      <c r="AMP2" s="168"/>
      <c r="AMQ2" s="168"/>
      <c r="AMR2" s="168"/>
      <c r="AMS2" s="168"/>
      <c r="AMT2" s="168"/>
      <c r="AMU2" s="168"/>
      <c r="AMV2" s="168"/>
      <c r="AMW2" s="168"/>
      <c r="AMX2" s="168"/>
      <c r="AMY2" s="168"/>
      <c r="AMZ2" s="168"/>
      <c r="ANA2" s="168"/>
      <c r="ANB2" s="168"/>
      <c r="ANC2" s="168"/>
      <c r="AND2" s="168"/>
      <c r="ANE2" s="168"/>
      <c r="ANF2" s="168"/>
      <c r="ANG2" s="168"/>
      <c r="ANH2" s="168"/>
      <c r="ANI2" s="168"/>
      <c r="ANJ2" s="168"/>
      <c r="ANK2" s="168"/>
      <c r="ANL2" s="168"/>
      <c r="ANM2" s="168"/>
      <c r="ANN2" s="168"/>
      <c r="ANO2" s="168"/>
      <c r="ANP2" s="168"/>
      <c r="ANQ2" s="168"/>
      <c r="ANR2" s="168"/>
      <c r="ANS2" s="168"/>
      <c r="ANT2" s="168"/>
      <c r="ANU2" s="168"/>
      <c r="ANV2" s="168"/>
      <c r="ANW2" s="168"/>
      <c r="ANX2" s="168"/>
      <c r="ANY2" s="168"/>
      <c r="ANZ2" s="168"/>
      <c r="AOA2" s="168"/>
      <c r="AOB2" s="168"/>
      <c r="AOC2" s="168"/>
      <c r="AOD2" s="168"/>
      <c r="AOE2" s="168"/>
      <c r="AOF2" s="168"/>
      <c r="AOG2" s="168"/>
      <c r="AOH2" s="168"/>
      <c r="AOI2" s="168"/>
      <c r="AOJ2" s="168"/>
      <c r="AOK2" s="168"/>
      <c r="AOL2" s="168"/>
      <c r="AOM2" s="168"/>
      <c r="AON2" s="168"/>
      <c r="AOO2" s="168"/>
      <c r="AOP2" s="168"/>
      <c r="AOQ2" s="168"/>
      <c r="AOR2" s="168"/>
      <c r="AOS2" s="168"/>
      <c r="AOT2" s="168"/>
      <c r="AOU2" s="168"/>
      <c r="AOV2" s="168"/>
      <c r="AOW2" s="168"/>
      <c r="AOX2" s="168"/>
      <c r="AOY2" s="168"/>
      <c r="AOZ2" s="168"/>
      <c r="APA2" s="168"/>
      <c r="APB2" s="168"/>
      <c r="APC2" s="168"/>
      <c r="APD2" s="168"/>
      <c r="APE2" s="168"/>
      <c r="APF2" s="168"/>
      <c r="APG2" s="168"/>
      <c r="APH2" s="168"/>
      <c r="API2" s="168"/>
      <c r="APJ2" s="168"/>
      <c r="APK2" s="168"/>
      <c r="APL2" s="168"/>
      <c r="APM2" s="168"/>
      <c r="APN2" s="168"/>
      <c r="APO2" s="168"/>
      <c r="APP2" s="168"/>
      <c r="APQ2" s="168"/>
      <c r="APR2" s="168"/>
      <c r="APS2" s="168"/>
      <c r="APT2" s="168"/>
      <c r="APU2" s="168"/>
      <c r="APV2" s="168"/>
      <c r="APW2" s="168"/>
      <c r="APX2" s="168"/>
      <c r="APY2" s="168"/>
      <c r="APZ2" s="168"/>
      <c r="AQA2" s="168"/>
      <c r="AQB2" s="168"/>
      <c r="AQC2" s="168"/>
      <c r="AQD2" s="168"/>
      <c r="AQE2" s="168"/>
      <c r="AQF2" s="168"/>
      <c r="AQG2" s="168"/>
      <c r="AQH2" s="168"/>
      <c r="AQI2" s="168"/>
      <c r="AQJ2" s="168"/>
      <c r="AQK2" s="168"/>
      <c r="AQL2" s="168"/>
      <c r="AQM2" s="168"/>
      <c r="AQN2" s="168"/>
      <c r="AQO2" s="168"/>
      <c r="AQP2" s="168"/>
      <c r="AQQ2" s="168"/>
      <c r="AQR2" s="168"/>
      <c r="AQS2" s="168"/>
      <c r="AQT2" s="168"/>
      <c r="AQU2" s="168"/>
      <c r="AQV2" s="168"/>
      <c r="AQW2" s="168"/>
      <c r="AQX2" s="168"/>
      <c r="AQY2" s="168"/>
      <c r="AQZ2" s="168"/>
      <c r="ARA2" s="168"/>
      <c r="ARB2" s="168"/>
      <c r="ARC2" s="168"/>
      <c r="ARD2" s="168"/>
      <c r="ARE2" s="168"/>
      <c r="ARF2" s="168"/>
      <c r="ARG2" s="168"/>
      <c r="ARH2" s="168"/>
      <c r="ARI2" s="168"/>
      <c r="ARJ2" s="168"/>
      <c r="ARK2" s="168"/>
      <c r="ARL2" s="168"/>
      <c r="ARM2" s="168"/>
      <c r="ARN2" s="168"/>
      <c r="ARO2" s="168"/>
      <c r="ARP2" s="168"/>
      <c r="ARQ2" s="168"/>
      <c r="ARR2" s="168"/>
      <c r="ARS2" s="168"/>
      <c r="ART2" s="168"/>
      <c r="ARU2" s="168"/>
      <c r="ARV2" s="168"/>
      <c r="ARW2" s="168"/>
      <c r="ARX2" s="168"/>
      <c r="ARY2" s="168"/>
      <c r="ARZ2" s="168"/>
      <c r="ASA2" s="168"/>
      <c r="ASB2" s="168"/>
      <c r="ASC2" s="168"/>
      <c r="ASD2" s="168"/>
      <c r="ASE2" s="168"/>
      <c r="ASF2" s="168"/>
      <c r="ASG2" s="168"/>
      <c r="ASH2" s="168"/>
      <c r="ASI2" s="168"/>
      <c r="ASJ2" s="168"/>
      <c r="ASK2" s="168"/>
      <c r="ASL2" s="168"/>
      <c r="ASM2" s="168"/>
      <c r="ASN2" s="168"/>
      <c r="ASO2" s="168"/>
      <c r="ASP2" s="168"/>
      <c r="ASQ2" s="168"/>
      <c r="ASR2" s="168"/>
      <c r="ASS2" s="168"/>
      <c r="AST2" s="168"/>
      <c r="ASU2" s="168"/>
      <c r="ASV2" s="168"/>
      <c r="ASW2" s="168"/>
      <c r="ASX2" s="168"/>
      <c r="ASY2" s="168"/>
      <c r="ASZ2" s="168"/>
      <c r="ATA2" s="168"/>
      <c r="ATB2" s="168"/>
      <c r="ATC2" s="168"/>
      <c r="ATD2" s="168"/>
      <c r="ATE2" s="168"/>
      <c r="ATF2" s="168"/>
      <c r="ATG2" s="168"/>
      <c r="ATH2" s="168"/>
      <c r="ATI2" s="168"/>
      <c r="ATJ2" s="168"/>
      <c r="ATK2" s="168"/>
      <c r="ATL2" s="168"/>
      <c r="ATM2" s="168"/>
      <c r="ATN2" s="168"/>
      <c r="ATO2" s="168"/>
      <c r="ATP2" s="168"/>
      <c r="ATQ2" s="168"/>
      <c r="ATR2" s="168"/>
      <c r="ATS2" s="168"/>
      <c r="ATT2" s="168"/>
      <c r="ATU2" s="168"/>
      <c r="ATV2" s="168"/>
      <c r="ATW2" s="168"/>
      <c r="ATX2" s="168"/>
      <c r="ATY2" s="168"/>
      <c r="ATZ2" s="168"/>
      <c r="AUA2" s="168"/>
      <c r="AUB2" s="168"/>
      <c r="AUC2" s="168"/>
      <c r="AUD2" s="168"/>
      <c r="AUE2" s="168"/>
      <c r="AUF2" s="168"/>
      <c r="AUG2" s="168"/>
      <c r="AUH2" s="168"/>
      <c r="AUI2" s="168"/>
      <c r="AUJ2" s="168"/>
      <c r="AUK2" s="168"/>
      <c r="AUL2" s="168"/>
      <c r="AUM2" s="168"/>
      <c r="AUN2" s="168"/>
      <c r="AUO2" s="168"/>
      <c r="AUP2" s="168"/>
      <c r="AUQ2" s="168"/>
      <c r="AUR2" s="168"/>
      <c r="AUS2" s="168"/>
      <c r="AUT2" s="168"/>
      <c r="AUU2" s="168"/>
      <c r="AUV2" s="168"/>
      <c r="AUW2" s="168"/>
      <c r="AUX2" s="168"/>
      <c r="AUY2" s="168"/>
      <c r="AUZ2" s="168"/>
      <c r="AVA2" s="168"/>
      <c r="AVB2" s="168"/>
      <c r="AVC2" s="168"/>
      <c r="AVD2" s="168"/>
      <c r="AVE2" s="168"/>
      <c r="AVF2" s="168"/>
      <c r="AVG2" s="168"/>
      <c r="AVH2" s="168"/>
      <c r="AVI2" s="168"/>
      <c r="AVJ2" s="168"/>
      <c r="AVK2" s="168"/>
      <c r="AVL2" s="168"/>
      <c r="AVM2" s="168"/>
      <c r="AVN2" s="168"/>
      <c r="AVO2" s="168"/>
      <c r="AVP2" s="168"/>
      <c r="AVQ2" s="168"/>
      <c r="AVR2" s="168"/>
      <c r="AVS2" s="168"/>
      <c r="AVT2" s="168"/>
      <c r="AVU2" s="168"/>
      <c r="AVV2" s="168"/>
      <c r="AVW2" s="168"/>
      <c r="AVX2" s="168"/>
      <c r="AVY2" s="168"/>
      <c r="AVZ2" s="168"/>
      <c r="AWA2" s="168"/>
      <c r="AWB2" s="168"/>
      <c r="AWC2" s="168"/>
      <c r="AWD2" s="168"/>
      <c r="AWE2" s="168"/>
      <c r="AWF2" s="168"/>
      <c r="AWG2" s="168"/>
      <c r="AWH2" s="168"/>
      <c r="AWI2" s="168"/>
      <c r="AWJ2" s="168"/>
      <c r="AWK2" s="168"/>
      <c r="AWL2" s="168"/>
      <c r="AWM2" s="168"/>
      <c r="AWN2" s="168"/>
      <c r="AWO2" s="168"/>
      <c r="AWP2" s="168"/>
      <c r="AWQ2" s="168"/>
      <c r="AWR2" s="168"/>
      <c r="AWS2" s="168"/>
      <c r="AWT2" s="168"/>
      <c r="AWU2" s="168"/>
      <c r="AWV2" s="168"/>
      <c r="AWW2" s="168"/>
      <c r="AWX2" s="168"/>
      <c r="AWY2" s="168"/>
      <c r="AWZ2" s="168"/>
      <c r="AXA2" s="168"/>
      <c r="AXB2" s="168"/>
      <c r="AXC2" s="168"/>
      <c r="AXD2" s="168"/>
      <c r="AXE2" s="168"/>
      <c r="AXF2" s="168"/>
      <c r="AXG2" s="168"/>
      <c r="AXH2" s="168"/>
      <c r="AXI2" s="168"/>
      <c r="AXJ2" s="168"/>
      <c r="AXK2" s="168"/>
      <c r="AXL2" s="168"/>
      <c r="AXM2" s="168"/>
      <c r="AXN2" s="168"/>
      <c r="AXO2" s="168"/>
      <c r="AXP2" s="168"/>
      <c r="AXQ2" s="168"/>
      <c r="AXR2" s="168"/>
      <c r="AXS2" s="168"/>
      <c r="AXT2" s="168"/>
      <c r="AXU2" s="168"/>
      <c r="AXV2" s="168"/>
      <c r="AXW2" s="168"/>
      <c r="AXX2" s="168"/>
      <c r="AXY2" s="168"/>
      <c r="AXZ2" s="168"/>
      <c r="AYA2" s="168"/>
      <c r="AYB2" s="168"/>
      <c r="AYC2" s="168"/>
      <c r="AYD2" s="168"/>
      <c r="AYE2" s="168"/>
      <c r="AYF2" s="168"/>
      <c r="AYG2" s="168"/>
      <c r="AYH2" s="168"/>
      <c r="AYI2" s="168"/>
      <c r="AYJ2" s="168"/>
      <c r="AYK2" s="168"/>
      <c r="AYL2" s="168"/>
      <c r="AYM2" s="168"/>
      <c r="AYN2" s="168"/>
      <c r="AYO2" s="168"/>
      <c r="AYP2" s="168"/>
      <c r="AYQ2" s="168"/>
      <c r="AYR2" s="168"/>
      <c r="AYS2" s="168"/>
      <c r="AYT2" s="168"/>
      <c r="AYU2" s="168"/>
      <c r="AYV2" s="168"/>
      <c r="AYW2" s="168"/>
      <c r="AYX2" s="168"/>
      <c r="AYY2" s="168"/>
      <c r="AYZ2" s="168"/>
      <c r="AZA2" s="168"/>
      <c r="AZB2" s="168"/>
      <c r="AZC2" s="168"/>
      <c r="AZD2" s="168"/>
      <c r="AZE2" s="168"/>
      <c r="AZF2" s="168"/>
      <c r="AZG2" s="168"/>
      <c r="AZH2" s="168"/>
      <c r="AZI2" s="168"/>
      <c r="AZJ2" s="168"/>
      <c r="AZK2" s="168"/>
      <c r="AZL2" s="168"/>
      <c r="AZM2" s="168"/>
      <c r="AZN2" s="168"/>
      <c r="AZO2" s="168"/>
      <c r="AZP2" s="168"/>
      <c r="AZQ2" s="168"/>
      <c r="AZR2" s="168"/>
      <c r="AZS2" s="168"/>
      <c r="AZT2" s="168"/>
      <c r="AZU2" s="168"/>
      <c r="AZV2" s="168"/>
      <c r="AZW2" s="168"/>
      <c r="AZX2" s="168"/>
      <c r="AZY2" s="168"/>
      <c r="AZZ2" s="168"/>
      <c r="BAA2" s="168"/>
      <c r="BAB2" s="168"/>
      <c r="BAC2" s="168"/>
      <c r="BAD2" s="168"/>
      <c r="BAE2" s="168"/>
      <c r="BAF2" s="168"/>
      <c r="BAG2" s="168"/>
      <c r="BAH2" s="168"/>
      <c r="BAI2" s="168"/>
      <c r="BAJ2" s="168"/>
      <c r="BAK2" s="168"/>
      <c r="BAL2" s="168"/>
      <c r="BAM2" s="168"/>
      <c r="BAN2" s="168"/>
      <c r="BAO2" s="168"/>
      <c r="BAP2" s="168"/>
      <c r="BAQ2" s="168"/>
      <c r="BAR2" s="168"/>
      <c r="BAS2" s="168"/>
      <c r="BAT2" s="168"/>
      <c r="BAU2" s="168"/>
      <c r="BAV2" s="168"/>
      <c r="BAW2" s="168"/>
      <c r="BAX2" s="168"/>
      <c r="BAY2" s="168"/>
      <c r="BAZ2" s="168"/>
      <c r="BBA2" s="168"/>
      <c r="BBB2" s="168"/>
      <c r="BBC2" s="168"/>
      <c r="BBD2" s="168"/>
      <c r="BBE2" s="168"/>
      <c r="BBF2" s="168"/>
      <c r="BBG2" s="168"/>
      <c r="BBH2" s="168"/>
      <c r="BBI2" s="168"/>
      <c r="BBJ2" s="168"/>
      <c r="BBK2" s="168"/>
      <c r="BBL2" s="168"/>
      <c r="BBM2" s="168"/>
      <c r="BBN2" s="168"/>
      <c r="BBO2" s="168"/>
      <c r="BBP2" s="168"/>
      <c r="BBQ2" s="168"/>
      <c r="BBR2" s="168"/>
      <c r="BBS2" s="168"/>
      <c r="BBT2" s="168"/>
      <c r="BBU2" s="168"/>
      <c r="BBV2" s="168"/>
      <c r="BBW2" s="168"/>
      <c r="BBX2" s="168"/>
      <c r="BBY2" s="168"/>
      <c r="BBZ2" s="168"/>
      <c r="BCA2" s="168"/>
      <c r="BCB2" s="168"/>
      <c r="BCC2" s="168"/>
      <c r="BCD2" s="168"/>
      <c r="BCE2" s="168"/>
      <c r="BCF2" s="168"/>
      <c r="BCG2" s="168"/>
      <c r="BCH2" s="168"/>
      <c r="BCI2" s="168"/>
      <c r="BCJ2" s="168"/>
      <c r="BCK2" s="168"/>
      <c r="BCL2" s="168"/>
      <c r="BCM2" s="168"/>
      <c r="BCN2" s="168"/>
      <c r="BCO2" s="168"/>
      <c r="BCP2" s="168"/>
      <c r="BCQ2" s="168"/>
      <c r="BCR2" s="168"/>
      <c r="BCS2" s="168"/>
      <c r="BCT2" s="168"/>
      <c r="BCU2" s="168"/>
      <c r="BCV2" s="168"/>
      <c r="BCW2" s="168"/>
      <c r="BCX2" s="168"/>
      <c r="BCY2" s="168"/>
      <c r="BCZ2" s="168"/>
      <c r="BDA2" s="168"/>
      <c r="BDB2" s="168"/>
      <c r="BDC2" s="168"/>
      <c r="BDD2" s="168"/>
      <c r="BDE2" s="168"/>
      <c r="BDF2" s="168"/>
      <c r="BDG2" s="168"/>
      <c r="BDH2" s="168"/>
      <c r="BDI2" s="168"/>
      <c r="BDJ2" s="168"/>
      <c r="BDK2" s="168"/>
      <c r="BDL2" s="168"/>
      <c r="BDM2" s="168"/>
      <c r="BDN2" s="168"/>
      <c r="BDO2" s="168"/>
      <c r="BDP2" s="168"/>
      <c r="BDQ2" s="168"/>
      <c r="BDR2" s="168"/>
      <c r="BDS2" s="168"/>
      <c r="BDT2" s="168"/>
      <c r="BDU2" s="168"/>
      <c r="BDV2" s="168"/>
      <c r="BDW2" s="168"/>
      <c r="BDX2" s="168"/>
      <c r="BDY2" s="168"/>
      <c r="BDZ2" s="168"/>
      <c r="BEA2" s="168"/>
      <c r="BEB2" s="168"/>
      <c r="BEC2" s="168"/>
      <c r="BED2" s="168"/>
      <c r="BEE2" s="168"/>
      <c r="BEF2" s="168"/>
      <c r="BEG2" s="168"/>
      <c r="BEH2" s="168"/>
      <c r="BEI2" s="168"/>
      <c r="BEJ2" s="168"/>
      <c r="BEK2" s="168"/>
      <c r="BEL2" s="168"/>
      <c r="BEM2" s="168"/>
      <c r="BEN2" s="168"/>
      <c r="BEO2" s="168"/>
      <c r="BEP2" s="168"/>
      <c r="BEQ2" s="168"/>
      <c r="BER2" s="168"/>
      <c r="BES2" s="168"/>
      <c r="BET2" s="168"/>
      <c r="BEU2" s="168"/>
      <c r="BEV2" s="168"/>
      <c r="BEW2" s="168"/>
      <c r="BEX2" s="168"/>
      <c r="BEY2" s="168"/>
      <c r="BEZ2" s="168"/>
      <c r="BFA2" s="168"/>
      <c r="BFB2" s="168"/>
      <c r="BFC2" s="168"/>
      <c r="BFD2" s="168"/>
      <c r="BFE2" s="168"/>
      <c r="BFF2" s="168"/>
      <c r="BFG2" s="168"/>
      <c r="BFH2" s="168"/>
      <c r="BFI2" s="168"/>
      <c r="BFJ2" s="168"/>
      <c r="BFK2" s="168"/>
      <c r="BFL2" s="168"/>
      <c r="BFM2" s="168"/>
      <c r="BFN2" s="168"/>
      <c r="BFO2" s="168"/>
      <c r="BFP2" s="168"/>
      <c r="BFQ2" s="168"/>
      <c r="BFR2" s="168"/>
      <c r="BFS2" s="168"/>
      <c r="BFT2" s="168"/>
      <c r="BFU2" s="168"/>
      <c r="BFV2" s="168"/>
      <c r="BFW2" s="168"/>
      <c r="BFX2" s="168"/>
      <c r="BFY2" s="168"/>
      <c r="BFZ2" s="168"/>
      <c r="BGA2" s="168"/>
      <c r="BGB2" s="168"/>
      <c r="BGC2" s="168"/>
      <c r="BGD2" s="168"/>
      <c r="BGE2" s="168"/>
      <c r="BGF2" s="168"/>
      <c r="BGG2" s="168"/>
      <c r="BGH2" s="168"/>
      <c r="BGI2" s="168"/>
      <c r="BGJ2" s="168"/>
      <c r="BGK2" s="168"/>
      <c r="BGL2" s="168"/>
      <c r="BGM2" s="168"/>
      <c r="BGN2" s="168"/>
      <c r="BGO2" s="168"/>
      <c r="BGP2" s="168"/>
      <c r="BGQ2" s="168"/>
      <c r="BGR2" s="168"/>
      <c r="BGS2" s="168"/>
      <c r="BGT2" s="168"/>
      <c r="BGU2" s="168"/>
      <c r="BGV2" s="168"/>
      <c r="BGW2" s="168"/>
      <c r="BGX2" s="168"/>
      <c r="BGY2" s="168"/>
      <c r="BGZ2" s="168"/>
      <c r="BHA2" s="168"/>
      <c r="BHB2" s="168"/>
      <c r="BHC2" s="168"/>
      <c r="BHD2" s="168"/>
      <c r="BHE2" s="168"/>
      <c r="BHF2" s="168"/>
      <c r="BHG2" s="168"/>
      <c r="BHH2" s="168"/>
      <c r="BHI2" s="168"/>
      <c r="BHJ2" s="168"/>
      <c r="BHK2" s="168"/>
      <c r="BHL2" s="168"/>
      <c r="BHM2" s="168"/>
      <c r="BHN2" s="168"/>
      <c r="BHO2" s="168"/>
      <c r="BHP2" s="168"/>
      <c r="BHQ2" s="168"/>
      <c r="BHR2" s="168"/>
      <c r="BHS2" s="168"/>
      <c r="BHT2" s="168"/>
      <c r="BHU2" s="168"/>
      <c r="BHV2" s="168"/>
      <c r="BHW2" s="168"/>
      <c r="BHX2" s="168"/>
      <c r="BHY2" s="168"/>
      <c r="BHZ2" s="168"/>
      <c r="BIA2" s="168"/>
      <c r="BIB2" s="168"/>
      <c r="BIC2" s="168"/>
      <c r="BID2" s="168"/>
      <c r="BIE2" s="168"/>
      <c r="BIF2" s="168"/>
      <c r="BIG2" s="168"/>
      <c r="BIH2" s="168"/>
      <c r="BII2" s="168"/>
      <c r="BIJ2" s="168"/>
      <c r="BIK2" s="168"/>
      <c r="BIL2" s="168"/>
      <c r="BIM2" s="168"/>
      <c r="BIN2" s="168"/>
      <c r="BIO2" s="168"/>
      <c r="BIP2" s="168"/>
      <c r="BIQ2" s="168"/>
      <c r="BIR2" s="168"/>
      <c r="BIS2" s="168"/>
      <c r="BIT2" s="168"/>
      <c r="BIU2" s="168"/>
      <c r="BIV2" s="168"/>
      <c r="BIW2" s="168"/>
      <c r="BIX2" s="168"/>
      <c r="BIY2" s="168"/>
      <c r="BIZ2" s="168"/>
      <c r="BJA2" s="168"/>
      <c r="BJB2" s="168"/>
      <c r="BJC2" s="168"/>
      <c r="BJD2" s="168"/>
      <c r="BJE2" s="168"/>
      <c r="BJF2" s="168"/>
      <c r="BJG2" s="168"/>
      <c r="BJH2" s="168"/>
      <c r="BJI2" s="168"/>
      <c r="BJJ2" s="168"/>
      <c r="BJK2" s="168"/>
      <c r="BJL2" s="168"/>
      <c r="BJM2" s="168"/>
      <c r="BJN2" s="168"/>
      <c r="BJO2" s="168"/>
      <c r="BJP2" s="168"/>
      <c r="BJQ2" s="168"/>
      <c r="BJR2" s="168"/>
      <c r="BJS2" s="168"/>
      <c r="BJT2" s="168"/>
      <c r="BJU2" s="168"/>
      <c r="BJV2" s="168"/>
      <c r="BJW2" s="168"/>
      <c r="BJX2" s="168"/>
      <c r="BJY2" s="168"/>
      <c r="BJZ2" s="168"/>
      <c r="BKA2" s="168"/>
      <c r="BKB2" s="168"/>
      <c r="BKC2" s="168"/>
      <c r="BKD2" s="168"/>
      <c r="BKE2" s="168"/>
      <c r="BKF2" s="168"/>
      <c r="BKG2" s="168"/>
      <c r="BKH2" s="168"/>
      <c r="BKI2" s="168"/>
      <c r="BKJ2" s="168"/>
      <c r="BKK2" s="168"/>
      <c r="BKL2" s="168"/>
      <c r="BKM2" s="168"/>
      <c r="BKN2" s="168"/>
      <c r="BKO2" s="168"/>
      <c r="BKP2" s="168"/>
      <c r="BKQ2" s="168"/>
      <c r="BKR2" s="168"/>
      <c r="BKS2" s="168"/>
      <c r="BKT2" s="168"/>
      <c r="BKU2" s="168"/>
      <c r="BKV2" s="168"/>
      <c r="BKW2" s="168"/>
      <c r="BKX2" s="168"/>
      <c r="BKY2" s="168"/>
      <c r="BKZ2" s="168"/>
      <c r="BLA2" s="168"/>
      <c r="BLB2" s="168"/>
      <c r="BLC2" s="168"/>
      <c r="BLD2" s="168"/>
      <c r="BLE2" s="168"/>
      <c r="BLF2" s="168"/>
      <c r="BLG2" s="168"/>
      <c r="BLH2" s="168"/>
      <c r="BLI2" s="168"/>
      <c r="BLJ2" s="168"/>
      <c r="BLK2" s="168"/>
      <c r="BLL2" s="168"/>
      <c r="BLM2" s="168"/>
      <c r="BLN2" s="168"/>
      <c r="BLO2" s="168"/>
      <c r="BLP2" s="168"/>
      <c r="BLQ2" s="168"/>
      <c r="BLR2" s="168"/>
      <c r="BLS2" s="168"/>
      <c r="BLT2" s="168"/>
      <c r="BLU2" s="168"/>
      <c r="BLV2" s="168"/>
      <c r="BLW2" s="168"/>
      <c r="BLX2" s="168"/>
      <c r="BLY2" s="168"/>
      <c r="BLZ2" s="168"/>
      <c r="BMA2" s="168"/>
      <c r="BMB2" s="168"/>
      <c r="BMC2" s="168"/>
      <c r="BMD2" s="168"/>
      <c r="BME2" s="168"/>
      <c r="BMF2" s="168"/>
      <c r="BMG2" s="168"/>
      <c r="BMH2" s="168"/>
      <c r="BMI2" s="168"/>
      <c r="BMJ2" s="168"/>
      <c r="BMK2" s="168"/>
      <c r="BML2" s="168"/>
      <c r="BMM2" s="168"/>
      <c r="BMN2" s="168"/>
      <c r="BMO2" s="168"/>
      <c r="BMP2" s="168"/>
      <c r="BMQ2" s="168"/>
      <c r="BMR2" s="168"/>
      <c r="BMS2" s="168"/>
      <c r="BMT2" s="168"/>
      <c r="BMU2" s="168"/>
      <c r="BMV2" s="168"/>
      <c r="BMW2" s="168"/>
      <c r="BMX2" s="168"/>
      <c r="BMY2" s="168"/>
      <c r="BMZ2" s="168"/>
      <c r="BNA2" s="168"/>
      <c r="BNB2" s="168"/>
      <c r="BNC2" s="168"/>
      <c r="BND2" s="168"/>
      <c r="BNE2" s="168"/>
      <c r="BNF2" s="168"/>
      <c r="BNG2" s="168"/>
      <c r="BNH2" s="168"/>
      <c r="BNI2" s="168"/>
      <c r="BNJ2" s="168"/>
      <c r="BNK2" s="168"/>
      <c r="BNL2" s="168"/>
      <c r="BNM2" s="168"/>
      <c r="BNN2" s="168"/>
      <c r="BNO2" s="168"/>
      <c r="BNP2" s="168"/>
      <c r="BNQ2" s="168"/>
      <c r="BNR2" s="168"/>
      <c r="BNS2" s="168"/>
      <c r="BNT2" s="168"/>
      <c r="BNU2" s="168"/>
      <c r="BNV2" s="168"/>
      <c r="BNW2" s="168"/>
      <c r="BNX2" s="168"/>
      <c r="BNY2" s="168"/>
      <c r="BNZ2" s="168"/>
      <c r="BOA2" s="168"/>
      <c r="BOB2" s="168"/>
      <c r="BOC2" s="168"/>
      <c r="BOD2" s="168"/>
      <c r="BOE2" s="168"/>
      <c r="BOF2" s="168"/>
      <c r="BOG2" s="168"/>
      <c r="BOH2" s="168"/>
      <c r="BOI2" s="168"/>
      <c r="BOJ2" s="168"/>
      <c r="BOK2" s="168"/>
      <c r="BOL2" s="168"/>
      <c r="BOM2" s="168"/>
      <c r="BON2" s="168"/>
      <c r="BOO2" s="168"/>
      <c r="BOP2" s="168"/>
      <c r="BOQ2" s="168"/>
      <c r="BOR2" s="168"/>
      <c r="BOS2" s="168"/>
      <c r="BOT2" s="168"/>
      <c r="BOU2" s="168"/>
      <c r="BOV2" s="168"/>
      <c r="BOW2" s="168"/>
      <c r="BOX2" s="168"/>
      <c r="BOY2" s="168"/>
      <c r="BOZ2" s="168"/>
      <c r="BPA2" s="168"/>
      <c r="BPB2" s="168"/>
      <c r="BPC2" s="168"/>
      <c r="BPD2" s="168"/>
      <c r="BPE2" s="168"/>
      <c r="BPF2" s="168"/>
      <c r="BPG2" s="168"/>
      <c r="BPH2" s="168"/>
      <c r="BPI2" s="168"/>
      <c r="BPJ2" s="168"/>
      <c r="BPK2" s="168"/>
      <c r="BPL2" s="168"/>
      <c r="BPM2" s="168"/>
      <c r="BPN2" s="168"/>
      <c r="BPO2" s="168"/>
      <c r="BPP2" s="168"/>
      <c r="BPQ2" s="168"/>
      <c r="BPR2" s="168"/>
      <c r="BPS2" s="168"/>
      <c r="BPT2" s="168"/>
      <c r="BPU2" s="168"/>
      <c r="BPV2" s="168"/>
      <c r="BPW2" s="168"/>
      <c r="BPX2" s="168"/>
      <c r="BPY2" s="168"/>
      <c r="BPZ2" s="168"/>
      <c r="BQA2" s="168"/>
      <c r="BQB2" s="168"/>
      <c r="BQC2" s="168"/>
      <c r="BQD2" s="168"/>
      <c r="BQE2" s="168"/>
      <c r="BQF2" s="168"/>
      <c r="BQG2" s="168"/>
      <c r="BQH2" s="168"/>
      <c r="BQI2" s="168"/>
      <c r="BQJ2" s="168"/>
      <c r="BQK2" s="168"/>
      <c r="BQL2" s="168"/>
      <c r="BQM2" s="168"/>
      <c r="BQN2" s="168"/>
      <c r="BQO2" s="168"/>
      <c r="BQP2" s="168"/>
      <c r="BQQ2" s="168"/>
      <c r="BQR2" s="168"/>
      <c r="BQS2" s="168"/>
      <c r="BQT2" s="168"/>
      <c r="BQU2" s="168"/>
      <c r="BQV2" s="168"/>
      <c r="BQW2" s="168"/>
      <c r="BQX2" s="168"/>
      <c r="BQY2" s="168"/>
      <c r="BQZ2" s="168"/>
      <c r="BRA2" s="168"/>
      <c r="BRB2" s="168"/>
      <c r="BRC2" s="168"/>
      <c r="BRD2" s="168"/>
      <c r="BRE2" s="168"/>
      <c r="BRF2" s="168"/>
      <c r="BRG2" s="168"/>
      <c r="BRH2" s="168"/>
      <c r="BRI2" s="168"/>
      <c r="BRJ2" s="168"/>
      <c r="BRK2" s="168"/>
      <c r="BRL2" s="168"/>
      <c r="BRM2" s="168"/>
      <c r="BRN2" s="168"/>
      <c r="BRO2" s="168"/>
      <c r="BRP2" s="168"/>
      <c r="BRQ2" s="168"/>
      <c r="BRR2" s="168"/>
      <c r="BRS2" s="168"/>
      <c r="BRT2" s="168"/>
      <c r="BRU2" s="168"/>
      <c r="BRV2" s="168"/>
      <c r="BRW2" s="168"/>
      <c r="BRX2" s="168"/>
      <c r="BRY2" s="168"/>
      <c r="BRZ2" s="168"/>
      <c r="BSA2" s="168"/>
      <c r="BSB2" s="168"/>
      <c r="BSC2" s="168"/>
      <c r="BSD2" s="168"/>
      <c r="BSE2" s="168"/>
      <c r="BSF2" s="168"/>
      <c r="BSG2" s="168"/>
      <c r="BSH2" s="168"/>
      <c r="BSI2" s="168"/>
      <c r="BSJ2" s="168"/>
      <c r="BSK2" s="168"/>
      <c r="BSL2" s="168"/>
      <c r="BSM2" s="168"/>
      <c r="BSN2" s="168"/>
      <c r="BSO2" s="168"/>
      <c r="BSP2" s="168"/>
      <c r="BSQ2" s="168"/>
      <c r="BSR2" s="168"/>
      <c r="BSS2" s="168"/>
      <c r="BST2" s="168"/>
      <c r="BSU2" s="168"/>
      <c r="BSV2" s="168"/>
      <c r="BSW2" s="168"/>
      <c r="BSX2" s="168"/>
      <c r="BSY2" s="168"/>
      <c r="BSZ2" s="168"/>
      <c r="BTA2" s="168"/>
      <c r="BTB2" s="168"/>
      <c r="BTC2" s="168"/>
      <c r="BTD2" s="168"/>
      <c r="BTE2" s="168"/>
      <c r="BTF2" s="168"/>
      <c r="BTG2" s="168"/>
      <c r="BTH2" s="168"/>
      <c r="BTI2" s="168"/>
      <c r="BTJ2" s="168"/>
      <c r="BTK2" s="168"/>
      <c r="BTL2" s="168"/>
      <c r="BTM2" s="168"/>
      <c r="BTN2" s="168"/>
      <c r="BTO2" s="168"/>
      <c r="BTP2" s="168"/>
      <c r="BTQ2" s="168"/>
      <c r="BTR2" s="168"/>
      <c r="BTS2" s="168"/>
      <c r="BTT2" s="168"/>
      <c r="BTU2" s="168"/>
      <c r="BTV2" s="168"/>
      <c r="BTW2" s="168"/>
      <c r="BTX2" s="168"/>
      <c r="BTY2" s="168"/>
      <c r="BTZ2" s="168"/>
      <c r="BUA2" s="168"/>
      <c r="BUB2" s="168"/>
      <c r="BUC2" s="168"/>
      <c r="BUD2" s="168"/>
      <c r="BUE2" s="168"/>
      <c r="BUF2" s="168"/>
      <c r="BUG2" s="168"/>
      <c r="BUH2" s="168"/>
      <c r="BUI2" s="168"/>
      <c r="BUJ2" s="168"/>
      <c r="BUK2" s="168"/>
      <c r="BUL2" s="168"/>
      <c r="BUM2" s="168"/>
      <c r="BUN2" s="168"/>
      <c r="BUO2" s="168"/>
      <c r="BUP2" s="168"/>
      <c r="BUQ2" s="168"/>
      <c r="BUR2" s="168"/>
      <c r="BUS2" s="168"/>
      <c r="BUT2" s="168"/>
      <c r="BUU2" s="168"/>
      <c r="BUV2" s="168"/>
      <c r="BUW2" s="168"/>
      <c r="BUX2" s="168"/>
      <c r="BUY2" s="168"/>
      <c r="BUZ2" s="168"/>
      <c r="BVA2" s="168"/>
      <c r="BVB2" s="168"/>
      <c r="BVC2" s="168"/>
      <c r="BVD2" s="168"/>
      <c r="BVE2" s="168"/>
      <c r="BVF2" s="168"/>
      <c r="BVG2" s="168"/>
      <c r="BVH2" s="168"/>
      <c r="BVI2" s="168"/>
      <c r="BVJ2" s="168"/>
      <c r="BVK2" s="168"/>
      <c r="BVL2" s="168"/>
      <c r="BVM2" s="168"/>
      <c r="BVN2" s="168"/>
      <c r="BVO2" s="168"/>
      <c r="BVP2" s="168"/>
      <c r="BVQ2" s="168"/>
      <c r="BVR2" s="168"/>
      <c r="BVS2" s="168"/>
      <c r="BVT2" s="168"/>
      <c r="BVU2" s="168"/>
      <c r="BVV2" s="168"/>
      <c r="BVW2" s="168"/>
      <c r="BVX2" s="168"/>
      <c r="BVY2" s="168"/>
      <c r="BVZ2" s="168"/>
      <c r="BWA2" s="168"/>
      <c r="BWB2" s="168"/>
      <c r="BWC2" s="168"/>
      <c r="BWD2" s="168"/>
      <c r="BWE2" s="168"/>
      <c r="BWF2" s="168"/>
      <c r="BWG2" s="168"/>
      <c r="BWH2" s="168"/>
      <c r="BWI2" s="168"/>
      <c r="BWJ2" s="168"/>
      <c r="BWK2" s="168"/>
      <c r="BWL2" s="168"/>
      <c r="BWM2" s="168"/>
      <c r="BWN2" s="168"/>
      <c r="BWO2" s="168"/>
      <c r="BWP2" s="168"/>
      <c r="BWQ2" s="168"/>
      <c r="BWR2" s="168"/>
      <c r="BWS2" s="168"/>
      <c r="BWT2" s="168"/>
      <c r="BWU2" s="168"/>
      <c r="BWV2" s="168"/>
      <c r="BWW2" s="168"/>
      <c r="BWX2" s="168"/>
      <c r="BWY2" s="168"/>
      <c r="BWZ2" s="168"/>
      <c r="BXA2" s="168"/>
      <c r="BXB2" s="168"/>
      <c r="BXC2" s="168"/>
      <c r="BXD2" s="168"/>
      <c r="BXE2" s="168"/>
      <c r="BXF2" s="168"/>
      <c r="BXG2" s="168"/>
      <c r="BXH2" s="168"/>
      <c r="BXI2" s="168"/>
      <c r="BXJ2" s="168"/>
      <c r="BXK2" s="168"/>
      <c r="BXL2" s="168"/>
      <c r="BXM2" s="168"/>
      <c r="BXN2" s="168"/>
      <c r="BXO2" s="168"/>
      <c r="BXP2" s="168"/>
      <c r="BXQ2" s="168"/>
      <c r="BXR2" s="168"/>
      <c r="BXS2" s="168"/>
      <c r="BXT2" s="168"/>
      <c r="BXU2" s="168"/>
      <c r="BXV2" s="168"/>
      <c r="BXW2" s="168"/>
      <c r="BXX2" s="168"/>
      <c r="BXY2" s="168"/>
      <c r="BXZ2" s="168"/>
      <c r="BYA2" s="168"/>
      <c r="BYB2" s="168"/>
      <c r="BYC2" s="168"/>
      <c r="BYD2" s="168"/>
      <c r="BYE2" s="168"/>
      <c r="BYF2" s="168"/>
      <c r="BYG2" s="168"/>
      <c r="BYH2" s="168"/>
      <c r="BYI2" s="168"/>
      <c r="BYJ2" s="168"/>
      <c r="BYK2" s="168"/>
      <c r="BYL2" s="168"/>
      <c r="BYM2" s="168"/>
      <c r="BYN2" s="168"/>
      <c r="BYO2" s="168"/>
      <c r="BYP2" s="168"/>
      <c r="BYQ2" s="168"/>
      <c r="BYR2" s="168"/>
      <c r="BYS2" s="168"/>
      <c r="BYT2" s="168"/>
      <c r="BYU2" s="168"/>
      <c r="BYV2" s="168"/>
      <c r="BYW2" s="168"/>
      <c r="BYX2" s="168"/>
      <c r="BYY2" s="168"/>
      <c r="BYZ2" s="168"/>
      <c r="BZA2" s="168"/>
      <c r="BZB2" s="168"/>
      <c r="BZC2" s="168"/>
      <c r="BZD2" s="168"/>
      <c r="BZE2" s="168"/>
      <c r="BZF2" s="168"/>
      <c r="BZG2" s="168"/>
      <c r="BZH2" s="168"/>
      <c r="BZI2" s="168"/>
      <c r="BZJ2" s="168"/>
      <c r="BZK2" s="168"/>
      <c r="BZL2" s="168"/>
      <c r="BZM2" s="168"/>
      <c r="BZN2" s="168"/>
      <c r="BZO2" s="168"/>
      <c r="BZP2" s="168"/>
      <c r="BZQ2" s="168"/>
      <c r="BZR2" s="168"/>
      <c r="BZS2" s="168"/>
      <c r="BZT2" s="168"/>
      <c r="BZU2" s="168"/>
      <c r="BZV2" s="168"/>
      <c r="BZW2" s="168"/>
      <c r="BZX2" s="168"/>
      <c r="BZY2" s="168"/>
      <c r="BZZ2" s="168"/>
      <c r="CAA2" s="168"/>
      <c r="CAB2" s="168"/>
      <c r="CAC2" s="168"/>
      <c r="CAD2" s="168"/>
      <c r="CAE2" s="168"/>
      <c r="CAF2" s="168"/>
      <c r="CAG2" s="168"/>
      <c r="CAH2" s="168"/>
      <c r="CAI2" s="168"/>
      <c r="CAJ2" s="168"/>
      <c r="CAK2" s="168"/>
      <c r="CAL2" s="168"/>
      <c r="CAM2" s="168"/>
      <c r="CAN2" s="168"/>
      <c r="CAO2" s="168"/>
      <c r="CAP2" s="168"/>
      <c r="CAQ2" s="168"/>
      <c r="CAR2" s="168"/>
      <c r="CAS2" s="168"/>
      <c r="CAT2" s="168"/>
      <c r="CAU2" s="168"/>
      <c r="CAV2" s="168"/>
      <c r="CAW2" s="168"/>
      <c r="CAX2" s="168"/>
      <c r="CAY2" s="168"/>
      <c r="CAZ2" s="168"/>
      <c r="CBA2" s="168"/>
      <c r="CBB2" s="168"/>
      <c r="CBC2" s="168"/>
      <c r="CBD2" s="168"/>
      <c r="CBE2" s="168"/>
      <c r="CBF2" s="168"/>
      <c r="CBG2" s="168"/>
      <c r="CBH2" s="168"/>
      <c r="CBI2" s="168"/>
      <c r="CBJ2" s="168"/>
      <c r="CBK2" s="168"/>
      <c r="CBL2" s="168"/>
      <c r="CBM2" s="168"/>
      <c r="CBN2" s="168"/>
      <c r="CBO2" s="168"/>
      <c r="CBP2" s="168"/>
      <c r="CBQ2" s="168"/>
      <c r="CBR2" s="168"/>
      <c r="CBS2" s="168"/>
      <c r="CBT2" s="168"/>
      <c r="CBU2" s="168"/>
      <c r="CBV2" s="168"/>
      <c r="CBW2" s="168"/>
      <c r="CBX2" s="168"/>
      <c r="CBY2" s="168"/>
      <c r="CBZ2" s="168"/>
      <c r="CCA2" s="168"/>
      <c r="CCB2" s="168"/>
      <c r="CCC2" s="168"/>
      <c r="CCD2" s="168"/>
      <c r="CCE2" s="168"/>
      <c r="CCF2" s="168"/>
      <c r="CCG2" s="168"/>
      <c r="CCH2" s="168"/>
      <c r="CCI2" s="168"/>
      <c r="CCJ2" s="168"/>
      <c r="CCK2" s="168"/>
      <c r="CCL2" s="168"/>
      <c r="CCM2" s="168"/>
      <c r="CCN2" s="168"/>
      <c r="CCO2" s="168"/>
      <c r="CCP2" s="168"/>
      <c r="CCQ2" s="168"/>
      <c r="CCR2" s="168"/>
      <c r="CCS2" s="168"/>
      <c r="CCT2" s="168"/>
      <c r="CCU2" s="168"/>
      <c r="CCV2" s="168"/>
      <c r="CCW2" s="168"/>
      <c r="CCX2" s="168"/>
      <c r="CCY2" s="168"/>
      <c r="CCZ2" s="168"/>
      <c r="CDA2" s="168"/>
      <c r="CDB2" s="168"/>
      <c r="CDC2" s="168"/>
      <c r="CDD2" s="168"/>
      <c r="CDE2" s="168"/>
      <c r="CDF2" s="168"/>
      <c r="CDG2" s="168"/>
      <c r="CDH2" s="168"/>
      <c r="CDI2" s="168"/>
      <c r="CDJ2" s="168"/>
      <c r="CDK2" s="168"/>
      <c r="CDL2" s="168"/>
      <c r="CDM2" s="168"/>
      <c r="CDN2" s="168"/>
      <c r="CDO2" s="168"/>
      <c r="CDP2" s="168"/>
      <c r="CDQ2" s="168"/>
      <c r="CDR2" s="168"/>
      <c r="CDS2" s="168"/>
      <c r="CDT2" s="168"/>
      <c r="CDU2" s="168"/>
      <c r="CDV2" s="168"/>
      <c r="CDW2" s="168"/>
      <c r="CDX2" s="168"/>
      <c r="CDY2" s="168"/>
      <c r="CDZ2" s="168"/>
      <c r="CEA2" s="168"/>
      <c r="CEB2" s="168"/>
      <c r="CEC2" s="168"/>
      <c r="CED2" s="168"/>
      <c r="CEE2" s="168"/>
      <c r="CEF2" s="168"/>
      <c r="CEG2" s="168"/>
      <c r="CEH2" s="168"/>
      <c r="CEI2" s="168"/>
      <c r="CEJ2" s="168"/>
      <c r="CEK2" s="168"/>
      <c r="CEL2" s="168"/>
      <c r="CEM2" s="168"/>
      <c r="CEN2" s="168"/>
      <c r="CEO2" s="168"/>
      <c r="CEP2" s="168"/>
      <c r="CEQ2" s="168"/>
      <c r="CER2" s="168"/>
      <c r="CES2" s="168"/>
      <c r="CET2" s="168"/>
      <c r="CEU2" s="168"/>
      <c r="CEV2" s="168"/>
      <c r="CEW2" s="168"/>
      <c r="CEX2" s="168"/>
      <c r="CEY2" s="168"/>
      <c r="CEZ2" s="168"/>
      <c r="CFA2" s="168"/>
      <c r="CFB2" s="168"/>
      <c r="CFC2" s="168"/>
      <c r="CFD2" s="168"/>
      <c r="CFE2" s="168"/>
      <c r="CFF2" s="168"/>
      <c r="CFG2" s="168"/>
      <c r="CFH2" s="168"/>
      <c r="CFI2" s="168"/>
      <c r="CFJ2" s="168"/>
      <c r="CFK2" s="168"/>
      <c r="CFL2" s="168"/>
      <c r="CFM2" s="168"/>
      <c r="CFN2" s="168"/>
      <c r="CFO2" s="168"/>
      <c r="CFP2" s="168"/>
      <c r="CFQ2" s="168"/>
      <c r="CFR2" s="168"/>
      <c r="CFS2" s="168"/>
      <c r="CFT2" s="168"/>
      <c r="CFU2" s="168"/>
      <c r="CFV2" s="168"/>
      <c r="CFW2" s="168"/>
      <c r="CFX2" s="168"/>
      <c r="CFY2" s="168"/>
      <c r="CFZ2" s="168"/>
      <c r="CGA2" s="168"/>
      <c r="CGB2" s="168"/>
      <c r="CGC2" s="168"/>
      <c r="CGD2" s="168"/>
      <c r="CGE2" s="168"/>
      <c r="CGF2" s="168"/>
      <c r="CGG2" s="168"/>
      <c r="CGH2" s="168"/>
      <c r="CGI2" s="168"/>
      <c r="CGJ2" s="168"/>
      <c r="CGK2" s="168"/>
      <c r="CGL2" s="168"/>
      <c r="CGM2" s="168"/>
      <c r="CGN2" s="168"/>
      <c r="CGO2" s="168"/>
      <c r="CGP2" s="168"/>
      <c r="CGQ2" s="168"/>
      <c r="CGR2" s="168"/>
      <c r="CGS2" s="168"/>
      <c r="CGT2" s="168"/>
      <c r="CGU2" s="168"/>
      <c r="CGV2" s="168"/>
      <c r="CGW2" s="168"/>
      <c r="CGX2" s="168"/>
      <c r="CGY2" s="168"/>
      <c r="CGZ2" s="168"/>
      <c r="CHA2" s="168"/>
      <c r="CHB2" s="168"/>
      <c r="CHC2" s="168"/>
      <c r="CHD2" s="168"/>
      <c r="CHE2" s="168"/>
      <c r="CHF2" s="168"/>
      <c r="CHG2" s="168"/>
      <c r="CHH2" s="168"/>
      <c r="CHI2" s="168"/>
      <c r="CHJ2" s="168"/>
      <c r="CHK2" s="168"/>
      <c r="CHL2" s="168"/>
      <c r="CHM2" s="168"/>
      <c r="CHN2" s="168"/>
      <c r="CHO2" s="168"/>
      <c r="CHP2" s="168"/>
      <c r="CHQ2" s="168"/>
      <c r="CHR2" s="168"/>
      <c r="CHS2" s="168"/>
      <c r="CHT2" s="168"/>
      <c r="CHU2" s="168"/>
      <c r="CHV2" s="168"/>
      <c r="CHW2" s="168"/>
      <c r="CHX2" s="168"/>
      <c r="CHY2" s="168"/>
      <c r="CHZ2" s="168"/>
      <c r="CIA2" s="168"/>
      <c r="CIB2" s="168"/>
      <c r="CIC2" s="168"/>
      <c r="CID2" s="168"/>
      <c r="CIE2" s="168"/>
      <c r="CIF2" s="168"/>
      <c r="CIG2" s="168"/>
      <c r="CIH2" s="168"/>
      <c r="CII2" s="168"/>
      <c r="CIJ2" s="168"/>
      <c r="CIK2" s="168"/>
      <c r="CIL2" s="168"/>
      <c r="CIM2" s="168"/>
      <c r="CIN2" s="168"/>
      <c r="CIO2" s="168"/>
      <c r="CIP2" s="168"/>
      <c r="CIQ2" s="168"/>
      <c r="CIR2" s="168"/>
      <c r="CIS2" s="168"/>
      <c r="CIT2" s="168"/>
      <c r="CIU2" s="168"/>
      <c r="CIV2" s="168"/>
      <c r="CIW2" s="168"/>
      <c r="CIX2" s="168"/>
      <c r="CIY2" s="168"/>
      <c r="CIZ2" s="168"/>
      <c r="CJA2" s="168"/>
      <c r="CJB2" s="168"/>
      <c r="CJC2" s="168"/>
      <c r="CJD2" s="168"/>
      <c r="CJE2" s="168"/>
      <c r="CJF2" s="168"/>
      <c r="CJG2" s="168"/>
      <c r="CJH2" s="168"/>
      <c r="CJI2" s="168"/>
      <c r="CJJ2" s="168"/>
      <c r="CJK2" s="168"/>
      <c r="CJL2" s="168"/>
      <c r="CJM2" s="168"/>
      <c r="CJN2" s="168"/>
      <c r="CJO2" s="168"/>
      <c r="CJP2" s="168"/>
      <c r="CJQ2" s="168"/>
      <c r="CJR2" s="168"/>
      <c r="CJS2" s="168"/>
      <c r="CJT2" s="168"/>
      <c r="CJU2" s="168"/>
      <c r="CJV2" s="168"/>
      <c r="CJW2" s="168"/>
      <c r="CJX2" s="168"/>
      <c r="CJY2" s="168"/>
      <c r="CJZ2" s="168"/>
      <c r="CKA2" s="168"/>
      <c r="CKB2" s="168"/>
      <c r="CKC2" s="168"/>
      <c r="CKD2" s="168"/>
      <c r="CKE2" s="168"/>
      <c r="CKF2" s="168"/>
      <c r="CKG2" s="168"/>
      <c r="CKH2" s="168"/>
      <c r="CKI2" s="168"/>
      <c r="CKJ2" s="168"/>
      <c r="CKK2" s="168"/>
      <c r="CKL2" s="168"/>
      <c r="CKM2" s="168"/>
      <c r="CKN2" s="168"/>
      <c r="CKO2" s="168"/>
      <c r="CKP2" s="168"/>
      <c r="CKQ2" s="168"/>
      <c r="CKR2" s="168"/>
      <c r="CKS2" s="168"/>
      <c r="CKT2" s="168"/>
      <c r="CKU2" s="168"/>
      <c r="CKV2" s="168"/>
      <c r="CKW2" s="168"/>
      <c r="CKX2" s="168"/>
      <c r="CKY2" s="168"/>
      <c r="CKZ2" s="168"/>
      <c r="CLA2" s="168"/>
      <c r="CLB2" s="168"/>
      <c r="CLC2" s="168"/>
      <c r="CLD2" s="168"/>
      <c r="CLE2" s="168"/>
      <c r="CLF2" s="168"/>
      <c r="CLG2" s="168"/>
      <c r="CLH2" s="168"/>
      <c r="CLI2" s="168"/>
      <c r="CLJ2" s="168"/>
      <c r="CLK2" s="168"/>
      <c r="CLL2" s="168"/>
      <c r="CLM2" s="168"/>
      <c r="CLN2" s="168"/>
      <c r="CLO2" s="168"/>
      <c r="CLP2" s="168"/>
      <c r="CLQ2" s="168"/>
      <c r="CLR2" s="168"/>
      <c r="CLS2" s="168"/>
      <c r="CLT2" s="168"/>
      <c r="CLU2" s="168"/>
      <c r="CLV2" s="168"/>
      <c r="CLW2" s="168"/>
      <c r="CLX2" s="168"/>
      <c r="CLY2" s="168"/>
      <c r="CLZ2" s="168"/>
      <c r="CMA2" s="168"/>
      <c r="CMB2" s="168"/>
      <c r="CMC2" s="168"/>
      <c r="CMD2" s="168"/>
      <c r="CME2" s="168"/>
      <c r="CMF2" s="168"/>
      <c r="CMG2" s="168"/>
      <c r="CMH2" s="168"/>
      <c r="CMI2" s="168"/>
      <c r="CMJ2" s="168"/>
      <c r="CMK2" s="168"/>
      <c r="CML2" s="168"/>
      <c r="CMM2" s="168"/>
      <c r="CMN2" s="168"/>
      <c r="CMO2" s="168"/>
      <c r="CMP2" s="168"/>
      <c r="CMQ2" s="168"/>
      <c r="CMR2" s="168"/>
      <c r="CMS2" s="168"/>
      <c r="CMT2" s="168"/>
      <c r="CMU2" s="168"/>
      <c r="CMV2" s="168"/>
      <c r="CMW2" s="168"/>
      <c r="CMX2" s="168"/>
      <c r="CMY2" s="168"/>
      <c r="CMZ2" s="168"/>
      <c r="CNA2" s="168"/>
      <c r="CNB2" s="168"/>
      <c r="CNC2" s="168"/>
      <c r="CND2" s="168"/>
      <c r="CNE2" s="168"/>
      <c r="CNF2" s="168"/>
      <c r="CNG2" s="168"/>
      <c r="CNH2" s="168"/>
      <c r="CNI2" s="168"/>
      <c r="CNJ2" s="168"/>
      <c r="CNK2" s="168"/>
      <c r="CNL2" s="168"/>
      <c r="CNM2" s="168"/>
      <c r="CNN2" s="168"/>
      <c r="CNO2" s="168"/>
      <c r="CNP2" s="168"/>
      <c r="CNQ2" s="168"/>
      <c r="CNR2" s="168"/>
      <c r="CNS2" s="168"/>
      <c r="CNT2" s="168"/>
      <c r="CNU2" s="168"/>
      <c r="CNV2" s="168"/>
      <c r="CNW2" s="168"/>
      <c r="CNX2" s="168"/>
      <c r="CNY2" s="168"/>
      <c r="CNZ2" s="168"/>
      <c r="COA2" s="168"/>
      <c r="COB2" s="168"/>
      <c r="COC2" s="168"/>
      <c r="COD2" s="168"/>
      <c r="COE2" s="168"/>
      <c r="COF2" s="168"/>
      <c r="COG2" s="168"/>
      <c r="COH2" s="168"/>
      <c r="COI2" s="168"/>
      <c r="COJ2" s="168"/>
      <c r="COK2" s="168"/>
      <c r="COL2" s="168"/>
      <c r="COM2" s="168"/>
      <c r="CON2" s="168"/>
      <c r="COO2" s="168"/>
      <c r="COP2" s="168"/>
      <c r="COQ2" s="168"/>
      <c r="COR2" s="168"/>
      <c r="COS2" s="168"/>
      <c r="COT2" s="168"/>
      <c r="COU2" s="168"/>
      <c r="COV2" s="168"/>
      <c r="COW2" s="168"/>
      <c r="COX2" s="168"/>
      <c r="COY2" s="168"/>
      <c r="COZ2" s="168"/>
      <c r="CPA2" s="168"/>
      <c r="CPB2" s="168"/>
      <c r="CPC2" s="168"/>
      <c r="CPD2" s="168"/>
      <c r="CPE2" s="168"/>
      <c r="CPF2" s="168"/>
      <c r="CPG2" s="168"/>
      <c r="CPH2" s="168"/>
      <c r="CPI2" s="168"/>
      <c r="CPJ2" s="168"/>
      <c r="CPK2" s="168"/>
      <c r="CPL2" s="168"/>
      <c r="CPM2" s="168"/>
      <c r="CPN2" s="168"/>
      <c r="CPO2" s="168"/>
      <c r="CPP2" s="168"/>
      <c r="CPQ2" s="168"/>
      <c r="CPR2" s="168"/>
      <c r="CPS2" s="168"/>
      <c r="CPT2" s="168"/>
      <c r="CPU2" s="168"/>
      <c r="CPV2" s="168"/>
      <c r="CPW2" s="168"/>
      <c r="CPX2" s="168"/>
      <c r="CPY2" s="168"/>
      <c r="CPZ2" s="168"/>
      <c r="CQA2" s="168"/>
      <c r="CQB2" s="168"/>
      <c r="CQC2" s="168"/>
      <c r="CQD2" s="168"/>
      <c r="CQE2" s="168"/>
      <c r="CQF2" s="168"/>
      <c r="CQG2" s="168"/>
      <c r="CQH2" s="168"/>
      <c r="CQI2" s="168"/>
      <c r="CQJ2" s="168"/>
      <c r="CQK2" s="168"/>
      <c r="CQL2" s="168"/>
      <c r="CQM2" s="168"/>
      <c r="CQN2" s="168"/>
      <c r="CQO2" s="168"/>
      <c r="CQP2" s="168"/>
      <c r="CQQ2" s="168"/>
      <c r="CQR2" s="168"/>
      <c r="CQS2" s="168"/>
      <c r="CQT2" s="168"/>
      <c r="CQU2" s="168"/>
      <c r="CQV2" s="168"/>
      <c r="CQW2" s="168"/>
      <c r="CQX2" s="168"/>
      <c r="CQY2" s="168"/>
      <c r="CQZ2" s="168"/>
      <c r="CRA2" s="168"/>
      <c r="CRB2" s="168"/>
      <c r="CRC2" s="168"/>
      <c r="CRD2" s="168"/>
      <c r="CRE2" s="168"/>
      <c r="CRF2" s="168"/>
      <c r="CRG2" s="168"/>
      <c r="CRH2" s="168"/>
      <c r="CRI2" s="168"/>
      <c r="CRJ2" s="168"/>
      <c r="CRK2" s="168"/>
      <c r="CRL2" s="168"/>
      <c r="CRM2" s="168"/>
      <c r="CRN2" s="168"/>
      <c r="CRO2" s="168"/>
      <c r="CRP2" s="168"/>
      <c r="CRQ2" s="168"/>
      <c r="CRR2" s="168"/>
      <c r="CRS2" s="168"/>
      <c r="CRT2" s="168"/>
      <c r="CRU2" s="168"/>
      <c r="CRV2" s="168"/>
      <c r="CRW2" s="168"/>
      <c r="CRX2" s="168"/>
      <c r="CRY2" s="168"/>
      <c r="CRZ2" s="168"/>
      <c r="CSA2" s="168"/>
      <c r="CSB2" s="168"/>
      <c r="CSC2" s="168"/>
      <c r="CSD2" s="168"/>
      <c r="CSE2" s="168"/>
      <c r="CSF2" s="168"/>
      <c r="CSG2" s="168"/>
      <c r="CSH2" s="168"/>
      <c r="CSI2" s="168"/>
      <c r="CSJ2" s="168"/>
      <c r="CSK2" s="168"/>
      <c r="CSL2" s="168"/>
      <c r="CSM2" s="168"/>
      <c r="CSN2" s="168"/>
      <c r="CSO2" s="168"/>
      <c r="CSP2" s="168"/>
      <c r="CSQ2" s="168"/>
      <c r="CSR2" s="168"/>
      <c r="CSS2" s="168"/>
      <c r="CST2" s="168"/>
      <c r="CSU2" s="168"/>
      <c r="CSV2" s="168"/>
      <c r="CSW2" s="168"/>
      <c r="CSX2" s="168"/>
      <c r="CSY2" s="168"/>
      <c r="CSZ2" s="168"/>
      <c r="CTA2" s="168"/>
      <c r="CTB2" s="168"/>
      <c r="CTC2" s="168"/>
      <c r="CTD2" s="168"/>
      <c r="CTE2" s="168"/>
      <c r="CTF2" s="168"/>
      <c r="CTG2" s="168"/>
      <c r="CTH2" s="168"/>
      <c r="CTI2" s="168"/>
      <c r="CTJ2" s="168"/>
      <c r="CTK2" s="168"/>
      <c r="CTL2" s="168"/>
      <c r="CTM2" s="168"/>
      <c r="CTN2" s="168"/>
      <c r="CTO2" s="168"/>
      <c r="CTP2" s="168"/>
      <c r="CTQ2" s="168"/>
      <c r="CTR2" s="168"/>
      <c r="CTS2" s="168"/>
      <c r="CTT2" s="168"/>
      <c r="CTU2" s="168"/>
      <c r="CTV2" s="168"/>
      <c r="CTW2" s="168"/>
      <c r="CTX2" s="168"/>
      <c r="CTY2" s="168"/>
      <c r="CTZ2" s="168"/>
      <c r="CUA2" s="168"/>
      <c r="CUB2" s="168"/>
      <c r="CUC2" s="168"/>
      <c r="CUD2" s="168"/>
      <c r="CUE2" s="168"/>
      <c r="CUF2" s="168"/>
      <c r="CUG2" s="168"/>
      <c r="CUH2" s="168"/>
      <c r="CUI2" s="168"/>
      <c r="CUJ2" s="168"/>
      <c r="CUK2" s="168"/>
      <c r="CUL2" s="168"/>
      <c r="CUM2" s="168"/>
      <c r="CUN2" s="168"/>
      <c r="CUO2" s="168"/>
      <c r="CUP2" s="168"/>
      <c r="CUQ2" s="168"/>
      <c r="CUR2" s="168"/>
      <c r="CUS2" s="168"/>
      <c r="CUT2" s="168"/>
      <c r="CUU2" s="168"/>
      <c r="CUV2" s="168"/>
      <c r="CUW2" s="168"/>
      <c r="CUX2" s="168"/>
      <c r="CUY2" s="168"/>
      <c r="CUZ2" s="168"/>
      <c r="CVA2" s="168"/>
      <c r="CVB2" s="168"/>
      <c r="CVC2" s="168"/>
      <c r="CVD2" s="168"/>
      <c r="CVE2" s="168"/>
      <c r="CVF2" s="168"/>
      <c r="CVG2" s="168"/>
      <c r="CVH2" s="168"/>
      <c r="CVI2" s="168"/>
      <c r="CVJ2" s="168"/>
      <c r="CVK2" s="168"/>
      <c r="CVL2" s="168"/>
      <c r="CVM2" s="168"/>
      <c r="CVN2" s="168"/>
      <c r="CVO2" s="168"/>
      <c r="CVP2" s="168"/>
      <c r="CVQ2" s="168"/>
      <c r="CVR2" s="168"/>
      <c r="CVS2" s="168"/>
      <c r="CVT2" s="168"/>
      <c r="CVU2" s="168"/>
      <c r="CVV2" s="168"/>
      <c r="CVW2" s="168"/>
      <c r="CVX2" s="168"/>
      <c r="CVY2" s="168"/>
      <c r="CVZ2" s="168"/>
      <c r="CWA2" s="168"/>
      <c r="CWB2" s="168"/>
      <c r="CWC2" s="168"/>
      <c r="CWD2" s="168"/>
      <c r="CWE2" s="168"/>
      <c r="CWF2" s="168"/>
      <c r="CWG2" s="168"/>
      <c r="CWH2" s="168"/>
      <c r="CWI2" s="168"/>
      <c r="CWJ2" s="168"/>
      <c r="CWK2" s="168"/>
      <c r="CWL2" s="168"/>
      <c r="CWM2" s="168"/>
      <c r="CWN2" s="168"/>
      <c r="CWO2" s="168"/>
      <c r="CWP2" s="168"/>
      <c r="CWQ2" s="168"/>
      <c r="CWR2" s="168"/>
      <c r="CWS2" s="168"/>
      <c r="CWT2" s="168"/>
      <c r="CWU2" s="168"/>
      <c r="CWV2" s="168"/>
      <c r="CWW2" s="168"/>
      <c r="CWX2" s="168"/>
      <c r="CWY2" s="168"/>
      <c r="CWZ2" s="168"/>
      <c r="CXA2" s="168"/>
      <c r="CXB2" s="168"/>
      <c r="CXC2" s="168"/>
      <c r="CXD2" s="168"/>
      <c r="CXE2" s="168"/>
      <c r="CXF2" s="168"/>
      <c r="CXG2" s="168"/>
      <c r="CXH2" s="168"/>
      <c r="CXI2" s="168"/>
      <c r="CXJ2" s="168"/>
      <c r="CXK2" s="168"/>
      <c r="CXL2" s="168"/>
      <c r="CXM2" s="168"/>
      <c r="CXN2" s="168"/>
      <c r="CXO2" s="168"/>
      <c r="CXP2" s="168"/>
      <c r="CXQ2" s="168"/>
      <c r="CXR2" s="168"/>
      <c r="CXS2" s="168"/>
      <c r="CXT2" s="168"/>
      <c r="CXU2" s="168"/>
      <c r="CXV2" s="168"/>
      <c r="CXW2" s="168"/>
      <c r="CXX2" s="168"/>
      <c r="CXY2" s="168"/>
      <c r="CXZ2" s="168"/>
      <c r="CYA2" s="168"/>
      <c r="CYB2" s="168"/>
      <c r="CYC2" s="168"/>
      <c r="CYD2" s="168"/>
      <c r="CYE2" s="168"/>
      <c r="CYF2" s="168"/>
      <c r="CYG2" s="168"/>
      <c r="CYH2" s="168"/>
      <c r="CYI2" s="168"/>
      <c r="CYJ2" s="168"/>
      <c r="CYK2" s="168"/>
      <c r="CYL2" s="168"/>
      <c r="CYM2" s="168"/>
      <c r="CYN2" s="168"/>
      <c r="CYO2" s="168"/>
      <c r="CYP2" s="168"/>
      <c r="CYQ2" s="168"/>
      <c r="CYR2" s="168"/>
      <c r="CYS2" s="168"/>
      <c r="CYT2" s="168"/>
      <c r="CYU2" s="168"/>
      <c r="CYV2" s="168"/>
      <c r="CYW2" s="168"/>
      <c r="CYX2" s="168"/>
      <c r="CYY2" s="168"/>
      <c r="CYZ2" s="168"/>
      <c r="CZA2" s="168"/>
      <c r="CZB2" s="168"/>
      <c r="CZC2" s="168"/>
      <c r="CZD2" s="168"/>
      <c r="CZE2" s="168"/>
      <c r="CZF2" s="168"/>
      <c r="CZG2" s="168"/>
      <c r="CZH2" s="168"/>
      <c r="CZI2" s="168"/>
      <c r="CZJ2" s="168"/>
      <c r="CZK2" s="168"/>
      <c r="CZL2" s="168"/>
      <c r="CZM2" s="168"/>
      <c r="CZN2" s="168"/>
      <c r="CZO2" s="168"/>
      <c r="CZP2" s="168"/>
      <c r="CZQ2" s="168"/>
      <c r="CZR2" s="168"/>
      <c r="CZS2" s="168"/>
      <c r="CZT2" s="168"/>
      <c r="CZU2" s="168"/>
      <c r="CZV2" s="168"/>
      <c r="CZW2" s="168"/>
      <c r="CZX2" s="168"/>
      <c r="CZY2" s="168"/>
      <c r="CZZ2" s="168"/>
      <c r="DAA2" s="168"/>
      <c r="DAB2" s="168"/>
      <c r="DAC2" s="168"/>
      <c r="DAD2" s="168"/>
      <c r="DAE2" s="168"/>
      <c r="DAF2" s="168"/>
      <c r="DAG2" s="168"/>
      <c r="DAH2" s="168"/>
      <c r="DAI2" s="168"/>
      <c r="DAJ2" s="168"/>
      <c r="DAK2" s="168"/>
      <c r="DAL2" s="168"/>
      <c r="DAM2" s="168"/>
      <c r="DAN2" s="168"/>
      <c r="DAO2" s="168"/>
      <c r="DAP2" s="168"/>
      <c r="DAQ2" s="168"/>
      <c r="DAR2" s="168"/>
      <c r="DAS2" s="168"/>
      <c r="DAT2" s="168"/>
      <c r="DAU2" s="168"/>
      <c r="DAV2" s="168"/>
      <c r="DAW2" s="168"/>
      <c r="DAX2" s="168"/>
      <c r="DAY2" s="168"/>
      <c r="DAZ2" s="168"/>
      <c r="DBA2" s="168"/>
      <c r="DBB2" s="168"/>
      <c r="DBC2" s="168"/>
      <c r="DBD2" s="168"/>
      <c r="DBE2" s="168"/>
      <c r="DBF2" s="168"/>
      <c r="DBG2" s="168"/>
      <c r="DBH2" s="168"/>
      <c r="DBI2" s="168"/>
      <c r="DBJ2" s="168"/>
      <c r="DBK2" s="168"/>
      <c r="DBL2" s="168"/>
      <c r="DBM2" s="168"/>
      <c r="DBN2" s="168"/>
      <c r="DBO2" s="168"/>
      <c r="DBP2" s="168"/>
      <c r="DBQ2" s="168"/>
      <c r="DBR2" s="168"/>
      <c r="DBS2" s="168"/>
      <c r="DBT2" s="168"/>
      <c r="DBU2" s="168"/>
      <c r="DBV2" s="168"/>
      <c r="DBW2" s="168"/>
      <c r="DBX2" s="168"/>
      <c r="DBY2" s="168"/>
      <c r="DBZ2" s="168"/>
      <c r="DCA2" s="168"/>
      <c r="DCB2" s="168"/>
      <c r="DCC2" s="168"/>
      <c r="DCD2" s="168"/>
      <c r="DCE2" s="168"/>
      <c r="DCF2" s="168"/>
      <c r="DCG2" s="168"/>
      <c r="DCH2" s="168"/>
      <c r="DCI2" s="168"/>
      <c r="DCJ2" s="168"/>
      <c r="DCK2" s="168"/>
      <c r="DCL2" s="168"/>
      <c r="DCM2" s="168"/>
      <c r="DCN2" s="168"/>
      <c r="DCO2" s="168"/>
      <c r="DCP2" s="168"/>
      <c r="DCQ2" s="168"/>
      <c r="DCR2" s="168"/>
      <c r="DCS2" s="168"/>
      <c r="DCT2" s="168"/>
      <c r="DCU2" s="168"/>
      <c r="DCV2" s="168"/>
      <c r="DCW2" s="168"/>
      <c r="DCX2" s="168"/>
      <c r="DCY2" s="168"/>
      <c r="DCZ2" s="168"/>
      <c r="DDA2" s="168"/>
      <c r="DDB2" s="168"/>
      <c r="DDC2" s="168"/>
      <c r="DDD2" s="168"/>
      <c r="DDE2" s="168"/>
      <c r="DDF2" s="168"/>
      <c r="DDG2" s="168"/>
      <c r="DDH2" s="168"/>
      <c r="DDI2" s="168"/>
      <c r="DDJ2" s="168"/>
      <c r="DDK2" s="168"/>
      <c r="DDL2" s="168"/>
      <c r="DDM2" s="168"/>
      <c r="DDN2" s="168"/>
      <c r="DDO2" s="168"/>
      <c r="DDP2" s="168"/>
      <c r="DDQ2" s="168"/>
      <c r="DDR2" s="168"/>
      <c r="DDS2" s="168"/>
      <c r="DDT2" s="168"/>
      <c r="DDU2" s="168"/>
      <c r="DDV2" s="168"/>
      <c r="DDW2" s="168"/>
      <c r="DDX2" s="168"/>
      <c r="DDY2" s="168"/>
      <c r="DDZ2" s="168"/>
      <c r="DEA2" s="168"/>
      <c r="DEB2" s="168"/>
      <c r="DEC2" s="168"/>
      <c r="DED2" s="168"/>
      <c r="DEE2" s="168"/>
      <c r="DEF2" s="168"/>
      <c r="DEG2" s="168"/>
      <c r="DEH2" s="168"/>
      <c r="DEI2" s="168"/>
      <c r="DEJ2" s="168"/>
      <c r="DEK2" s="168"/>
      <c r="DEL2" s="168"/>
      <c r="DEM2" s="168"/>
      <c r="DEN2" s="168"/>
      <c r="DEO2" s="168"/>
      <c r="DEP2" s="168"/>
      <c r="DEQ2" s="168"/>
      <c r="DER2" s="168"/>
      <c r="DES2" s="168"/>
      <c r="DET2" s="168"/>
      <c r="DEU2" s="168"/>
      <c r="DEV2" s="168"/>
      <c r="DEW2" s="168"/>
      <c r="DEX2" s="168"/>
      <c r="DEY2" s="168"/>
      <c r="DEZ2" s="168"/>
      <c r="DFA2" s="168"/>
      <c r="DFB2" s="168"/>
      <c r="DFC2" s="168"/>
      <c r="DFD2" s="168"/>
      <c r="DFE2" s="168"/>
      <c r="DFF2" s="168"/>
      <c r="DFG2" s="168"/>
      <c r="DFH2" s="168"/>
      <c r="DFI2" s="168"/>
      <c r="DFJ2" s="168"/>
      <c r="DFK2" s="168"/>
      <c r="DFL2" s="168"/>
      <c r="DFM2" s="168"/>
      <c r="DFN2" s="168"/>
      <c r="DFO2" s="168"/>
      <c r="DFP2" s="168"/>
      <c r="DFQ2" s="168"/>
      <c r="DFR2" s="168"/>
      <c r="DFS2" s="168"/>
      <c r="DFT2" s="168"/>
      <c r="DFU2" s="168"/>
      <c r="DFV2" s="168"/>
      <c r="DFW2" s="168"/>
      <c r="DFX2" s="168"/>
      <c r="DFY2" s="168"/>
      <c r="DFZ2" s="168"/>
      <c r="DGA2" s="168"/>
      <c r="DGB2" s="168"/>
      <c r="DGC2" s="168"/>
      <c r="DGD2" s="168"/>
      <c r="DGE2" s="168"/>
      <c r="DGF2" s="168"/>
      <c r="DGG2" s="168"/>
      <c r="DGH2" s="168"/>
      <c r="DGI2" s="168"/>
      <c r="DGJ2" s="168"/>
      <c r="DGK2" s="168"/>
      <c r="DGL2" s="168"/>
      <c r="DGM2" s="168"/>
      <c r="DGN2" s="168"/>
      <c r="DGO2" s="168"/>
      <c r="DGP2" s="168"/>
      <c r="DGQ2" s="168"/>
      <c r="DGR2" s="168"/>
      <c r="DGS2" s="168"/>
      <c r="DGT2" s="168"/>
      <c r="DGU2" s="168"/>
      <c r="DGV2" s="168"/>
      <c r="DGW2" s="168"/>
      <c r="DGX2" s="168"/>
      <c r="DGY2" s="168"/>
      <c r="DGZ2" s="168"/>
      <c r="DHA2" s="168"/>
      <c r="DHB2" s="168"/>
      <c r="DHC2" s="168"/>
      <c r="DHD2" s="168"/>
      <c r="DHE2" s="168"/>
      <c r="DHF2" s="168"/>
      <c r="DHG2" s="168"/>
      <c r="DHH2" s="168"/>
      <c r="DHI2" s="168"/>
      <c r="DHJ2" s="168"/>
      <c r="DHK2" s="168"/>
      <c r="DHL2" s="168"/>
      <c r="DHM2" s="168"/>
      <c r="DHN2" s="168"/>
      <c r="DHO2" s="168"/>
      <c r="DHP2" s="168"/>
      <c r="DHQ2" s="168"/>
      <c r="DHR2" s="168"/>
      <c r="DHS2" s="168"/>
      <c r="DHT2" s="168"/>
      <c r="DHU2" s="168"/>
      <c r="DHV2" s="168"/>
      <c r="DHW2" s="168"/>
      <c r="DHX2" s="168"/>
      <c r="DHY2" s="168"/>
      <c r="DHZ2" s="168"/>
      <c r="DIA2" s="168"/>
      <c r="DIB2" s="168"/>
      <c r="DIC2" s="168"/>
      <c r="DID2" s="168"/>
      <c r="DIE2" s="168"/>
      <c r="DIF2" s="168"/>
      <c r="DIG2" s="168"/>
      <c r="DIH2" s="168"/>
      <c r="DII2" s="168"/>
      <c r="DIJ2" s="168"/>
      <c r="DIK2" s="168"/>
      <c r="DIL2" s="168"/>
      <c r="DIM2" s="168"/>
      <c r="DIN2" s="168"/>
      <c r="DIO2" s="168"/>
      <c r="DIP2" s="168"/>
      <c r="DIQ2" s="168"/>
      <c r="DIR2" s="168"/>
      <c r="DIS2" s="168"/>
      <c r="DIT2" s="168"/>
      <c r="DIU2" s="168"/>
      <c r="DIV2" s="168"/>
      <c r="DIW2" s="168"/>
      <c r="DIX2" s="168"/>
      <c r="DIY2" s="168"/>
      <c r="DIZ2" s="168"/>
      <c r="DJA2" s="168"/>
      <c r="DJB2" s="168"/>
      <c r="DJC2" s="168"/>
      <c r="DJD2" s="168"/>
      <c r="DJE2" s="168"/>
      <c r="DJF2" s="168"/>
      <c r="DJG2" s="168"/>
      <c r="DJH2" s="168"/>
      <c r="DJI2" s="168"/>
      <c r="DJJ2" s="168"/>
      <c r="DJK2" s="168"/>
      <c r="DJL2" s="168"/>
      <c r="DJM2" s="168"/>
      <c r="DJN2" s="168"/>
      <c r="DJO2" s="168"/>
      <c r="DJP2" s="168"/>
      <c r="DJQ2" s="168"/>
      <c r="DJR2" s="168"/>
      <c r="DJS2" s="168"/>
      <c r="DJT2" s="168"/>
      <c r="DJU2" s="168"/>
      <c r="DJV2" s="168"/>
      <c r="DJW2" s="168"/>
      <c r="DJX2" s="168"/>
      <c r="DJY2" s="168"/>
      <c r="DJZ2" s="168"/>
      <c r="DKA2" s="168"/>
      <c r="DKB2" s="168"/>
      <c r="DKC2" s="168"/>
      <c r="DKD2" s="168"/>
      <c r="DKE2" s="168"/>
      <c r="DKF2" s="168"/>
      <c r="DKG2" s="168"/>
      <c r="DKH2" s="168"/>
      <c r="DKI2" s="168"/>
      <c r="DKJ2" s="168"/>
      <c r="DKK2" s="168"/>
      <c r="DKL2" s="168"/>
      <c r="DKM2" s="168"/>
      <c r="DKN2" s="168"/>
      <c r="DKO2" s="168"/>
      <c r="DKP2" s="168"/>
      <c r="DKQ2" s="168"/>
      <c r="DKR2" s="168"/>
      <c r="DKS2" s="168"/>
      <c r="DKT2" s="168"/>
      <c r="DKU2" s="168"/>
      <c r="DKV2" s="168"/>
      <c r="DKW2" s="168"/>
      <c r="DKX2" s="168"/>
      <c r="DKY2" s="168"/>
      <c r="DKZ2" s="168"/>
      <c r="DLA2" s="168"/>
      <c r="DLB2" s="168"/>
      <c r="DLC2" s="168"/>
      <c r="DLD2" s="168"/>
      <c r="DLE2" s="168"/>
      <c r="DLF2" s="168"/>
      <c r="DLG2" s="168"/>
      <c r="DLH2" s="168"/>
      <c r="DLI2" s="168"/>
      <c r="DLJ2" s="168"/>
      <c r="DLK2" s="168"/>
      <c r="DLL2" s="168"/>
      <c r="DLM2" s="168"/>
      <c r="DLN2" s="168"/>
      <c r="DLO2" s="168"/>
      <c r="DLP2" s="168"/>
      <c r="DLQ2" s="168"/>
      <c r="DLR2" s="168"/>
      <c r="DLS2" s="168"/>
      <c r="DLT2" s="168"/>
      <c r="DLU2" s="168"/>
      <c r="DLV2" s="168"/>
      <c r="DLW2" s="168"/>
      <c r="DLX2" s="168"/>
      <c r="DLY2" s="168"/>
      <c r="DLZ2" s="168"/>
      <c r="DMA2" s="168"/>
      <c r="DMB2" s="168"/>
      <c r="DMC2" s="168"/>
      <c r="DMD2" s="168"/>
      <c r="DME2" s="168"/>
      <c r="DMF2" s="168"/>
      <c r="DMG2" s="168"/>
      <c r="DMH2" s="168"/>
      <c r="DMI2" s="168"/>
      <c r="DMJ2" s="168"/>
      <c r="DMK2" s="168"/>
      <c r="DML2" s="168"/>
      <c r="DMM2" s="168"/>
      <c r="DMN2" s="168"/>
      <c r="DMO2" s="168"/>
      <c r="DMP2" s="168"/>
      <c r="DMQ2" s="168"/>
      <c r="DMR2" s="168"/>
      <c r="DMS2" s="168"/>
      <c r="DMT2" s="168"/>
      <c r="DMU2" s="168"/>
      <c r="DMV2" s="168"/>
      <c r="DMW2" s="168"/>
      <c r="DMX2" s="168"/>
      <c r="DMY2" s="168"/>
      <c r="DMZ2" s="168"/>
      <c r="DNA2" s="168"/>
      <c r="DNB2" s="168"/>
      <c r="DNC2" s="168"/>
      <c r="DND2" s="168"/>
      <c r="DNE2" s="168"/>
      <c r="DNF2" s="168"/>
      <c r="DNG2" s="168"/>
      <c r="DNH2" s="168"/>
      <c r="DNI2" s="168"/>
      <c r="DNJ2" s="168"/>
      <c r="DNK2" s="168"/>
      <c r="DNL2" s="168"/>
      <c r="DNM2" s="168"/>
      <c r="DNN2" s="168"/>
      <c r="DNO2" s="168"/>
      <c r="DNP2" s="168"/>
      <c r="DNQ2" s="168"/>
      <c r="DNR2" s="168"/>
      <c r="DNS2" s="168"/>
      <c r="DNT2" s="168"/>
      <c r="DNU2" s="168"/>
      <c r="DNV2" s="168"/>
      <c r="DNW2" s="168"/>
      <c r="DNX2" s="168"/>
      <c r="DNY2" s="168"/>
      <c r="DNZ2" s="168"/>
      <c r="DOA2" s="168"/>
      <c r="DOB2" s="168"/>
      <c r="DOC2" s="168"/>
      <c r="DOD2" s="168"/>
      <c r="DOE2" s="168"/>
      <c r="DOF2" s="168"/>
      <c r="DOG2" s="168"/>
      <c r="DOH2" s="168"/>
      <c r="DOI2" s="168"/>
      <c r="DOJ2" s="168"/>
      <c r="DOK2" s="168"/>
      <c r="DOL2" s="168"/>
      <c r="DOM2" s="168"/>
      <c r="DON2" s="168"/>
      <c r="DOO2" s="168"/>
      <c r="DOP2" s="168"/>
      <c r="DOQ2" s="168"/>
      <c r="DOR2" s="168"/>
      <c r="DOS2" s="168"/>
      <c r="DOT2" s="168"/>
      <c r="DOU2" s="168"/>
      <c r="DOV2" s="168"/>
      <c r="DOW2" s="168"/>
      <c r="DOX2" s="168"/>
      <c r="DOY2" s="168"/>
      <c r="DOZ2" s="168"/>
      <c r="DPA2" s="168"/>
      <c r="DPB2" s="168"/>
      <c r="DPC2" s="168"/>
      <c r="DPD2" s="168"/>
      <c r="DPE2" s="168"/>
      <c r="DPF2" s="168"/>
      <c r="DPG2" s="168"/>
      <c r="DPH2" s="168"/>
      <c r="DPI2" s="168"/>
      <c r="DPJ2" s="168"/>
      <c r="DPK2" s="168"/>
      <c r="DPL2" s="168"/>
      <c r="DPM2" s="168"/>
      <c r="DPN2" s="168"/>
      <c r="DPO2" s="168"/>
      <c r="DPP2" s="168"/>
      <c r="DPQ2" s="168"/>
      <c r="DPR2" s="168"/>
      <c r="DPS2" s="168"/>
      <c r="DPT2" s="168"/>
      <c r="DPU2" s="168"/>
      <c r="DPV2" s="168"/>
      <c r="DPW2" s="168"/>
      <c r="DPX2" s="168"/>
      <c r="DPY2" s="168"/>
      <c r="DPZ2" s="168"/>
      <c r="DQA2" s="168"/>
      <c r="DQB2" s="168"/>
      <c r="DQC2" s="168"/>
      <c r="DQD2" s="168"/>
      <c r="DQE2" s="168"/>
      <c r="DQF2" s="168"/>
      <c r="DQG2" s="168"/>
      <c r="DQH2" s="168"/>
      <c r="DQI2" s="168"/>
      <c r="DQJ2" s="168"/>
      <c r="DQK2" s="168"/>
      <c r="DQL2" s="168"/>
      <c r="DQM2" s="168"/>
      <c r="DQN2" s="168"/>
      <c r="DQO2" s="168"/>
      <c r="DQP2" s="168"/>
      <c r="DQQ2" s="168"/>
      <c r="DQR2" s="168"/>
      <c r="DQS2" s="168"/>
      <c r="DQT2" s="168"/>
      <c r="DQU2" s="168"/>
      <c r="DQV2" s="168"/>
      <c r="DQW2" s="168"/>
      <c r="DQX2" s="168"/>
      <c r="DQY2" s="168"/>
      <c r="DQZ2" s="168"/>
      <c r="DRA2" s="168"/>
      <c r="DRB2" s="168"/>
      <c r="DRC2" s="168"/>
      <c r="DRD2" s="168"/>
      <c r="DRE2" s="168"/>
      <c r="DRF2" s="168"/>
      <c r="DRG2" s="168"/>
      <c r="DRH2" s="168"/>
      <c r="DRI2" s="168"/>
      <c r="DRJ2" s="168"/>
      <c r="DRK2" s="168"/>
      <c r="DRL2" s="168"/>
      <c r="DRM2" s="168"/>
      <c r="DRN2" s="168"/>
      <c r="DRO2" s="168"/>
      <c r="DRP2" s="168"/>
      <c r="DRQ2" s="168"/>
      <c r="DRR2" s="168"/>
      <c r="DRS2" s="168"/>
      <c r="DRT2" s="168"/>
      <c r="DRU2" s="168"/>
      <c r="DRV2" s="168"/>
      <c r="DRW2" s="168"/>
      <c r="DRX2" s="168"/>
      <c r="DRY2" s="168"/>
      <c r="DRZ2" s="168"/>
      <c r="DSA2" s="168"/>
      <c r="DSB2" s="168"/>
      <c r="DSC2" s="168"/>
      <c r="DSD2" s="168"/>
      <c r="DSE2" s="168"/>
      <c r="DSF2" s="168"/>
      <c r="DSG2" s="168"/>
      <c r="DSH2" s="168"/>
      <c r="DSI2" s="168"/>
      <c r="DSJ2" s="168"/>
      <c r="DSK2" s="168"/>
      <c r="DSL2" s="168"/>
      <c r="DSM2" s="168"/>
      <c r="DSN2" s="168"/>
      <c r="DSO2" s="168"/>
      <c r="DSP2" s="168"/>
      <c r="DSQ2" s="168"/>
      <c r="DSR2" s="168"/>
      <c r="DSS2" s="168"/>
      <c r="DST2" s="168"/>
      <c r="DSU2" s="168"/>
      <c r="DSV2" s="168"/>
      <c r="DSW2" s="168"/>
      <c r="DSX2" s="168"/>
      <c r="DSY2" s="168"/>
      <c r="DSZ2" s="168"/>
      <c r="DTA2" s="168"/>
      <c r="DTB2" s="168"/>
      <c r="DTC2" s="168"/>
      <c r="DTD2" s="168"/>
      <c r="DTE2" s="168"/>
      <c r="DTF2" s="168"/>
      <c r="DTG2" s="168"/>
      <c r="DTH2" s="168"/>
      <c r="DTI2" s="168"/>
      <c r="DTJ2" s="168"/>
      <c r="DTK2" s="168"/>
      <c r="DTL2" s="168"/>
      <c r="DTM2" s="168"/>
      <c r="DTN2" s="168"/>
      <c r="DTO2" s="168"/>
      <c r="DTP2" s="168"/>
      <c r="DTQ2" s="168"/>
      <c r="DTR2" s="168"/>
      <c r="DTS2" s="168"/>
      <c r="DTT2" s="168"/>
      <c r="DTU2" s="168"/>
      <c r="DTV2" s="168"/>
      <c r="DTW2" s="168"/>
      <c r="DTX2" s="168"/>
      <c r="DTY2" s="168"/>
      <c r="DTZ2" s="168"/>
      <c r="DUA2" s="168"/>
      <c r="DUB2" s="168"/>
      <c r="DUC2" s="168"/>
      <c r="DUD2" s="168"/>
      <c r="DUE2" s="168"/>
      <c r="DUF2" s="168"/>
      <c r="DUG2" s="168"/>
      <c r="DUH2" s="168"/>
      <c r="DUI2" s="168"/>
      <c r="DUJ2" s="168"/>
      <c r="DUK2" s="168"/>
      <c r="DUL2" s="168"/>
      <c r="DUM2" s="168"/>
      <c r="DUN2" s="168"/>
      <c r="DUO2" s="168"/>
      <c r="DUP2" s="168"/>
      <c r="DUQ2" s="168"/>
      <c r="DUR2" s="168"/>
      <c r="DUS2" s="168"/>
      <c r="DUT2" s="168"/>
      <c r="DUU2" s="168"/>
      <c r="DUV2" s="168"/>
      <c r="DUW2" s="168"/>
      <c r="DUX2" s="168"/>
      <c r="DUY2" s="168"/>
      <c r="DUZ2" s="168"/>
      <c r="DVA2" s="168"/>
      <c r="DVB2" s="168"/>
      <c r="DVC2" s="168"/>
      <c r="DVD2" s="168"/>
      <c r="DVE2" s="168"/>
      <c r="DVF2" s="168"/>
      <c r="DVG2" s="168"/>
      <c r="DVH2" s="168"/>
      <c r="DVI2" s="168"/>
      <c r="DVJ2" s="168"/>
      <c r="DVK2" s="168"/>
      <c r="DVL2" s="168"/>
      <c r="DVM2" s="168"/>
      <c r="DVN2" s="168"/>
      <c r="DVO2" s="168"/>
      <c r="DVP2" s="168"/>
      <c r="DVQ2" s="168"/>
      <c r="DVR2" s="168"/>
      <c r="DVS2" s="168"/>
      <c r="DVT2" s="168"/>
      <c r="DVU2" s="168"/>
      <c r="DVV2" s="168"/>
      <c r="DVW2" s="168"/>
      <c r="DVX2" s="168"/>
      <c r="DVY2" s="168"/>
      <c r="DVZ2" s="168"/>
      <c r="DWA2" s="168"/>
      <c r="DWB2" s="168"/>
      <c r="DWC2" s="168"/>
      <c r="DWD2" s="168"/>
      <c r="DWE2" s="168"/>
      <c r="DWF2" s="168"/>
      <c r="DWG2" s="168"/>
      <c r="DWH2" s="168"/>
      <c r="DWI2" s="168"/>
      <c r="DWJ2" s="168"/>
      <c r="DWK2" s="168"/>
      <c r="DWL2" s="168"/>
      <c r="DWM2" s="168"/>
      <c r="DWN2" s="168"/>
      <c r="DWO2" s="168"/>
      <c r="DWP2" s="168"/>
      <c r="DWQ2" s="168"/>
      <c r="DWR2" s="168"/>
      <c r="DWS2" s="168"/>
      <c r="DWT2" s="168"/>
      <c r="DWU2" s="168"/>
      <c r="DWV2" s="168"/>
      <c r="DWW2" s="168"/>
      <c r="DWX2" s="168"/>
      <c r="DWY2" s="168"/>
      <c r="DWZ2" s="168"/>
      <c r="DXA2" s="168"/>
      <c r="DXB2" s="168"/>
      <c r="DXC2" s="168"/>
      <c r="DXD2" s="168"/>
      <c r="DXE2" s="168"/>
      <c r="DXF2" s="168"/>
      <c r="DXG2" s="168"/>
      <c r="DXH2" s="168"/>
      <c r="DXI2" s="168"/>
      <c r="DXJ2" s="168"/>
      <c r="DXK2" s="168"/>
      <c r="DXL2" s="168"/>
      <c r="DXM2" s="168"/>
      <c r="DXN2" s="168"/>
      <c r="DXO2" s="168"/>
      <c r="DXP2" s="168"/>
      <c r="DXQ2" s="168"/>
      <c r="DXR2" s="168"/>
      <c r="DXS2" s="168"/>
      <c r="DXT2" s="168"/>
      <c r="DXU2" s="168"/>
      <c r="DXV2" s="168"/>
      <c r="DXW2" s="168"/>
      <c r="DXX2" s="168"/>
      <c r="DXY2" s="168"/>
      <c r="DXZ2" s="168"/>
      <c r="DYA2" s="168"/>
      <c r="DYB2" s="168"/>
      <c r="DYC2" s="168"/>
      <c r="DYD2" s="168"/>
      <c r="DYE2" s="168"/>
      <c r="DYF2" s="168"/>
      <c r="DYG2" s="168"/>
      <c r="DYH2" s="168"/>
      <c r="DYI2" s="168"/>
      <c r="DYJ2" s="168"/>
      <c r="DYK2" s="168"/>
      <c r="DYL2" s="168"/>
      <c r="DYM2" s="168"/>
      <c r="DYN2" s="168"/>
      <c r="DYO2" s="168"/>
      <c r="DYP2" s="168"/>
      <c r="DYQ2" s="168"/>
      <c r="DYR2" s="168"/>
      <c r="DYS2" s="168"/>
      <c r="DYT2" s="168"/>
      <c r="DYU2" s="168"/>
      <c r="DYV2" s="168"/>
      <c r="DYW2" s="168"/>
      <c r="DYX2" s="168"/>
      <c r="DYY2" s="168"/>
      <c r="DYZ2" s="168"/>
      <c r="DZA2" s="168"/>
      <c r="DZB2" s="168"/>
      <c r="DZC2" s="168"/>
      <c r="DZD2" s="168"/>
      <c r="DZE2" s="168"/>
      <c r="DZF2" s="168"/>
      <c r="DZG2" s="168"/>
      <c r="DZH2" s="168"/>
      <c r="DZI2" s="168"/>
      <c r="DZJ2" s="168"/>
      <c r="DZK2" s="168"/>
      <c r="DZL2" s="168"/>
      <c r="DZM2" s="168"/>
      <c r="DZN2" s="168"/>
      <c r="DZO2" s="168"/>
      <c r="DZP2" s="168"/>
      <c r="DZQ2" s="168"/>
      <c r="DZR2" s="168"/>
      <c r="DZS2" s="168"/>
      <c r="DZT2" s="168"/>
      <c r="DZU2" s="168"/>
      <c r="DZV2" s="168"/>
      <c r="DZW2" s="168"/>
      <c r="DZX2" s="168"/>
      <c r="DZY2" s="168"/>
      <c r="DZZ2" s="168"/>
      <c r="EAA2" s="168"/>
      <c r="EAB2" s="168"/>
      <c r="EAC2" s="168"/>
      <c r="EAD2" s="168"/>
      <c r="EAE2" s="168"/>
      <c r="EAF2" s="168"/>
      <c r="EAG2" s="168"/>
      <c r="EAH2" s="168"/>
      <c r="EAI2" s="168"/>
      <c r="EAJ2" s="168"/>
      <c r="EAK2" s="168"/>
      <c r="EAL2" s="168"/>
      <c r="EAM2" s="168"/>
      <c r="EAN2" s="168"/>
      <c r="EAO2" s="168"/>
      <c r="EAP2" s="168"/>
      <c r="EAQ2" s="168"/>
      <c r="EAR2" s="168"/>
      <c r="EAS2" s="168"/>
      <c r="EAT2" s="168"/>
      <c r="EAU2" s="168"/>
      <c r="EAV2" s="168"/>
      <c r="EAW2" s="168"/>
      <c r="EAX2" s="168"/>
      <c r="EAY2" s="168"/>
      <c r="EAZ2" s="168"/>
      <c r="EBA2" s="168"/>
      <c r="EBB2" s="168"/>
      <c r="EBC2" s="168"/>
      <c r="EBD2" s="168"/>
      <c r="EBE2" s="168"/>
      <c r="EBF2" s="168"/>
      <c r="EBG2" s="168"/>
      <c r="EBH2" s="168"/>
      <c r="EBI2" s="168"/>
      <c r="EBJ2" s="168"/>
      <c r="EBK2" s="168"/>
      <c r="EBL2" s="168"/>
      <c r="EBM2" s="168"/>
      <c r="EBN2" s="168"/>
      <c r="EBO2" s="168"/>
      <c r="EBP2" s="168"/>
      <c r="EBQ2" s="168"/>
      <c r="EBR2" s="168"/>
      <c r="EBS2" s="168"/>
      <c r="EBT2" s="168"/>
      <c r="EBU2" s="168"/>
      <c r="EBV2" s="168"/>
      <c r="EBW2" s="168"/>
      <c r="EBX2" s="168"/>
      <c r="EBY2" s="168"/>
      <c r="EBZ2" s="168"/>
      <c r="ECA2" s="168"/>
      <c r="ECB2" s="168"/>
      <c r="ECC2" s="168"/>
      <c r="ECD2" s="168"/>
      <c r="ECE2" s="168"/>
      <c r="ECF2" s="168"/>
      <c r="ECG2" s="168"/>
      <c r="ECH2" s="168"/>
      <c r="ECI2" s="168"/>
      <c r="ECJ2" s="168"/>
      <c r="ECK2" s="168"/>
      <c r="ECL2" s="168"/>
      <c r="ECM2" s="168"/>
      <c r="ECN2" s="168"/>
      <c r="ECO2" s="168"/>
      <c r="ECP2" s="168"/>
      <c r="ECQ2" s="168"/>
      <c r="ECR2" s="168"/>
      <c r="ECS2" s="168"/>
      <c r="ECT2" s="168"/>
      <c r="ECU2" s="168"/>
      <c r="ECV2" s="168"/>
      <c r="ECW2" s="168"/>
      <c r="ECX2" s="168"/>
      <c r="ECY2" s="168"/>
      <c r="ECZ2" s="168"/>
      <c r="EDA2" s="168"/>
      <c r="EDB2" s="168"/>
      <c r="EDC2" s="168"/>
      <c r="EDD2" s="168"/>
      <c r="EDE2" s="168"/>
      <c r="EDF2" s="168"/>
      <c r="EDG2" s="168"/>
      <c r="EDH2" s="168"/>
      <c r="EDI2" s="168"/>
      <c r="EDJ2" s="168"/>
      <c r="EDK2" s="168"/>
      <c r="EDL2" s="168"/>
      <c r="EDM2" s="168"/>
      <c r="EDN2" s="168"/>
      <c r="EDO2" s="168"/>
      <c r="EDP2" s="168"/>
      <c r="EDQ2" s="168"/>
      <c r="EDR2" s="168"/>
      <c r="EDS2" s="168"/>
      <c r="EDT2" s="168"/>
      <c r="EDU2" s="168"/>
      <c r="EDV2" s="168"/>
      <c r="EDW2" s="168"/>
      <c r="EDX2" s="168"/>
      <c r="EDY2" s="168"/>
      <c r="EDZ2" s="168"/>
      <c r="EEA2" s="168"/>
      <c r="EEB2" s="168"/>
      <c r="EEC2" s="168"/>
      <c r="EED2" s="168"/>
      <c r="EEE2" s="168"/>
      <c r="EEF2" s="168"/>
      <c r="EEG2" s="168"/>
      <c r="EEH2" s="168"/>
      <c r="EEI2" s="168"/>
      <c r="EEJ2" s="168"/>
      <c r="EEK2" s="168"/>
      <c r="EEL2" s="168"/>
      <c r="EEM2" s="168"/>
      <c r="EEN2" s="168"/>
      <c r="EEO2" s="168"/>
      <c r="EEP2" s="168"/>
      <c r="EEQ2" s="168"/>
      <c r="EER2" s="168"/>
      <c r="EES2" s="168"/>
      <c r="EET2" s="168"/>
      <c r="EEU2" s="168"/>
      <c r="EEV2" s="168"/>
      <c r="EEW2" s="168"/>
      <c r="EEX2" s="168"/>
      <c r="EEY2" s="168"/>
      <c r="EEZ2" s="168"/>
      <c r="EFA2" s="168"/>
      <c r="EFB2" s="168"/>
      <c r="EFC2" s="168"/>
      <c r="EFD2" s="168"/>
      <c r="EFE2" s="168"/>
      <c r="EFF2" s="168"/>
      <c r="EFG2" s="168"/>
      <c r="EFH2" s="168"/>
      <c r="EFI2" s="168"/>
      <c r="EFJ2" s="168"/>
      <c r="EFK2" s="168"/>
      <c r="EFL2" s="168"/>
      <c r="EFM2" s="168"/>
      <c r="EFN2" s="168"/>
      <c r="EFO2" s="168"/>
      <c r="EFP2" s="168"/>
      <c r="EFQ2" s="168"/>
      <c r="EFR2" s="168"/>
      <c r="EFS2" s="168"/>
      <c r="EFT2" s="168"/>
      <c r="EFU2" s="168"/>
      <c r="EFV2" s="168"/>
      <c r="EFW2" s="168"/>
      <c r="EFX2" s="168"/>
      <c r="EFY2" s="168"/>
      <c r="EFZ2" s="168"/>
      <c r="EGA2" s="168"/>
      <c r="EGB2" s="168"/>
      <c r="EGC2" s="168"/>
      <c r="EGD2" s="168"/>
      <c r="EGE2" s="168"/>
      <c r="EGF2" s="168"/>
      <c r="EGG2" s="168"/>
      <c r="EGH2" s="168"/>
      <c r="EGI2" s="168"/>
      <c r="EGJ2" s="168"/>
      <c r="EGK2" s="168"/>
      <c r="EGL2" s="168"/>
      <c r="EGM2" s="168"/>
      <c r="EGN2" s="168"/>
      <c r="EGO2" s="168"/>
      <c r="EGP2" s="168"/>
      <c r="EGQ2" s="168"/>
      <c r="EGR2" s="168"/>
      <c r="EGS2" s="168"/>
      <c r="EGT2" s="168"/>
      <c r="EGU2" s="168"/>
      <c r="EGV2" s="168"/>
      <c r="EGW2" s="168"/>
      <c r="EGX2" s="168"/>
      <c r="EGY2" s="168"/>
      <c r="EGZ2" s="168"/>
      <c r="EHA2" s="168"/>
      <c r="EHB2" s="168"/>
      <c r="EHC2" s="168"/>
      <c r="EHD2" s="168"/>
      <c r="EHE2" s="168"/>
      <c r="EHF2" s="168"/>
      <c r="EHG2" s="168"/>
      <c r="EHH2" s="168"/>
      <c r="EHI2" s="168"/>
      <c r="EHJ2" s="168"/>
      <c r="EHK2" s="168"/>
      <c r="EHL2" s="168"/>
      <c r="EHM2" s="168"/>
      <c r="EHN2" s="168"/>
      <c r="EHO2" s="168"/>
      <c r="EHP2" s="168"/>
      <c r="EHQ2" s="168"/>
      <c r="EHR2" s="168"/>
      <c r="EHS2" s="168"/>
      <c r="EHT2" s="168"/>
      <c r="EHU2" s="168"/>
      <c r="EHV2" s="168"/>
      <c r="EHW2" s="168"/>
      <c r="EHX2" s="168"/>
      <c r="EHY2" s="168"/>
      <c r="EHZ2" s="168"/>
      <c r="EIA2" s="168"/>
      <c r="EIB2" s="168"/>
      <c r="EIC2" s="168"/>
      <c r="EID2" s="168"/>
      <c r="EIE2" s="168"/>
      <c r="EIF2" s="168"/>
      <c r="EIG2" s="168"/>
      <c r="EIH2" s="168"/>
      <c r="EII2" s="168"/>
      <c r="EIJ2" s="168"/>
      <c r="EIK2" s="168"/>
      <c r="EIL2" s="168"/>
      <c r="EIM2" s="168"/>
      <c r="EIN2" s="168"/>
      <c r="EIO2" s="168"/>
      <c r="EIP2" s="168"/>
      <c r="EIQ2" s="168"/>
      <c r="EIR2" s="168"/>
      <c r="EIS2" s="168"/>
      <c r="EIT2" s="168"/>
      <c r="EIU2" s="168"/>
      <c r="EIV2" s="168"/>
      <c r="EIW2" s="168"/>
      <c r="EIX2" s="168"/>
      <c r="EIY2" s="168"/>
      <c r="EIZ2" s="168"/>
      <c r="EJA2" s="168"/>
      <c r="EJB2" s="168"/>
      <c r="EJC2" s="168"/>
      <c r="EJD2" s="168"/>
      <c r="EJE2" s="168"/>
      <c r="EJF2" s="168"/>
      <c r="EJG2" s="168"/>
      <c r="EJH2" s="168"/>
      <c r="EJI2" s="168"/>
      <c r="EJJ2" s="168"/>
      <c r="EJK2" s="168"/>
      <c r="EJL2" s="168"/>
      <c r="EJM2" s="168"/>
      <c r="EJN2" s="168"/>
      <c r="EJO2" s="168"/>
      <c r="EJP2" s="168"/>
      <c r="EJQ2" s="168"/>
      <c r="EJR2" s="168"/>
      <c r="EJS2" s="168"/>
      <c r="EJT2" s="168"/>
      <c r="EJU2" s="168"/>
      <c r="EJV2" s="168"/>
      <c r="EJW2" s="168"/>
      <c r="EJX2" s="168"/>
      <c r="EJY2" s="168"/>
      <c r="EJZ2" s="168"/>
      <c r="EKA2" s="168"/>
      <c r="EKB2" s="168"/>
      <c r="EKC2" s="168"/>
      <c r="EKD2" s="168"/>
      <c r="EKE2" s="168"/>
      <c r="EKF2" s="168"/>
      <c r="EKG2" s="168"/>
      <c r="EKH2" s="168"/>
      <c r="EKI2" s="168"/>
      <c r="EKJ2" s="168"/>
      <c r="EKK2" s="168"/>
      <c r="EKL2" s="168"/>
      <c r="EKM2" s="168"/>
      <c r="EKN2" s="168"/>
      <c r="EKO2" s="168"/>
      <c r="EKP2" s="168"/>
      <c r="EKQ2" s="168"/>
      <c r="EKR2" s="168"/>
      <c r="EKS2" s="168"/>
      <c r="EKT2" s="168"/>
      <c r="EKU2" s="168"/>
      <c r="EKV2" s="168"/>
      <c r="EKW2" s="168"/>
      <c r="EKX2" s="168"/>
      <c r="EKY2" s="168"/>
      <c r="EKZ2" s="168"/>
      <c r="ELA2" s="168"/>
      <c r="ELB2" s="168"/>
      <c r="ELC2" s="168"/>
      <c r="ELD2" s="168"/>
      <c r="ELE2" s="168"/>
      <c r="ELF2" s="168"/>
      <c r="ELG2" s="168"/>
      <c r="ELH2" s="168"/>
      <c r="ELI2" s="168"/>
      <c r="ELJ2" s="168"/>
      <c r="ELK2" s="168"/>
      <c r="ELL2" s="168"/>
      <c r="ELM2" s="168"/>
      <c r="ELN2" s="168"/>
      <c r="ELO2" s="168"/>
      <c r="ELP2" s="168"/>
      <c r="ELQ2" s="168"/>
      <c r="ELR2" s="168"/>
      <c r="ELS2" s="168"/>
      <c r="ELT2" s="168"/>
      <c r="ELU2" s="168"/>
      <c r="ELV2" s="168"/>
      <c r="ELW2" s="168"/>
      <c r="ELX2" s="168"/>
      <c r="ELY2" s="168"/>
      <c r="ELZ2" s="168"/>
      <c r="EMA2" s="168"/>
      <c r="EMB2" s="168"/>
      <c r="EMC2" s="168"/>
      <c r="EMD2" s="168"/>
      <c r="EME2" s="168"/>
      <c r="EMF2" s="168"/>
      <c r="EMG2" s="168"/>
      <c r="EMH2" s="168"/>
      <c r="EMI2" s="168"/>
      <c r="EMJ2" s="168"/>
      <c r="EMK2" s="168"/>
      <c r="EML2" s="168"/>
      <c r="EMM2" s="168"/>
      <c r="EMN2" s="168"/>
      <c r="EMO2" s="168"/>
      <c r="EMP2" s="168"/>
      <c r="EMQ2" s="168"/>
      <c r="EMR2" s="168"/>
      <c r="EMS2" s="168"/>
      <c r="EMT2" s="168"/>
      <c r="EMU2" s="168"/>
      <c r="EMV2" s="168"/>
      <c r="EMW2" s="168"/>
      <c r="EMX2" s="168"/>
      <c r="EMY2" s="168"/>
      <c r="EMZ2" s="168"/>
      <c r="ENA2" s="168"/>
      <c r="ENB2" s="168"/>
      <c r="ENC2" s="168"/>
      <c r="END2" s="168"/>
      <c r="ENE2" s="168"/>
      <c r="ENF2" s="168"/>
      <c r="ENG2" s="168"/>
      <c r="ENH2" s="168"/>
      <c r="ENI2" s="168"/>
      <c r="ENJ2" s="168"/>
      <c r="ENK2" s="168"/>
      <c r="ENL2" s="168"/>
      <c r="ENM2" s="168"/>
      <c r="ENN2" s="168"/>
      <c r="ENO2" s="168"/>
      <c r="ENP2" s="168"/>
      <c r="ENQ2" s="168"/>
      <c r="ENR2" s="168"/>
      <c r="ENS2" s="168"/>
      <c r="ENT2" s="168"/>
      <c r="ENU2" s="168"/>
      <c r="ENV2" s="168"/>
      <c r="ENW2" s="168"/>
      <c r="ENX2" s="168"/>
      <c r="ENY2" s="168"/>
      <c r="ENZ2" s="168"/>
      <c r="EOA2" s="168"/>
      <c r="EOB2" s="168"/>
      <c r="EOC2" s="168"/>
      <c r="EOD2" s="168"/>
      <c r="EOE2" s="168"/>
      <c r="EOF2" s="168"/>
      <c r="EOG2" s="168"/>
      <c r="EOH2" s="168"/>
      <c r="EOI2" s="168"/>
      <c r="EOJ2" s="168"/>
      <c r="EOK2" s="168"/>
      <c r="EOL2" s="168"/>
      <c r="EOM2" s="168"/>
      <c r="EON2" s="168"/>
      <c r="EOO2" s="168"/>
      <c r="EOP2" s="168"/>
      <c r="EOQ2" s="168"/>
      <c r="EOR2" s="168"/>
      <c r="EOS2" s="168"/>
      <c r="EOT2" s="168"/>
      <c r="EOU2" s="168"/>
      <c r="EOV2" s="168"/>
      <c r="EOW2" s="168"/>
      <c r="EOX2" s="168"/>
      <c r="EOY2" s="168"/>
      <c r="EOZ2" s="168"/>
      <c r="EPA2" s="168"/>
      <c r="EPB2" s="168"/>
      <c r="EPC2" s="168"/>
      <c r="EPD2" s="168"/>
      <c r="EPE2" s="168"/>
      <c r="EPF2" s="168"/>
      <c r="EPG2" s="168"/>
      <c r="EPH2" s="168"/>
      <c r="EPI2" s="168"/>
      <c r="EPJ2" s="168"/>
      <c r="EPK2" s="168"/>
      <c r="EPL2" s="168"/>
      <c r="EPM2" s="168"/>
      <c r="EPN2" s="168"/>
      <c r="EPO2" s="168"/>
      <c r="EPP2" s="168"/>
      <c r="EPQ2" s="168"/>
      <c r="EPR2" s="168"/>
      <c r="EPS2" s="168"/>
      <c r="EPT2" s="168"/>
      <c r="EPU2" s="168"/>
      <c r="EPV2" s="168"/>
      <c r="EPW2" s="168"/>
      <c r="EPX2" s="168"/>
      <c r="EPY2" s="168"/>
      <c r="EPZ2" s="168"/>
      <c r="EQA2" s="168"/>
      <c r="EQB2" s="168"/>
      <c r="EQC2" s="168"/>
      <c r="EQD2" s="168"/>
      <c r="EQE2" s="168"/>
      <c r="EQF2" s="168"/>
      <c r="EQG2" s="168"/>
      <c r="EQH2" s="168"/>
      <c r="EQI2" s="168"/>
      <c r="EQJ2" s="168"/>
      <c r="EQK2" s="168"/>
      <c r="EQL2" s="168"/>
      <c r="EQM2" s="168"/>
      <c r="EQN2" s="168"/>
      <c r="EQO2" s="168"/>
      <c r="EQP2" s="168"/>
      <c r="EQQ2" s="168"/>
      <c r="EQR2" s="168"/>
      <c r="EQS2" s="168"/>
      <c r="EQT2" s="168"/>
      <c r="EQU2" s="168"/>
      <c r="EQV2" s="168"/>
      <c r="EQW2" s="168"/>
      <c r="EQX2" s="168"/>
      <c r="EQY2" s="168"/>
      <c r="EQZ2" s="168"/>
      <c r="ERA2" s="168"/>
      <c r="ERB2" s="168"/>
      <c r="ERC2" s="168"/>
      <c r="ERD2" s="168"/>
      <c r="ERE2" s="168"/>
      <c r="ERF2" s="168"/>
      <c r="ERG2" s="168"/>
      <c r="ERH2" s="168"/>
      <c r="ERI2" s="168"/>
      <c r="ERJ2" s="168"/>
      <c r="ERK2" s="168"/>
      <c r="ERL2" s="168"/>
      <c r="ERM2" s="168"/>
      <c r="ERN2" s="168"/>
      <c r="ERO2" s="168"/>
      <c r="ERP2" s="168"/>
      <c r="ERQ2" s="168"/>
      <c r="ERR2" s="168"/>
      <c r="ERS2" s="168"/>
      <c r="ERT2" s="168"/>
      <c r="ERU2" s="168"/>
      <c r="ERV2" s="168"/>
      <c r="ERW2" s="168"/>
      <c r="ERX2" s="168"/>
      <c r="ERY2" s="168"/>
      <c r="ERZ2" s="168"/>
      <c r="ESA2" s="168"/>
      <c r="ESB2" s="168"/>
      <c r="ESC2" s="168"/>
      <c r="ESD2" s="168"/>
      <c r="ESE2" s="168"/>
      <c r="ESF2" s="168"/>
      <c r="ESG2" s="168"/>
      <c r="ESH2" s="168"/>
      <c r="ESI2" s="168"/>
      <c r="ESJ2" s="168"/>
      <c r="ESK2" s="168"/>
      <c r="ESL2" s="168"/>
      <c r="ESM2" s="168"/>
      <c r="ESN2" s="168"/>
      <c r="ESO2" s="168"/>
      <c r="ESP2" s="168"/>
      <c r="ESQ2" s="168"/>
      <c r="ESR2" s="168"/>
      <c r="ESS2" s="168"/>
      <c r="EST2" s="168"/>
      <c r="ESU2" s="168"/>
      <c r="ESV2" s="168"/>
      <c r="ESW2" s="168"/>
      <c r="ESX2" s="168"/>
      <c r="ESY2" s="168"/>
      <c r="ESZ2" s="168"/>
      <c r="ETA2" s="168"/>
      <c r="ETB2" s="168"/>
      <c r="ETC2" s="168"/>
      <c r="ETD2" s="168"/>
      <c r="ETE2" s="168"/>
      <c r="ETF2" s="168"/>
      <c r="ETG2" s="168"/>
      <c r="ETH2" s="168"/>
      <c r="ETI2" s="168"/>
      <c r="ETJ2" s="168"/>
      <c r="ETK2" s="168"/>
      <c r="ETL2" s="168"/>
      <c r="ETM2" s="168"/>
      <c r="ETN2" s="168"/>
      <c r="ETO2" s="168"/>
      <c r="ETP2" s="168"/>
      <c r="ETQ2" s="168"/>
      <c r="ETR2" s="168"/>
      <c r="ETS2" s="168"/>
      <c r="ETT2" s="168"/>
      <c r="ETU2" s="168"/>
      <c r="ETV2" s="168"/>
      <c r="ETW2" s="168"/>
      <c r="ETX2" s="168"/>
      <c r="ETY2" s="168"/>
      <c r="ETZ2" s="168"/>
      <c r="EUA2" s="168"/>
      <c r="EUB2" s="168"/>
      <c r="EUC2" s="168"/>
      <c r="EUD2" s="168"/>
      <c r="EUE2" s="168"/>
      <c r="EUF2" s="168"/>
      <c r="EUG2" s="168"/>
      <c r="EUH2" s="168"/>
      <c r="EUI2" s="168"/>
      <c r="EUJ2" s="168"/>
      <c r="EUK2" s="168"/>
      <c r="EUL2" s="168"/>
      <c r="EUM2" s="168"/>
      <c r="EUN2" s="168"/>
      <c r="EUO2" s="168"/>
      <c r="EUP2" s="168"/>
      <c r="EUQ2" s="168"/>
      <c r="EUR2" s="168"/>
      <c r="EUS2" s="168"/>
      <c r="EUT2" s="168"/>
      <c r="EUU2" s="168"/>
      <c r="EUV2" s="168"/>
      <c r="EUW2" s="168"/>
      <c r="EUX2" s="168"/>
      <c r="EUY2" s="168"/>
      <c r="EUZ2" s="168"/>
      <c r="EVA2" s="168"/>
      <c r="EVB2" s="168"/>
      <c r="EVC2" s="168"/>
      <c r="EVD2" s="168"/>
      <c r="EVE2" s="168"/>
      <c r="EVF2" s="168"/>
      <c r="EVG2" s="168"/>
      <c r="EVH2" s="168"/>
      <c r="EVI2" s="168"/>
      <c r="EVJ2" s="168"/>
      <c r="EVK2" s="168"/>
      <c r="EVL2" s="168"/>
      <c r="EVM2" s="168"/>
      <c r="EVN2" s="168"/>
      <c r="EVO2" s="168"/>
      <c r="EVP2" s="168"/>
      <c r="EVQ2" s="168"/>
      <c r="EVR2" s="168"/>
      <c r="EVS2" s="168"/>
      <c r="EVT2" s="168"/>
      <c r="EVU2" s="168"/>
      <c r="EVV2" s="168"/>
      <c r="EVW2" s="168"/>
      <c r="EVX2" s="168"/>
      <c r="EVY2" s="168"/>
      <c r="EVZ2" s="168"/>
      <c r="EWA2" s="168"/>
      <c r="EWB2" s="168"/>
      <c r="EWC2" s="168"/>
      <c r="EWD2" s="168"/>
      <c r="EWE2" s="168"/>
      <c r="EWF2" s="168"/>
      <c r="EWG2" s="168"/>
      <c r="EWH2" s="168"/>
      <c r="EWI2" s="168"/>
      <c r="EWJ2" s="168"/>
      <c r="EWK2" s="168"/>
      <c r="EWL2" s="168"/>
      <c r="EWM2" s="168"/>
      <c r="EWN2" s="168"/>
      <c r="EWO2" s="168"/>
      <c r="EWP2" s="168"/>
      <c r="EWQ2" s="168"/>
      <c r="EWR2" s="168"/>
      <c r="EWS2" s="168"/>
      <c r="EWT2" s="168"/>
      <c r="EWU2" s="168"/>
      <c r="EWV2" s="168"/>
      <c r="EWW2" s="168"/>
      <c r="EWX2" s="168"/>
      <c r="EWY2" s="168"/>
      <c r="EWZ2" s="168"/>
      <c r="EXA2" s="168"/>
      <c r="EXB2" s="168"/>
      <c r="EXC2" s="168"/>
      <c r="EXD2" s="168"/>
      <c r="EXE2" s="168"/>
      <c r="EXF2" s="168"/>
      <c r="EXG2" s="168"/>
      <c r="EXH2" s="168"/>
      <c r="EXI2" s="168"/>
      <c r="EXJ2" s="168"/>
      <c r="EXK2" s="168"/>
      <c r="EXL2" s="168"/>
      <c r="EXM2" s="168"/>
      <c r="EXN2" s="168"/>
      <c r="EXO2" s="168"/>
      <c r="EXP2" s="168"/>
      <c r="EXQ2" s="168"/>
      <c r="EXR2" s="168"/>
      <c r="EXS2" s="168"/>
      <c r="EXT2" s="168"/>
      <c r="EXU2" s="168"/>
      <c r="EXV2" s="168"/>
      <c r="EXW2" s="168"/>
      <c r="EXX2" s="168"/>
      <c r="EXY2" s="168"/>
      <c r="EXZ2" s="168"/>
      <c r="EYA2" s="168"/>
      <c r="EYB2" s="168"/>
      <c r="EYC2" s="168"/>
      <c r="EYD2" s="168"/>
      <c r="EYE2" s="168"/>
      <c r="EYF2" s="168"/>
      <c r="EYG2" s="168"/>
      <c r="EYH2" s="168"/>
      <c r="EYI2" s="168"/>
      <c r="EYJ2" s="168"/>
      <c r="EYK2" s="168"/>
      <c r="EYL2" s="168"/>
      <c r="EYM2" s="168"/>
      <c r="EYN2" s="168"/>
      <c r="EYO2" s="168"/>
      <c r="EYP2" s="168"/>
      <c r="EYQ2" s="168"/>
      <c r="EYR2" s="168"/>
      <c r="EYS2" s="168"/>
      <c r="EYT2" s="168"/>
      <c r="EYU2" s="168"/>
      <c r="EYV2" s="168"/>
      <c r="EYW2" s="168"/>
      <c r="EYX2" s="168"/>
      <c r="EYY2" s="168"/>
      <c r="EYZ2" s="168"/>
      <c r="EZA2" s="168"/>
      <c r="EZB2" s="168"/>
      <c r="EZC2" s="168"/>
      <c r="EZD2" s="168"/>
      <c r="EZE2" s="168"/>
      <c r="EZF2" s="168"/>
      <c r="EZG2" s="168"/>
      <c r="EZH2" s="168"/>
      <c r="EZI2" s="168"/>
      <c r="EZJ2" s="168"/>
      <c r="EZK2" s="168"/>
      <c r="EZL2" s="168"/>
      <c r="EZM2" s="168"/>
      <c r="EZN2" s="168"/>
      <c r="EZO2" s="168"/>
      <c r="EZP2" s="168"/>
      <c r="EZQ2" s="168"/>
      <c r="EZR2" s="168"/>
      <c r="EZS2" s="168"/>
      <c r="EZT2" s="168"/>
      <c r="EZU2" s="168"/>
      <c r="EZV2" s="168"/>
      <c r="EZW2" s="168"/>
      <c r="EZX2" s="168"/>
      <c r="EZY2" s="168"/>
      <c r="EZZ2" s="168"/>
      <c r="FAA2" s="168"/>
      <c r="FAB2" s="168"/>
      <c r="FAC2" s="168"/>
      <c r="FAD2" s="168"/>
      <c r="FAE2" s="168"/>
      <c r="FAF2" s="168"/>
      <c r="FAG2" s="168"/>
      <c r="FAH2" s="168"/>
      <c r="FAI2" s="168"/>
      <c r="FAJ2" s="168"/>
      <c r="FAK2" s="168"/>
      <c r="FAL2" s="168"/>
      <c r="FAM2" s="168"/>
      <c r="FAN2" s="168"/>
      <c r="FAO2" s="168"/>
      <c r="FAP2" s="168"/>
      <c r="FAQ2" s="168"/>
      <c r="FAR2" s="168"/>
      <c r="FAS2" s="168"/>
      <c r="FAT2" s="168"/>
      <c r="FAU2" s="168"/>
      <c r="FAV2" s="168"/>
      <c r="FAW2" s="168"/>
      <c r="FAX2" s="168"/>
      <c r="FAY2" s="168"/>
      <c r="FAZ2" s="168"/>
      <c r="FBA2" s="168"/>
      <c r="FBB2" s="168"/>
      <c r="FBC2" s="168"/>
      <c r="FBD2" s="168"/>
      <c r="FBE2" s="168"/>
      <c r="FBF2" s="168"/>
      <c r="FBG2" s="168"/>
      <c r="FBH2" s="168"/>
      <c r="FBI2" s="168"/>
      <c r="FBJ2" s="168"/>
      <c r="FBK2" s="168"/>
      <c r="FBL2" s="168"/>
      <c r="FBM2" s="168"/>
      <c r="FBN2" s="168"/>
      <c r="FBO2" s="168"/>
      <c r="FBP2" s="168"/>
      <c r="FBQ2" s="168"/>
      <c r="FBR2" s="168"/>
      <c r="FBS2" s="168"/>
      <c r="FBT2" s="168"/>
      <c r="FBU2" s="168"/>
      <c r="FBV2" s="168"/>
      <c r="FBW2" s="168"/>
      <c r="FBX2" s="168"/>
      <c r="FBY2" s="168"/>
      <c r="FBZ2" s="168"/>
      <c r="FCA2" s="168"/>
      <c r="FCB2" s="168"/>
      <c r="FCC2" s="168"/>
      <c r="FCD2" s="168"/>
      <c r="FCE2" s="168"/>
      <c r="FCF2" s="168"/>
      <c r="FCG2" s="168"/>
      <c r="FCH2" s="168"/>
      <c r="FCI2" s="168"/>
      <c r="FCJ2" s="168"/>
      <c r="FCK2" s="168"/>
      <c r="FCL2" s="168"/>
      <c r="FCM2" s="168"/>
      <c r="FCN2" s="168"/>
      <c r="FCO2" s="168"/>
      <c r="FCP2" s="168"/>
      <c r="FCQ2" s="168"/>
      <c r="FCR2" s="168"/>
      <c r="FCS2" s="168"/>
      <c r="FCT2" s="168"/>
      <c r="FCU2" s="168"/>
      <c r="FCV2" s="168"/>
      <c r="FCW2" s="168"/>
      <c r="FCX2" s="168"/>
      <c r="FCY2" s="168"/>
      <c r="FCZ2" s="168"/>
      <c r="FDA2" s="168"/>
      <c r="FDB2" s="168"/>
      <c r="FDC2" s="168"/>
      <c r="FDD2" s="168"/>
      <c r="FDE2" s="168"/>
      <c r="FDF2" s="168"/>
      <c r="FDG2" s="168"/>
      <c r="FDH2" s="168"/>
      <c r="FDI2" s="168"/>
      <c r="FDJ2" s="168"/>
      <c r="FDK2" s="168"/>
      <c r="FDL2" s="168"/>
      <c r="FDM2" s="168"/>
      <c r="FDN2" s="168"/>
      <c r="FDO2" s="168"/>
      <c r="FDP2" s="168"/>
      <c r="FDQ2" s="168"/>
      <c r="FDR2" s="168"/>
      <c r="FDS2" s="168"/>
      <c r="FDT2" s="168"/>
      <c r="FDU2" s="168"/>
      <c r="FDV2" s="168"/>
      <c r="FDW2" s="168"/>
      <c r="FDX2" s="168"/>
      <c r="FDY2" s="168"/>
      <c r="FDZ2" s="168"/>
      <c r="FEA2" s="168"/>
      <c r="FEB2" s="168"/>
      <c r="FEC2" s="168"/>
      <c r="FED2" s="168"/>
      <c r="FEE2" s="168"/>
      <c r="FEF2" s="168"/>
      <c r="FEG2" s="168"/>
      <c r="FEH2" s="168"/>
      <c r="FEI2" s="168"/>
      <c r="FEJ2" s="168"/>
      <c r="FEK2" s="168"/>
      <c r="FEL2" s="168"/>
      <c r="FEM2" s="168"/>
      <c r="FEN2" s="168"/>
      <c r="FEO2" s="168"/>
      <c r="FEP2" s="168"/>
      <c r="FEQ2" s="168"/>
      <c r="FER2" s="168"/>
      <c r="FES2" s="168"/>
      <c r="FET2" s="168"/>
      <c r="FEU2" s="168"/>
      <c r="FEV2" s="168"/>
      <c r="FEW2" s="168"/>
      <c r="FEX2" s="168"/>
      <c r="FEY2" s="168"/>
      <c r="FEZ2" s="168"/>
      <c r="FFA2" s="168"/>
      <c r="FFB2" s="168"/>
      <c r="FFC2" s="168"/>
      <c r="FFD2" s="168"/>
      <c r="FFE2" s="168"/>
      <c r="FFF2" s="168"/>
      <c r="FFG2" s="168"/>
      <c r="FFH2" s="168"/>
      <c r="FFI2" s="168"/>
      <c r="FFJ2" s="168"/>
      <c r="FFK2" s="168"/>
      <c r="FFL2" s="168"/>
      <c r="FFM2" s="168"/>
      <c r="FFN2" s="168"/>
      <c r="FFO2" s="168"/>
      <c r="FFP2" s="168"/>
      <c r="FFQ2" s="168"/>
      <c r="FFR2" s="168"/>
      <c r="FFS2" s="168"/>
      <c r="FFT2" s="168"/>
      <c r="FFU2" s="168"/>
      <c r="FFV2" s="168"/>
      <c r="FFW2" s="168"/>
      <c r="FFX2" s="168"/>
      <c r="FFY2" s="168"/>
      <c r="FFZ2" s="168"/>
      <c r="FGA2" s="168"/>
      <c r="FGB2" s="168"/>
      <c r="FGC2" s="168"/>
      <c r="FGD2" s="168"/>
      <c r="FGE2" s="168"/>
      <c r="FGF2" s="168"/>
      <c r="FGG2" s="168"/>
      <c r="FGH2" s="168"/>
      <c r="FGI2" s="168"/>
      <c r="FGJ2" s="168"/>
      <c r="FGK2" s="168"/>
      <c r="FGL2" s="168"/>
      <c r="FGM2" s="168"/>
      <c r="FGN2" s="168"/>
      <c r="FGO2" s="168"/>
      <c r="FGP2" s="168"/>
      <c r="FGQ2" s="168"/>
      <c r="FGR2" s="168"/>
      <c r="FGS2" s="168"/>
      <c r="FGT2" s="168"/>
      <c r="FGU2" s="168"/>
      <c r="FGV2" s="168"/>
      <c r="FGW2" s="168"/>
      <c r="FGX2" s="168"/>
      <c r="FGY2" s="168"/>
      <c r="FGZ2" s="168"/>
      <c r="FHA2" s="168"/>
      <c r="FHB2" s="168"/>
      <c r="FHC2" s="168"/>
      <c r="FHD2" s="168"/>
      <c r="FHE2" s="168"/>
      <c r="FHF2" s="168"/>
      <c r="FHG2" s="168"/>
      <c r="FHH2" s="168"/>
      <c r="FHI2" s="168"/>
      <c r="FHJ2" s="168"/>
      <c r="FHK2" s="168"/>
      <c r="FHL2" s="168"/>
      <c r="FHM2" s="168"/>
      <c r="FHN2" s="168"/>
      <c r="FHO2" s="168"/>
      <c r="FHP2" s="168"/>
      <c r="FHQ2" s="168"/>
      <c r="FHR2" s="168"/>
      <c r="FHS2" s="168"/>
      <c r="FHT2" s="168"/>
      <c r="FHU2" s="168"/>
      <c r="FHV2" s="168"/>
      <c r="FHW2" s="168"/>
      <c r="FHX2" s="168"/>
      <c r="FHY2" s="168"/>
      <c r="FHZ2" s="168"/>
      <c r="FIA2" s="168"/>
      <c r="FIB2" s="168"/>
      <c r="FIC2" s="168"/>
      <c r="FID2" s="168"/>
      <c r="FIE2" s="168"/>
      <c r="FIF2" s="168"/>
      <c r="FIG2" s="168"/>
      <c r="FIH2" s="168"/>
      <c r="FII2" s="168"/>
      <c r="FIJ2" s="168"/>
      <c r="FIK2" s="168"/>
      <c r="FIL2" s="168"/>
      <c r="FIM2" s="168"/>
      <c r="FIN2" s="168"/>
      <c r="FIO2" s="168"/>
      <c r="FIP2" s="168"/>
      <c r="FIQ2" s="168"/>
      <c r="FIR2" s="168"/>
      <c r="FIS2" s="168"/>
      <c r="FIT2" s="168"/>
      <c r="FIU2" s="168"/>
      <c r="FIV2" s="168"/>
      <c r="FIW2" s="168"/>
      <c r="FIX2" s="168"/>
      <c r="FIY2" s="168"/>
      <c r="FIZ2" s="168"/>
      <c r="FJA2" s="168"/>
      <c r="FJB2" s="168"/>
      <c r="FJC2" s="168"/>
      <c r="FJD2" s="168"/>
      <c r="FJE2" s="168"/>
      <c r="FJF2" s="168"/>
      <c r="FJG2" s="168"/>
      <c r="FJH2" s="168"/>
      <c r="FJI2" s="168"/>
      <c r="FJJ2" s="168"/>
      <c r="FJK2" s="168"/>
      <c r="FJL2" s="168"/>
      <c r="FJM2" s="168"/>
      <c r="FJN2" s="168"/>
      <c r="FJO2" s="168"/>
      <c r="FJP2" s="168"/>
      <c r="FJQ2" s="168"/>
      <c r="FJR2" s="168"/>
      <c r="FJS2" s="168"/>
      <c r="FJT2" s="168"/>
      <c r="FJU2" s="168"/>
      <c r="FJV2" s="168"/>
      <c r="FJW2" s="168"/>
      <c r="FJX2" s="168"/>
      <c r="FJY2" s="168"/>
      <c r="FJZ2" s="168"/>
      <c r="FKA2" s="168"/>
      <c r="FKB2" s="168"/>
      <c r="FKC2" s="168"/>
      <c r="FKD2" s="168"/>
      <c r="FKE2" s="168"/>
      <c r="FKF2" s="168"/>
      <c r="FKG2" s="168"/>
      <c r="FKH2" s="168"/>
      <c r="FKI2" s="168"/>
      <c r="FKJ2" s="168"/>
      <c r="FKK2" s="168"/>
      <c r="FKL2" s="168"/>
      <c r="FKM2" s="168"/>
      <c r="FKN2" s="168"/>
      <c r="FKO2" s="168"/>
      <c r="FKP2" s="168"/>
      <c r="FKQ2" s="168"/>
      <c r="FKR2" s="168"/>
      <c r="FKS2" s="168"/>
      <c r="FKT2" s="168"/>
      <c r="FKU2" s="168"/>
      <c r="FKV2" s="168"/>
      <c r="FKW2" s="168"/>
      <c r="FKX2" s="168"/>
      <c r="FKY2" s="168"/>
      <c r="FKZ2" s="168"/>
      <c r="FLA2" s="168"/>
      <c r="FLB2" s="168"/>
      <c r="FLC2" s="168"/>
      <c r="FLD2" s="168"/>
      <c r="FLE2" s="168"/>
      <c r="FLF2" s="168"/>
      <c r="FLG2" s="168"/>
      <c r="FLH2" s="168"/>
      <c r="FLI2" s="168"/>
      <c r="FLJ2" s="168"/>
      <c r="FLK2" s="168"/>
      <c r="FLL2" s="168"/>
      <c r="FLM2" s="168"/>
      <c r="FLN2" s="168"/>
      <c r="FLO2" s="168"/>
      <c r="FLP2" s="168"/>
      <c r="FLQ2" s="168"/>
      <c r="FLR2" s="168"/>
      <c r="FLS2" s="168"/>
      <c r="FLT2" s="168"/>
      <c r="FLU2" s="168"/>
      <c r="FLV2" s="168"/>
      <c r="FLW2" s="168"/>
      <c r="FLX2" s="168"/>
      <c r="FLY2" s="168"/>
      <c r="FLZ2" s="168"/>
      <c r="FMA2" s="168"/>
      <c r="FMB2" s="168"/>
      <c r="FMC2" s="168"/>
      <c r="FMD2" s="168"/>
      <c r="FME2" s="168"/>
      <c r="FMF2" s="168"/>
      <c r="FMG2" s="168"/>
      <c r="FMH2" s="168"/>
      <c r="FMI2" s="168"/>
      <c r="FMJ2" s="168"/>
      <c r="FMK2" s="168"/>
      <c r="FML2" s="168"/>
      <c r="FMM2" s="168"/>
      <c r="FMN2" s="168"/>
      <c r="FMO2" s="168"/>
      <c r="FMP2" s="168"/>
      <c r="FMQ2" s="168"/>
      <c r="FMR2" s="168"/>
      <c r="FMS2" s="168"/>
      <c r="FMT2" s="168"/>
      <c r="FMU2" s="168"/>
      <c r="FMV2" s="168"/>
      <c r="FMW2" s="168"/>
      <c r="FMX2" s="168"/>
      <c r="FMY2" s="168"/>
      <c r="FMZ2" s="168"/>
      <c r="FNA2" s="168"/>
      <c r="FNB2" s="168"/>
      <c r="FNC2" s="168"/>
      <c r="FND2" s="168"/>
      <c r="FNE2" s="168"/>
      <c r="FNF2" s="168"/>
      <c r="FNG2" s="168"/>
      <c r="FNH2" s="168"/>
      <c r="FNI2" s="168"/>
      <c r="FNJ2" s="168"/>
      <c r="FNK2" s="168"/>
      <c r="FNL2" s="168"/>
      <c r="FNM2" s="168"/>
      <c r="FNN2" s="168"/>
      <c r="FNO2" s="168"/>
      <c r="FNP2" s="168"/>
      <c r="FNQ2" s="168"/>
      <c r="FNR2" s="168"/>
      <c r="FNS2" s="168"/>
      <c r="FNT2" s="168"/>
      <c r="FNU2" s="168"/>
      <c r="FNV2" s="168"/>
      <c r="FNW2" s="168"/>
      <c r="FNX2" s="168"/>
      <c r="FNY2" s="168"/>
      <c r="FNZ2" s="168"/>
      <c r="FOA2" s="168"/>
      <c r="FOB2" s="168"/>
      <c r="FOC2" s="168"/>
      <c r="FOD2" s="168"/>
      <c r="FOE2" s="168"/>
      <c r="FOF2" s="168"/>
      <c r="FOG2" s="168"/>
      <c r="FOH2" s="168"/>
      <c r="FOI2" s="168"/>
      <c r="FOJ2" s="168"/>
      <c r="FOK2" s="168"/>
      <c r="FOL2" s="168"/>
      <c r="FOM2" s="168"/>
      <c r="FON2" s="168"/>
      <c r="FOO2" s="168"/>
      <c r="FOP2" s="168"/>
      <c r="FOQ2" s="168"/>
      <c r="FOR2" s="168"/>
      <c r="FOS2" s="168"/>
      <c r="FOT2" s="168"/>
      <c r="FOU2" s="168"/>
      <c r="FOV2" s="168"/>
      <c r="FOW2" s="168"/>
      <c r="FOX2" s="168"/>
      <c r="FOY2" s="168"/>
      <c r="FOZ2" s="168"/>
      <c r="FPA2" s="168"/>
      <c r="FPB2" s="168"/>
      <c r="FPC2" s="168"/>
      <c r="FPD2" s="168"/>
      <c r="FPE2" s="168"/>
      <c r="FPF2" s="168"/>
      <c r="FPG2" s="168"/>
      <c r="FPH2" s="168"/>
      <c r="FPI2" s="168"/>
      <c r="FPJ2" s="168"/>
      <c r="FPK2" s="168"/>
      <c r="FPL2" s="168"/>
      <c r="FPM2" s="168"/>
      <c r="FPN2" s="168"/>
      <c r="FPO2" s="168"/>
      <c r="FPP2" s="168"/>
      <c r="FPQ2" s="168"/>
      <c r="FPR2" s="168"/>
      <c r="FPS2" s="168"/>
      <c r="FPT2" s="168"/>
      <c r="FPU2" s="168"/>
      <c r="FPV2" s="168"/>
      <c r="FPW2" s="168"/>
      <c r="FPX2" s="168"/>
      <c r="FPY2" s="168"/>
      <c r="FPZ2" s="168"/>
      <c r="FQA2" s="168"/>
      <c r="FQB2" s="168"/>
      <c r="FQC2" s="168"/>
      <c r="FQD2" s="168"/>
      <c r="FQE2" s="168"/>
      <c r="FQF2" s="168"/>
      <c r="FQG2" s="168"/>
      <c r="FQH2" s="168"/>
      <c r="FQI2" s="168"/>
      <c r="FQJ2" s="168"/>
      <c r="FQK2" s="168"/>
      <c r="FQL2" s="168"/>
      <c r="FQM2" s="168"/>
      <c r="FQN2" s="168"/>
      <c r="FQO2" s="168"/>
      <c r="FQP2" s="168"/>
      <c r="FQQ2" s="168"/>
      <c r="FQR2" s="168"/>
      <c r="FQS2" s="168"/>
      <c r="FQT2" s="168"/>
      <c r="FQU2" s="168"/>
      <c r="FQV2" s="168"/>
      <c r="FQW2" s="168"/>
      <c r="FQX2" s="168"/>
      <c r="FQY2" s="168"/>
      <c r="FQZ2" s="168"/>
      <c r="FRA2" s="168"/>
      <c r="FRB2" s="168"/>
      <c r="FRC2" s="168"/>
      <c r="FRD2" s="168"/>
      <c r="FRE2" s="168"/>
      <c r="FRF2" s="168"/>
      <c r="FRG2" s="168"/>
      <c r="FRH2" s="168"/>
      <c r="FRI2" s="168"/>
      <c r="FRJ2" s="168"/>
      <c r="FRK2" s="168"/>
      <c r="FRL2" s="168"/>
      <c r="FRM2" s="168"/>
      <c r="FRN2" s="168"/>
      <c r="FRO2" s="168"/>
      <c r="FRP2" s="168"/>
      <c r="FRQ2" s="168"/>
      <c r="FRR2" s="168"/>
      <c r="FRS2" s="168"/>
      <c r="FRT2" s="168"/>
      <c r="FRU2" s="168"/>
      <c r="FRV2" s="168"/>
      <c r="FRW2" s="168"/>
      <c r="FRX2" s="168"/>
      <c r="FRY2" s="168"/>
      <c r="FRZ2" s="168"/>
      <c r="FSA2" s="168"/>
      <c r="FSB2" s="168"/>
      <c r="FSC2" s="168"/>
      <c r="FSD2" s="168"/>
      <c r="FSE2" s="168"/>
      <c r="FSF2" s="168"/>
      <c r="FSG2" s="168"/>
      <c r="FSH2" s="168"/>
      <c r="FSI2" s="168"/>
      <c r="FSJ2" s="168"/>
      <c r="FSK2" s="168"/>
      <c r="FSL2" s="168"/>
      <c r="FSM2" s="168"/>
      <c r="FSN2" s="168"/>
      <c r="FSO2" s="168"/>
      <c r="FSP2" s="168"/>
      <c r="FSQ2" s="168"/>
      <c r="FSR2" s="168"/>
      <c r="FSS2" s="168"/>
      <c r="FST2" s="168"/>
      <c r="FSU2" s="168"/>
      <c r="FSV2" s="168"/>
      <c r="FSW2" s="168"/>
      <c r="FSX2" s="168"/>
      <c r="FSY2" s="168"/>
      <c r="FSZ2" s="168"/>
      <c r="FTA2" s="168"/>
      <c r="FTB2" s="168"/>
      <c r="FTC2" s="168"/>
      <c r="FTD2" s="168"/>
      <c r="FTE2" s="168"/>
      <c r="FTF2" s="168"/>
      <c r="FTG2" s="168"/>
      <c r="FTH2" s="168"/>
      <c r="FTI2" s="168"/>
      <c r="FTJ2" s="168"/>
      <c r="FTK2" s="168"/>
      <c r="FTL2" s="168"/>
      <c r="FTM2" s="168"/>
      <c r="FTN2" s="168"/>
      <c r="FTO2" s="168"/>
      <c r="FTP2" s="168"/>
      <c r="FTQ2" s="168"/>
      <c r="FTR2" s="168"/>
      <c r="FTS2" s="168"/>
      <c r="FTT2" s="168"/>
      <c r="FTU2" s="168"/>
      <c r="FTV2" s="168"/>
      <c r="FTW2" s="168"/>
      <c r="FTX2" s="168"/>
      <c r="FTY2" s="168"/>
      <c r="FTZ2" s="168"/>
      <c r="FUA2" s="168"/>
      <c r="FUB2" s="168"/>
      <c r="FUC2" s="168"/>
      <c r="FUD2" s="168"/>
      <c r="FUE2" s="168"/>
      <c r="FUF2" s="168"/>
      <c r="FUG2" s="168"/>
      <c r="FUH2" s="168"/>
      <c r="FUI2" s="168"/>
      <c r="FUJ2" s="168"/>
      <c r="FUK2" s="168"/>
      <c r="FUL2" s="168"/>
      <c r="FUM2" s="168"/>
      <c r="FUN2" s="168"/>
      <c r="FUO2" s="168"/>
      <c r="FUP2" s="168"/>
      <c r="FUQ2" s="168"/>
      <c r="FUR2" s="168"/>
      <c r="FUS2" s="168"/>
      <c r="FUT2" s="168"/>
      <c r="FUU2" s="168"/>
      <c r="FUV2" s="168"/>
      <c r="FUW2" s="168"/>
      <c r="FUX2" s="168"/>
      <c r="FUY2" s="168"/>
      <c r="FUZ2" s="168"/>
      <c r="FVA2" s="168"/>
      <c r="FVB2" s="168"/>
      <c r="FVC2" s="168"/>
      <c r="FVD2" s="168"/>
      <c r="FVE2" s="168"/>
      <c r="FVF2" s="168"/>
      <c r="FVG2" s="168"/>
      <c r="FVH2" s="168"/>
      <c r="FVI2" s="168"/>
      <c r="FVJ2" s="168"/>
      <c r="FVK2" s="168"/>
      <c r="FVL2" s="168"/>
      <c r="FVM2" s="168"/>
      <c r="FVN2" s="168"/>
      <c r="FVO2" s="168"/>
      <c r="FVP2" s="168"/>
      <c r="FVQ2" s="168"/>
      <c r="FVR2" s="168"/>
      <c r="FVS2" s="168"/>
      <c r="FVT2" s="168"/>
      <c r="FVU2" s="168"/>
      <c r="FVV2" s="168"/>
      <c r="FVW2" s="168"/>
      <c r="FVX2" s="168"/>
      <c r="FVY2" s="168"/>
      <c r="FVZ2" s="168"/>
      <c r="FWA2" s="168"/>
      <c r="FWB2" s="168"/>
      <c r="FWC2" s="168"/>
      <c r="FWD2" s="168"/>
      <c r="FWE2" s="168"/>
      <c r="FWF2" s="168"/>
      <c r="FWG2" s="168"/>
      <c r="FWH2" s="168"/>
      <c r="FWI2" s="168"/>
      <c r="FWJ2" s="168"/>
      <c r="FWK2" s="168"/>
      <c r="FWL2" s="168"/>
      <c r="FWM2" s="168"/>
      <c r="FWN2" s="168"/>
      <c r="FWO2" s="168"/>
      <c r="FWP2" s="168"/>
      <c r="FWQ2" s="168"/>
      <c r="FWR2" s="168"/>
      <c r="FWS2" s="168"/>
      <c r="FWT2" s="168"/>
      <c r="FWU2" s="168"/>
      <c r="FWV2" s="168"/>
      <c r="FWW2" s="168"/>
      <c r="FWX2" s="168"/>
      <c r="FWY2" s="168"/>
      <c r="FWZ2" s="168"/>
      <c r="FXA2" s="168"/>
      <c r="FXB2" s="168"/>
      <c r="FXC2" s="168"/>
      <c r="FXD2" s="168"/>
      <c r="FXE2" s="168"/>
      <c r="FXF2" s="168"/>
      <c r="FXG2" s="168"/>
      <c r="FXH2" s="168"/>
      <c r="FXI2" s="168"/>
      <c r="FXJ2" s="168"/>
      <c r="FXK2" s="168"/>
      <c r="FXL2" s="168"/>
      <c r="FXM2" s="168"/>
      <c r="FXN2" s="168"/>
      <c r="FXO2" s="168"/>
      <c r="FXP2" s="168"/>
      <c r="FXQ2" s="168"/>
      <c r="FXR2" s="168"/>
      <c r="FXS2" s="168"/>
      <c r="FXT2" s="168"/>
      <c r="FXU2" s="168"/>
      <c r="FXV2" s="168"/>
      <c r="FXW2" s="168"/>
      <c r="FXX2" s="168"/>
      <c r="FXY2" s="168"/>
      <c r="FXZ2" s="168"/>
      <c r="FYA2" s="168"/>
      <c r="FYB2" s="168"/>
      <c r="FYC2" s="168"/>
      <c r="FYD2" s="168"/>
      <c r="FYE2" s="168"/>
      <c r="FYF2" s="168"/>
      <c r="FYG2" s="168"/>
      <c r="FYH2" s="168"/>
      <c r="FYI2" s="168"/>
      <c r="FYJ2" s="168"/>
      <c r="FYK2" s="168"/>
      <c r="FYL2" s="168"/>
      <c r="FYM2" s="168"/>
      <c r="FYN2" s="168"/>
      <c r="FYO2" s="168"/>
      <c r="FYP2" s="168"/>
      <c r="FYQ2" s="168"/>
      <c r="FYR2" s="168"/>
      <c r="FYS2" s="168"/>
      <c r="FYT2" s="168"/>
      <c r="FYU2" s="168"/>
      <c r="FYV2" s="168"/>
      <c r="FYW2" s="168"/>
      <c r="FYX2" s="168"/>
      <c r="FYY2" s="168"/>
      <c r="FYZ2" s="168"/>
      <c r="FZA2" s="168"/>
      <c r="FZB2" s="168"/>
      <c r="FZC2" s="168"/>
      <c r="FZD2" s="168"/>
      <c r="FZE2" s="168"/>
      <c r="FZF2" s="168"/>
      <c r="FZG2" s="168"/>
      <c r="FZH2" s="168"/>
      <c r="FZI2" s="168"/>
      <c r="FZJ2" s="168"/>
      <c r="FZK2" s="168"/>
      <c r="FZL2" s="168"/>
      <c r="FZM2" s="168"/>
      <c r="FZN2" s="168"/>
      <c r="FZO2" s="168"/>
      <c r="FZP2" s="168"/>
      <c r="FZQ2" s="168"/>
      <c r="FZR2" s="168"/>
      <c r="FZS2" s="168"/>
      <c r="FZT2" s="168"/>
      <c r="FZU2" s="168"/>
      <c r="FZV2" s="168"/>
      <c r="FZW2" s="168"/>
      <c r="FZX2" s="168"/>
      <c r="FZY2" s="168"/>
      <c r="FZZ2" s="168"/>
      <c r="GAA2" s="168"/>
      <c r="GAB2" s="168"/>
      <c r="GAC2" s="168"/>
      <c r="GAD2" s="168"/>
      <c r="GAE2" s="168"/>
      <c r="GAF2" s="168"/>
      <c r="GAG2" s="168"/>
      <c r="GAH2" s="168"/>
      <c r="GAI2" s="168"/>
      <c r="GAJ2" s="168"/>
      <c r="GAK2" s="168"/>
      <c r="GAL2" s="168"/>
      <c r="GAM2" s="168"/>
      <c r="GAN2" s="168"/>
      <c r="GAO2" s="168"/>
      <c r="GAP2" s="168"/>
      <c r="GAQ2" s="168"/>
      <c r="GAR2" s="168"/>
      <c r="GAS2" s="168"/>
      <c r="GAT2" s="168"/>
      <c r="GAU2" s="168"/>
      <c r="GAV2" s="168"/>
      <c r="GAW2" s="168"/>
      <c r="GAX2" s="168"/>
      <c r="GAY2" s="168"/>
      <c r="GAZ2" s="168"/>
      <c r="GBA2" s="168"/>
      <c r="GBB2" s="168"/>
      <c r="GBC2" s="168"/>
      <c r="GBD2" s="168"/>
      <c r="GBE2" s="168"/>
      <c r="GBF2" s="168"/>
      <c r="GBG2" s="168"/>
      <c r="GBH2" s="168"/>
      <c r="GBI2" s="168"/>
      <c r="GBJ2" s="168"/>
      <c r="GBK2" s="168"/>
      <c r="GBL2" s="168"/>
      <c r="GBM2" s="168"/>
      <c r="GBN2" s="168"/>
      <c r="GBO2" s="168"/>
      <c r="GBP2" s="168"/>
      <c r="GBQ2" s="168"/>
      <c r="GBR2" s="168"/>
      <c r="GBS2" s="168"/>
      <c r="GBT2" s="168"/>
      <c r="GBU2" s="168"/>
      <c r="GBV2" s="168"/>
      <c r="GBW2" s="168"/>
      <c r="GBX2" s="168"/>
      <c r="GBY2" s="168"/>
      <c r="GBZ2" s="168"/>
      <c r="GCA2" s="168"/>
      <c r="GCB2" s="168"/>
      <c r="GCC2" s="168"/>
      <c r="GCD2" s="168"/>
      <c r="GCE2" s="168"/>
      <c r="GCF2" s="168"/>
      <c r="GCG2" s="168"/>
      <c r="GCH2" s="168"/>
      <c r="GCI2" s="168"/>
      <c r="GCJ2" s="168"/>
      <c r="GCK2" s="168"/>
      <c r="GCL2" s="168"/>
      <c r="GCM2" s="168"/>
      <c r="GCN2" s="168"/>
      <c r="GCO2" s="168"/>
      <c r="GCP2" s="168"/>
      <c r="GCQ2" s="168"/>
      <c r="GCR2" s="168"/>
      <c r="GCS2" s="168"/>
      <c r="GCT2" s="168"/>
      <c r="GCU2" s="168"/>
      <c r="GCV2" s="168"/>
      <c r="GCW2" s="168"/>
      <c r="GCX2" s="168"/>
      <c r="GCY2" s="168"/>
      <c r="GCZ2" s="168"/>
      <c r="GDA2" s="168"/>
      <c r="GDB2" s="168"/>
      <c r="GDC2" s="168"/>
      <c r="GDD2" s="168"/>
      <c r="GDE2" s="168"/>
      <c r="GDF2" s="168"/>
      <c r="GDG2" s="168"/>
      <c r="GDH2" s="168"/>
      <c r="GDI2" s="168"/>
      <c r="GDJ2" s="168"/>
      <c r="GDK2" s="168"/>
      <c r="GDL2" s="168"/>
      <c r="GDM2" s="168"/>
      <c r="GDN2" s="168"/>
      <c r="GDO2" s="168"/>
      <c r="GDP2" s="168"/>
      <c r="GDQ2" s="168"/>
      <c r="GDR2" s="168"/>
      <c r="GDS2" s="168"/>
      <c r="GDT2" s="168"/>
      <c r="GDU2" s="168"/>
      <c r="GDV2" s="168"/>
      <c r="GDW2" s="168"/>
      <c r="GDX2" s="168"/>
      <c r="GDY2" s="168"/>
      <c r="GDZ2" s="168"/>
      <c r="GEA2" s="168"/>
      <c r="GEB2" s="168"/>
      <c r="GEC2" s="168"/>
      <c r="GED2" s="168"/>
      <c r="GEE2" s="168"/>
      <c r="GEF2" s="168"/>
      <c r="GEG2" s="168"/>
      <c r="GEH2" s="168"/>
      <c r="GEI2" s="168"/>
      <c r="GEJ2" s="168"/>
      <c r="GEK2" s="168"/>
      <c r="GEL2" s="168"/>
      <c r="GEM2" s="168"/>
      <c r="GEN2" s="168"/>
      <c r="GEO2" s="168"/>
      <c r="GEP2" s="168"/>
      <c r="GEQ2" s="168"/>
      <c r="GER2" s="168"/>
      <c r="GES2" s="168"/>
      <c r="GET2" s="168"/>
      <c r="GEU2" s="168"/>
      <c r="GEV2" s="168"/>
      <c r="GEW2" s="168"/>
      <c r="GEX2" s="168"/>
      <c r="GEY2" s="168"/>
      <c r="GEZ2" s="168"/>
      <c r="GFA2" s="168"/>
      <c r="GFB2" s="168"/>
      <c r="GFC2" s="168"/>
      <c r="GFD2" s="168"/>
      <c r="GFE2" s="168"/>
      <c r="GFF2" s="168"/>
      <c r="GFG2" s="168"/>
      <c r="GFH2" s="168"/>
      <c r="GFI2" s="168"/>
      <c r="GFJ2" s="168"/>
      <c r="GFK2" s="168"/>
      <c r="GFL2" s="168"/>
      <c r="GFM2" s="168"/>
      <c r="GFN2" s="168"/>
      <c r="GFO2" s="168"/>
      <c r="GFP2" s="168"/>
      <c r="GFQ2" s="168"/>
      <c r="GFR2" s="168"/>
      <c r="GFS2" s="168"/>
      <c r="GFT2" s="168"/>
      <c r="GFU2" s="168"/>
      <c r="GFV2" s="168"/>
      <c r="GFW2" s="168"/>
      <c r="GFX2" s="168"/>
      <c r="GFY2" s="168"/>
      <c r="GFZ2" s="168"/>
      <c r="GGA2" s="168"/>
      <c r="GGB2" s="168"/>
      <c r="GGC2" s="168"/>
      <c r="GGD2" s="168"/>
      <c r="GGE2" s="168"/>
      <c r="GGF2" s="168"/>
      <c r="GGG2" s="168"/>
      <c r="GGH2" s="168"/>
      <c r="GGI2" s="168"/>
      <c r="GGJ2" s="168"/>
      <c r="GGK2" s="168"/>
      <c r="GGL2" s="168"/>
      <c r="GGM2" s="168"/>
      <c r="GGN2" s="168"/>
      <c r="GGO2" s="168"/>
      <c r="GGP2" s="168"/>
      <c r="GGQ2" s="168"/>
      <c r="GGR2" s="168"/>
      <c r="GGS2" s="168"/>
      <c r="GGT2" s="168"/>
      <c r="GGU2" s="168"/>
      <c r="GGV2" s="168"/>
      <c r="GGW2" s="168"/>
      <c r="GGX2" s="168"/>
      <c r="GGY2" s="168"/>
      <c r="GGZ2" s="168"/>
      <c r="GHA2" s="168"/>
      <c r="GHB2" s="168"/>
      <c r="GHC2" s="168"/>
      <c r="GHD2" s="168"/>
      <c r="GHE2" s="168"/>
      <c r="GHF2" s="168"/>
      <c r="GHG2" s="168"/>
      <c r="GHH2" s="168"/>
      <c r="GHI2" s="168"/>
      <c r="GHJ2" s="168"/>
      <c r="GHK2" s="168"/>
      <c r="GHL2" s="168"/>
      <c r="GHM2" s="168"/>
      <c r="GHN2" s="168"/>
      <c r="GHO2" s="168"/>
      <c r="GHP2" s="168"/>
      <c r="GHQ2" s="168"/>
      <c r="GHR2" s="168"/>
      <c r="GHS2" s="168"/>
      <c r="GHT2" s="168"/>
      <c r="GHU2" s="168"/>
      <c r="GHV2" s="168"/>
      <c r="GHW2" s="168"/>
      <c r="GHX2" s="168"/>
      <c r="GHY2" s="168"/>
      <c r="GHZ2" s="168"/>
      <c r="GIA2" s="168"/>
      <c r="GIB2" s="168"/>
      <c r="GIC2" s="168"/>
      <c r="GID2" s="168"/>
      <c r="GIE2" s="168"/>
      <c r="GIF2" s="168"/>
      <c r="GIG2" s="168"/>
      <c r="GIH2" s="168"/>
      <c r="GII2" s="168"/>
      <c r="GIJ2" s="168"/>
      <c r="GIK2" s="168"/>
      <c r="GIL2" s="168"/>
      <c r="GIM2" s="168"/>
      <c r="GIN2" s="168"/>
      <c r="GIO2" s="168"/>
      <c r="GIP2" s="168"/>
      <c r="GIQ2" s="168"/>
      <c r="GIR2" s="168"/>
      <c r="GIS2" s="168"/>
      <c r="GIT2" s="168"/>
      <c r="GIU2" s="168"/>
      <c r="GIV2" s="168"/>
      <c r="GIW2" s="168"/>
      <c r="GIX2" s="168"/>
      <c r="GIY2" s="168"/>
      <c r="GIZ2" s="168"/>
      <c r="GJA2" s="168"/>
      <c r="GJB2" s="168"/>
      <c r="GJC2" s="168"/>
      <c r="GJD2" s="168"/>
      <c r="GJE2" s="168"/>
      <c r="GJF2" s="168"/>
      <c r="GJG2" s="168"/>
      <c r="GJH2" s="168"/>
      <c r="GJI2" s="168"/>
      <c r="GJJ2" s="168"/>
      <c r="GJK2" s="168"/>
      <c r="GJL2" s="168"/>
      <c r="GJM2" s="168"/>
      <c r="GJN2" s="168"/>
      <c r="GJO2" s="168"/>
      <c r="GJP2" s="168"/>
      <c r="GJQ2" s="168"/>
      <c r="GJR2" s="168"/>
      <c r="GJS2" s="168"/>
      <c r="GJT2" s="168"/>
      <c r="GJU2" s="168"/>
      <c r="GJV2" s="168"/>
      <c r="GJW2" s="168"/>
      <c r="GJX2" s="168"/>
      <c r="GJY2" s="168"/>
      <c r="GJZ2" s="168"/>
      <c r="GKA2" s="168"/>
      <c r="GKB2" s="168"/>
      <c r="GKC2" s="168"/>
      <c r="GKD2" s="168"/>
      <c r="GKE2" s="168"/>
      <c r="GKF2" s="168"/>
      <c r="GKG2" s="168"/>
      <c r="GKH2" s="168"/>
      <c r="GKI2" s="168"/>
      <c r="GKJ2" s="168"/>
      <c r="GKK2" s="168"/>
      <c r="GKL2" s="168"/>
      <c r="GKM2" s="168"/>
      <c r="GKN2" s="168"/>
      <c r="GKO2" s="168"/>
      <c r="GKP2" s="168"/>
      <c r="GKQ2" s="168"/>
      <c r="GKR2" s="168"/>
      <c r="GKS2" s="168"/>
      <c r="GKT2" s="168"/>
      <c r="GKU2" s="168"/>
      <c r="GKV2" s="168"/>
      <c r="GKW2" s="168"/>
      <c r="GKX2" s="168"/>
      <c r="GKY2" s="168"/>
      <c r="GKZ2" s="168"/>
      <c r="GLA2" s="168"/>
      <c r="GLB2" s="168"/>
      <c r="GLC2" s="168"/>
      <c r="GLD2" s="168"/>
      <c r="GLE2" s="168"/>
      <c r="GLF2" s="168"/>
      <c r="GLG2" s="168"/>
      <c r="GLH2" s="168"/>
      <c r="GLI2" s="168"/>
      <c r="GLJ2" s="168"/>
      <c r="GLK2" s="168"/>
      <c r="GLL2" s="168"/>
      <c r="GLM2" s="168"/>
      <c r="GLN2" s="168"/>
      <c r="GLO2" s="168"/>
      <c r="GLP2" s="168"/>
      <c r="GLQ2" s="168"/>
      <c r="GLR2" s="168"/>
      <c r="GLS2" s="168"/>
      <c r="GLT2" s="168"/>
      <c r="GLU2" s="168"/>
      <c r="GLV2" s="168"/>
      <c r="GLW2" s="168"/>
      <c r="GLX2" s="168"/>
      <c r="GLY2" s="168"/>
      <c r="GLZ2" s="168"/>
      <c r="GMA2" s="168"/>
      <c r="GMB2" s="168"/>
      <c r="GMC2" s="168"/>
      <c r="GMD2" s="168"/>
      <c r="GME2" s="168"/>
      <c r="GMF2" s="168"/>
      <c r="GMG2" s="168"/>
      <c r="GMH2" s="168"/>
      <c r="GMI2" s="168"/>
      <c r="GMJ2" s="168"/>
      <c r="GMK2" s="168"/>
      <c r="GML2" s="168"/>
      <c r="GMM2" s="168"/>
      <c r="GMN2" s="168"/>
      <c r="GMO2" s="168"/>
      <c r="GMP2" s="168"/>
      <c r="GMQ2" s="168"/>
      <c r="GMR2" s="168"/>
      <c r="GMS2" s="168"/>
      <c r="GMT2" s="168"/>
      <c r="GMU2" s="168"/>
      <c r="GMV2" s="168"/>
      <c r="GMW2" s="168"/>
      <c r="GMX2" s="168"/>
      <c r="GMY2" s="168"/>
      <c r="GMZ2" s="168"/>
      <c r="GNA2" s="168"/>
      <c r="GNB2" s="168"/>
      <c r="GNC2" s="168"/>
      <c r="GND2" s="168"/>
      <c r="GNE2" s="168"/>
      <c r="GNF2" s="168"/>
      <c r="GNG2" s="168"/>
      <c r="GNH2" s="168"/>
      <c r="GNI2" s="168"/>
      <c r="GNJ2" s="168"/>
      <c r="GNK2" s="168"/>
      <c r="GNL2" s="168"/>
      <c r="GNM2" s="168"/>
      <c r="GNN2" s="168"/>
      <c r="GNO2" s="168"/>
      <c r="GNP2" s="168"/>
      <c r="GNQ2" s="168"/>
      <c r="GNR2" s="168"/>
      <c r="GNS2" s="168"/>
      <c r="GNT2" s="168"/>
      <c r="GNU2" s="168"/>
      <c r="GNV2" s="168"/>
      <c r="GNW2" s="168"/>
      <c r="GNX2" s="168"/>
      <c r="GNY2" s="168"/>
      <c r="GNZ2" s="168"/>
      <c r="GOA2" s="168"/>
      <c r="GOB2" s="168"/>
      <c r="GOC2" s="168"/>
      <c r="GOD2" s="168"/>
      <c r="GOE2" s="168"/>
      <c r="GOF2" s="168"/>
      <c r="GOG2" s="168"/>
      <c r="GOH2" s="168"/>
      <c r="GOI2" s="168"/>
      <c r="GOJ2" s="168"/>
      <c r="GOK2" s="168"/>
      <c r="GOL2" s="168"/>
      <c r="GOM2" s="168"/>
      <c r="GON2" s="168"/>
      <c r="GOO2" s="168"/>
      <c r="GOP2" s="168"/>
      <c r="GOQ2" s="168"/>
      <c r="GOR2" s="168"/>
      <c r="GOS2" s="168"/>
      <c r="GOT2" s="168"/>
      <c r="GOU2" s="168"/>
      <c r="GOV2" s="168"/>
      <c r="GOW2" s="168"/>
      <c r="GOX2" s="168"/>
      <c r="GOY2" s="168"/>
      <c r="GOZ2" s="168"/>
      <c r="GPA2" s="168"/>
      <c r="GPB2" s="168"/>
      <c r="GPC2" s="168"/>
      <c r="GPD2" s="168"/>
      <c r="GPE2" s="168"/>
      <c r="GPF2" s="168"/>
      <c r="GPG2" s="168"/>
      <c r="GPH2" s="168"/>
      <c r="GPI2" s="168"/>
      <c r="GPJ2" s="168"/>
      <c r="GPK2" s="168"/>
      <c r="GPL2" s="168"/>
      <c r="GPM2" s="168"/>
      <c r="GPN2" s="168"/>
      <c r="GPO2" s="168"/>
      <c r="GPP2" s="168"/>
      <c r="GPQ2" s="168"/>
      <c r="GPR2" s="168"/>
      <c r="GPS2" s="168"/>
      <c r="GPT2" s="168"/>
      <c r="GPU2" s="168"/>
      <c r="GPV2" s="168"/>
      <c r="GPW2" s="168"/>
      <c r="GPX2" s="168"/>
      <c r="GPY2" s="168"/>
      <c r="GPZ2" s="168"/>
      <c r="GQA2" s="168"/>
      <c r="GQB2" s="168"/>
      <c r="GQC2" s="168"/>
      <c r="GQD2" s="168"/>
      <c r="GQE2" s="168"/>
      <c r="GQF2" s="168"/>
      <c r="GQG2" s="168"/>
      <c r="GQH2" s="168"/>
      <c r="GQI2" s="168"/>
      <c r="GQJ2" s="168"/>
      <c r="GQK2" s="168"/>
      <c r="GQL2" s="168"/>
      <c r="GQM2" s="168"/>
      <c r="GQN2" s="168"/>
      <c r="GQO2" s="168"/>
      <c r="GQP2" s="168"/>
      <c r="GQQ2" s="168"/>
      <c r="GQR2" s="168"/>
      <c r="GQS2" s="168"/>
      <c r="GQT2" s="168"/>
      <c r="GQU2" s="168"/>
      <c r="GQV2" s="168"/>
      <c r="GQW2" s="168"/>
      <c r="GQX2" s="168"/>
      <c r="GQY2" s="168"/>
      <c r="GQZ2" s="168"/>
      <c r="GRA2" s="168"/>
      <c r="GRB2" s="168"/>
      <c r="GRC2" s="168"/>
      <c r="GRD2" s="168"/>
      <c r="GRE2" s="168"/>
      <c r="GRF2" s="168"/>
      <c r="GRG2" s="168"/>
      <c r="GRH2" s="168"/>
      <c r="GRI2" s="168"/>
      <c r="GRJ2" s="168"/>
      <c r="GRK2" s="168"/>
      <c r="GRL2" s="168"/>
      <c r="GRM2" s="168"/>
      <c r="GRN2" s="168"/>
      <c r="GRO2" s="168"/>
      <c r="GRP2" s="168"/>
      <c r="GRQ2" s="168"/>
      <c r="GRR2" s="168"/>
      <c r="GRS2" s="168"/>
      <c r="GRT2" s="168"/>
      <c r="GRU2" s="168"/>
      <c r="GRV2" s="168"/>
      <c r="GRW2" s="168"/>
      <c r="GRX2" s="168"/>
      <c r="GRY2" s="168"/>
      <c r="GRZ2" s="168"/>
      <c r="GSA2" s="168"/>
      <c r="GSB2" s="168"/>
      <c r="GSC2" s="168"/>
      <c r="GSD2" s="168"/>
      <c r="GSE2" s="168"/>
      <c r="GSF2" s="168"/>
      <c r="GSG2" s="168"/>
      <c r="GSH2" s="168"/>
      <c r="GSI2" s="168"/>
      <c r="GSJ2" s="168"/>
      <c r="GSK2" s="168"/>
      <c r="GSL2" s="168"/>
      <c r="GSM2" s="168"/>
      <c r="GSN2" s="168"/>
      <c r="GSO2" s="168"/>
      <c r="GSP2" s="168"/>
      <c r="GSQ2" s="168"/>
      <c r="GSR2" s="168"/>
      <c r="GSS2" s="168"/>
      <c r="GST2" s="168"/>
      <c r="GSU2" s="168"/>
      <c r="GSV2" s="168"/>
      <c r="GSW2" s="168"/>
      <c r="GSX2" s="168"/>
      <c r="GSY2" s="168"/>
      <c r="GSZ2" s="168"/>
      <c r="GTA2" s="168"/>
      <c r="GTB2" s="168"/>
      <c r="GTC2" s="168"/>
      <c r="GTD2" s="168"/>
      <c r="GTE2" s="168"/>
      <c r="GTF2" s="168"/>
      <c r="GTG2" s="168"/>
      <c r="GTH2" s="168"/>
      <c r="GTI2" s="168"/>
      <c r="GTJ2" s="168"/>
      <c r="GTK2" s="168"/>
      <c r="GTL2" s="168"/>
      <c r="GTM2" s="168"/>
      <c r="GTN2" s="168"/>
      <c r="GTO2" s="168"/>
      <c r="GTP2" s="168"/>
      <c r="GTQ2" s="168"/>
      <c r="GTR2" s="168"/>
      <c r="GTS2" s="168"/>
      <c r="GTT2" s="168"/>
      <c r="GTU2" s="168"/>
      <c r="GTV2" s="168"/>
      <c r="GTW2" s="168"/>
      <c r="GTX2" s="168"/>
      <c r="GTY2" s="168"/>
      <c r="GTZ2" s="168"/>
      <c r="GUA2" s="168"/>
      <c r="GUB2" s="168"/>
      <c r="GUC2" s="168"/>
      <c r="GUD2" s="168"/>
      <c r="GUE2" s="168"/>
      <c r="GUF2" s="168"/>
      <c r="GUG2" s="168"/>
      <c r="GUH2" s="168"/>
      <c r="GUI2" s="168"/>
      <c r="GUJ2" s="168"/>
      <c r="GUK2" s="168"/>
      <c r="GUL2" s="168"/>
      <c r="GUM2" s="168"/>
      <c r="GUN2" s="168"/>
      <c r="GUO2" s="168"/>
      <c r="GUP2" s="168"/>
      <c r="GUQ2" s="168"/>
      <c r="GUR2" s="168"/>
      <c r="GUS2" s="168"/>
      <c r="GUT2" s="168"/>
      <c r="GUU2" s="168"/>
      <c r="GUV2" s="168"/>
      <c r="GUW2" s="168"/>
      <c r="GUX2" s="168"/>
      <c r="GUY2" s="168"/>
      <c r="GUZ2" s="168"/>
      <c r="GVA2" s="168"/>
      <c r="GVB2" s="168"/>
      <c r="GVC2" s="168"/>
      <c r="GVD2" s="168"/>
      <c r="GVE2" s="168"/>
      <c r="GVF2" s="168"/>
      <c r="GVG2" s="168"/>
      <c r="GVH2" s="168"/>
      <c r="GVI2" s="168"/>
      <c r="GVJ2" s="168"/>
      <c r="GVK2" s="168"/>
      <c r="GVL2" s="168"/>
      <c r="GVM2" s="168"/>
      <c r="GVN2" s="168"/>
      <c r="GVO2" s="168"/>
      <c r="GVP2" s="168"/>
      <c r="GVQ2" s="168"/>
      <c r="GVR2" s="168"/>
      <c r="GVS2" s="168"/>
      <c r="GVT2" s="168"/>
      <c r="GVU2" s="168"/>
      <c r="GVV2" s="168"/>
      <c r="GVW2" s="168"/>
      <c r="GVX2" s="168"/>
      <c r="GVY2" s="168"/>
      <c r="GVZ2" s="168"/>
      <c r="GWA2" s="168"/>
      <c r="GWB2" s="168"/>
      <c r="GWC2" s="168"/>
      <c r="GWD2" s="168"/>
      <c r="GWE2" s="168"/>
      <c r="GWF2" s="168"/>
      <c r="GWG2" s="168"/>
      <c r="GWH2" s="168"/>
      <c r="GWI2" s="168"/>
      <c r="GWJ2" s="168"/>
      <c r="GWK2" s="168"/>
      <c r="GWL2" s="168"/>
      <c r="GWM2" s="168"/>
      <c r="GWN2" s="168"/>
      <c r="GWO2" s="168"/>
      <c r="GWP2" s="168"/>
      <c r="GWQ2" s="168"/>
      <c r="GWR2" s="168"/>
      <c r="GWS2" s="168"/>
      <c r="GWT2" s="168"/>
      <c r="GWU2" s="168"/>
      <c r="GWV2" s="168"/>
      <c r="GWW2" s="168"/>
      <c r="GWX2" s="168"/>
      <c r="GWY2" s="168"/>
      <c r="GWZ2" s="168"/>
      <c r="GXA2" s="168"/>
      <c r="GXB2" s="168"/>
      <c r="GXC2" s="168"/>
      <c r="GXD2" s="168"/>
      <c r="GXE2" s="168"/>
      <c r="GXF2" s="168"/>
      <c r="GXG2" s="168"/>
      <c r="GXH2" s="168"/>
      <c r="GXI2" s="168"/>
      <c r="GXJ2" s="168"/>
      <c r="GXK2" s="168"/>
      <c r="GXL2" s="168"/>
      <c r="GXM2" s="168"/>
      <c r="GXN2" s="168"/>
      <c r="GXO2" s="168"/>
      <c r="GXP2" s="168"/>
      <c r="GXQ2" s="168"/>
      <c r="GXR2" s="168"/>
      <c r="GXS2" s="168"/>
      <c r="GXT2" s="168"/>
      <c r="GXU2" s="168"/>
      <c r="GXV2" s="168"/>
      <c r="GXW2" s="168"/>
      <c r="GXX2" s="168"/>
      <c r="GXY2" s="168"/>
      <c r="GXZ2" s="168"/>
      <c r="GYA2" s="168"/>
      <c r="GYB2" s="168"/>
      <c r="GYC2" s="168"/>
      <c r="GYD2" s="168"/>
      <c r="GYE2" s="168"/>
      <c r="GYF2" s="168"/>
      <c r="GYG2" s="168"/>
      <c r="GYH2" s="168"/>
      <c r="GYI2" s="168"/>
      <c r="GYJ2" s="168"/>
      <c r="GYK2" s="168"/>
      <c r="GYL2" s="168"/>
      <c r="GYM2" s="168"/>
      <c r="GYN2" s="168"/>
      <c r="GYO2" s="168"/>
      <c r="GYP2" s="168"/>
      <c r="GYQ2" s="168"/>
      <c r="GYR2" s="168"/>
      <c r="GYS2" s="168"/>
      <c r="GYT2" s="168"/>
      <c r="GYU2" s="168"/>
      <c r="GYV2" s="168"/>
      <c r="GYW2" s="168"/>
      <c r="GYX2" s="168"/>
      <c r="GYY2" s="168"/>
      <c r="GYZ2" s="168"/>
      <c r="GZA2" s="168"/>
      <c r="GZB2" s="168"/>
      <c r="GZC2" s="168"/>
      <c r="GZD2" s="168"/>
      <c r="GZE2" s="168"/>
      <c r="GZF2" s="168"/>
      <c r="GZG2" s="168"/>
      <c r="GZH2" s="168"/>
      <c r="GZI2" s="168"/>
      <c r="GZJ2" s="168"/>
      <c r="GZK2" s="168"/>
      <c r="GZL2" s="168"/>
      <c r="GZM2" s="168"/>
      <c r="GZN2" s="168"/>
      <c r="GZO2" s="168"/>
      <c r="GZP2" s="168"/>
      <c r="GZQ2" s="168"/>
      <c r="GZR2" s="168"/>
      <c r="GZS2" s="168"/>
      <c r="GZT2" s="168"/>
      <c r="GZU2" s="168"/>
      <c r="GZV2" s="168"/>
      <c r="GZW2" s="168"/>
      <c r="GZX2" s="168"/>
      <c r="GZY2" s="168"/>
      <c r="GZZ2" s="168"/>
      <c r="HAA2" s="168"/>
      <c r="HAB2" s="168"/>
      <c r="HAC2" s="168"/>
      <c r="HAD2" s="168"/>
      <c r="HAE2" s="168"/>
      <c r="HAF2" s="168"/>
      <c r="HAG2" s="168"/>
      <c r="HAH2" s="168"/>
      <c r="HAI2" s="168"/>
      <c r="HAJ2" s="168"/>
      <c r="HAK2" s="168"/>
      <c r="HAL2" s="168"/>
      <c r="HAM2" s="168"/>
      <c r="HAN2" s="168"/>
      <c r="HAO2" s="168"/>
      <c r="HAP2" s="168"/>
      <c r="HAQ2" s="168"/>
      <c r="HAR2" s="168"/>
      <c r="HAS2" s="168"/>
      <c r="HAT2" s="168"/>
      <c r="HAU2" s="168"/>
      <c r="HAV2" s="168"/>
      <c r="HAW2" s="168"/>
      <c r="HAX2" s="168"/>
      <c r="HAY2" s="168"/>
      <c r="HAZ2" s="168"/>
      <c r="HBA2" s="168"/>
      <c r="HBB2" s="168"/>
      <c r="HBC2" s="168"/>
      <c r="HBD2" s="168"/>
      <c r="HBE2" s="168"/>
      <c r="HBF2" s="168"/>
      <c r="HBG2" s="168"/>
      <c r="HBH2" s="168"/>
      <c r="HBI2" s="168"/>
      <c r="HBJ2" s="168"/>
      <c r="HBK2" s="168"/>
      <c r="HBL2" s="168"/>
      <c r="HBM2" s="168"/>
      <c r="HBN2" s="168"/>
      <c r="HBO2" s="168"/>
      <c r="HBP2" s="168"/>
      <c r="HBQ2" s="168"/>
      <c r="HBR2" s="168"/>
      <c r="HBS2" s="168"/>
      <c r="HBT2" s="168"/>
      <c r="HBU2" s="168"/>
      <c r="HBV2" s="168"/>
      <c r="HBW2" s="168"/>
      <c r="HBX2" s="168"/>
      <c r="HBY2" s="168"/>
      <c r="HBZ2" s="168"/>
      <c r="HCA2" s="168"/>
      <c r="HCB2" s="168"/>
      <c r="HCC2" s="168"/>
      <c r="HCD2" s="168"/>
      <c r="HCE2" s="168"/>
      <c r="HCF2" s="168"/>
      <c r="HCG2" s="168"/>
      <c r="HCH2" s="168"/>
      <c r="HCI2" s="168"/>
      <c r="HCJ2" s="168"/>
      <c r="HCK2" s="168"/>
      <c r="HCL2" s="168"/>
      <c r="HCM2" s="168"/>
      <c r="HCN2" s="168"/>
      <c r="HCO2" s="168"/>
      <c r="HCP2" s="168"/>
      <c r="HCQ2" s="168"/>
      <c r="HCR2" s="168"/>
      <c r="HCS2" s="168"/>
      <c r="HCT2" s="168"/>
      <c r="HCU2" s="168"/>
      <c r="HCV2" s="168"/>
      <c r="HCW2" s="168"/>
      <c r="HCX2" s="168"/>
      <c r="HCY2" s="168"/>
      <c r="HCZ2" s="168"/>
      <c r="HDA2" s="168"/>
      <c r="HDB2" s="168"/>
      <c r="HDC2" s="168"/>
      <c r="HDD2" s="168"/>
      <c r="HDE2" s="168"/>
      <c r="HDF2" s="168"/>
      <c r="HDG2" s="168"/>
      <c r="HDH2" s="168"/>
      <c r="HDI2" s="168"/>
      <c r="HDJ2" s="168"/>
      <c r="HDK2" s="168"/>
      <c r="HDL2" s="168"/>
      <c r="HDM2" s="168"/>
      <c r="HDN2" s="168"/>
      <c r="HDO2" s="168"/>
      <c r="HDP2" s="168"/>
      <c r="HDQ2" s="168"/>
      <c r="HDR2" s="168"/>
      <c r="HDS2" s="168"/>
      <c r="HDT2" s="168"/>
      <c r="HDU2" s="168"/>
      <c r="HDV2" s="168"/>
      <c r="HDW2" s="168"/>
      <c r="HDX2" s="168"/>
      <c r="HDY2" s="168"/>
      <c r="HDZ2" s="168"/>
      <c r="HEA2" s="168"/>
      <c r="HEB2" s="168"/>
      <c r="HEC2" s="168"/>
      <c r="HED2" s="168"/>
      <c r="HEE2" s="168"/>
      <c r="HEF2" s="168"/>
      <c r="HEG2" s="168"/>
      <c r="HEH2" s="168"/>
      <c r="HEI2" s="168"/>
      <c r="HEJ2" s="168"/>
      <c r="HEK2" s="168"/>
      <c r="HEL2" s="168"/>
      <c r="HEM2" s="168"/>
      <c r="HEN2" s="168"/>
      <c r="HEO2" s="168"/>
      <c r="HEP2" s="168"/>
      <c r="HEQ2" s="168"/>
      <c r="HER2" s="168"/>
      <c r="HES2" s="168"/>
      <c r="HET2" s="168"/>
      <c r="HEU2" s="168"/>
      <c r="HEV2" s="168"/>
      <c r="HEW2" s="168"/>
      <c r="HEX2" s="168"/>
      <c r="HEY2" s="168"/>
      <c r="HEZ2" s="168"/>
      <c r="HFA2" s="168"/>
      <c r="HFB2" s="168"/>
      <c r="HFC2" s="168"/>
      <c r="HFD2" s="168"/>
      <c r="HFE2" s="168"/>
      <c r="HFF2" s="168"/>
      <c r="HFG2" s="168"/>
      <c r="HFH2" s="168"/>
      <c r="HFI2" s="168"/>
      <c r="HFJ2" s="168"/>
      <c r="HFK2" s="168"/>
      <c r="HFL2" s="168"/>
      <c r="HFM2" s="168"/>
      <c r="HFN2" s="168"/>
      <c r="HFO2" s="168"/>
      <c r="HFP2" s="168"/>
      <c r="HFQ2" s="168"/>
      <c r="HFR2" s="168"/>
      <c r="HFS2" s="168"/>
      <c r="HFT2" s="168"/>
      <c r="HFU2" s="168"/>
      <c r="HFV2" s="168"/>
      <c r="HFW2" s="168"/>
      <c r="HFX2" s="168"/>
      <c r="HFY2" s="168"/>
      <c r="HFZ2" s="168"/>
      <c r="HGA2" s="168"/>
      <c r="HGB2" s="168"/>
      <c r="HGC2" s="168"/>
      <c r="HGD2" s="168"/>
      <c r="HGE2" s="168"/>
      <c r="HGF2" s="168"/>
      <c r="HGG2" s="168"/>
      <c r="HGH2" s="168"/>
      <c r="HGI2" s="168"/>
      <c r="HGJ2" s="168"/>
      <c r="HGK2" s="168"/>
      <c r="HGL2" s="168"/>
      <c r="HGM2" s="168"/>
      <c r="HGN2" s="168"/>
      <c r="HGO2" s="168"/>
      <c r="HGP2" s="168"/>
      <c r="HGQ2" s="168"/>
      <c r="HGR2" s="168"/>
      <c r="HGS2" s="168"/>
      <c r="HGT2" s="168"/>
      <c r="HGU2" s="168"/>
      <c r="HGV2" s="168"/>
      <c r="HGW2" s="168"/>
      <c r="HGX2" s="168"/>
      <c r="HGY2" s="168"/>
      <c r="HGZ2" s="168"/>
      <c r="HHA2" s="168"/>
      <c r="HHB2" s="168"/>
      <c r="HHC2" s="168"/>
      <c r="HHD2" s="168"/>
      <c r="HHE2" s="168"/>
      <c r="HHF2" s="168"/>
      <c r="HHG2" s="168"/>
      <c r="HHH2" s="168"/>
      <c r="HHI2" s="168"/>
      <c r="HHJ2" s="168"/>
      <c r="HHK2" s="168"/>
      <c r="HHL2" s="168"/>
      <c r="HHM2" s="168"/>
      <c r="HHN2" s="168"/>
      <c r="HHO2" s="168"/>
      <c r="HHP2" s="168"/>
      <c r="HHQ2" s="168"/>
      <c r="HHR2" s="168"/>
      <c r="HHS2" s="168"/>
      <c r="HHT2" s="168"/>
      <c r="HHU2" s="168"/>
      <c r="HHV2" s="168"/>
      <c r="HHW2" s="168"/>
      <c r="HHX2" s="168"/>
      <c r="HHY2" s="168"/>
      <c r="HHZ2" s="168"/>
      <c r="HIA2" s="168"/>
      <c r="HIB2" s="168"/>
      <c r="HIC2" s="168"/>
      <c r="HID2" s="168"/>
      <c r="HIE2" s="168"/>
      <c r="HIF2" s="168"/>
      <c r="HIG2" s="168"/>
      <c r="HIH2" s="168"/>
      <c r="HII2" s="168"/>
      <c r="HIJ2" s="168"/>
      <c r="HIK2" s="168"/>
      <c r="HIL2" s="168"/>
      <c r="HIM2" s="168"/>
      <c r="HIN2" s="168"/>
      <c r="HIO2" s="168"/>
      <c r="HIP2" s="168"/>
      <c r="HIQ2" s="168"/>
      <c r="HIR2" s="168"/>
      <c r="HIS2" s="168"/>
      <c r="HIT2" s="168"/>
      <c r="HIU2" s="168"/>
      <c r="HIV2" s="168"/>
      <c r="HIW2" s="168"/>
      <c r="HIX2" s="168"/>
      <c r="HIY2" s="168"/>
      <c r="HIZ2" s="168"/>
      <c r="HJA2" s="168"/>
      <c r="HJB2" s="168"/>
      <c r="HJC2" s="168"/>
      <c r="HJD2" s="168"/>
      <c r="HJE2" s="168"/>
      <c r="HJF2" s="168"/>
      <c r="HJG2" s="168"/>
      <c r="HJH2" s="168"/>
      <c r="HJI2" s="168"/>
      <c r="HJJ2" s="168"/>
      <c r="HJK2" s="168"/>
      <c r="HJL2" s="168"/>
      <c r="HJM2" s="168"/>
      <c r="HJN2" s="168"/>
      <c r="HJO2" s="168"/>
      <c r="HJP2" s="168"/>
      <c r="HJQ2" s="168"/>
      <c r="HJR2" s="168"/>
      <c r="HJS2" s="168"/>
      <c r="HJT2" s="168"/>
      <c r="HJU2" s="168"/>
      <c r="HJV2" s="168"/>
      <c r="HJW2" s="168"/>
      <c r="HJX2" s="168"/>
      <c r="HJY2" s="168"/>
      <c r="HJZ2" s="168"/>
      <c r="HKA2" s="168"/>
      <c r="HKB2" s="168"/>
      <c r="HKC2" s="168"/>
      <c r="HKD2" s="168"/>
      <c r="HKE2" s="168"/>
      <c r="HKF2" s="168"/>
      <c r="HKG2" s="168"/>
      <c r="HKH2" s="168"/>
      <c r="HKI2" s="168"/>
      <c r="HKJ2" s="168"/>
      <c r="HKK2" s="168"/>
      <c r="HKL2" s="168"/>
      <c r="HKM2" s="168"/>
      <c r="HKN2" s="168"/>
      <c r="HKO2" s="168"/>
      <c r="HKP2" s="168"/>
      <c r="HKQ2" s="168"/>
      <c r="HKR2" s="168"/>
      <c r="HKS2" s="168"/>
      <c r="HKT2" s="168"/>
      <c r="HKU2" s="168"/>
      <c r="HKV2" s="168"/>
      <c r="HKW2" s="168"/>
      <c r="HKX2" s="168"/>
      <c r="HKY2" s="168"/>
      <c r="HKZ2" s="168"/>
      <c r="HLA2" s="168"/>
      <c r="HLB2" s="168"/>
      <c r="HLC2" s="168"/>
      <c r="HLD2" s="168"/>
      <c r="HLE2" s="168"/>
      <c r="HLF2" s="168"/>
      <c r="HLG2" s="168"/>
      <c r="HLH2" s="168"/>
      <c r="HLI2" s="168"/>
      <c r="HLJ2" s="168"/>
      <c r="HLK2" s="168"/>
      <c r="HLL2" s="168"/>
      <c r="HLM2" s="168"/>
      <c r="HLN2" s="168"/>
      <c r="HLO2" s="168"/>
      <c r="HLP2" s="168"/>
      <c r="HLQ2" s="168"/>
      <c r="HLR2" s="168"/>
      <c r="HLS2" s="168"/>
      <c r="HLT2" s="168"/>
      <c r="HLU2" s="168"/>
      <c r="HLV2" s="168"/>
      <c r="HLW2" s="168"/>
      <c r="HLX2" s="168"/>
      <c r="HLY2" s="168"/>
      <c r="HLZ2" s="168"/>
      <c r="HMA2" s="168"/>
      <c r="HMB2" s="168"/>
      <c r="HMC2" s="168"/>
      <c r="HMD2" s="168"/>
      <c r="HME2" s="168"/>
      <c r="HMF2" s="168"/>
      <c r="HMG2" s="168"/>
      <c r="HMH2" s="168"/>
      <c r="HMI2" s="168"/>
      <c r="HMJ2" s="168"/>
      <c r="HMK2" s="168"/>
      <c r="HML2" s="168"/>
      <c r="HMM2" s="168"/>
      <c r="HMN2" s="168"/>
      <c r="HMO2" s="168"/>
      <c r="HMP2" s="168"/>
      <c r="HMQ2" s="168"/>
      <c r="HMR2" s="168"/>
      <c r="HMS2" s="168"/>
      <c r="HMT2" s="168"/>
      <c r="HMU2" s="168"/>
      <c r="HMV2" s="168"/>
      <c r="HMW2" s="168"/>
      <c r="HMX2" s="168"/>
      <c r="HMY2" s="168"/>
      <c r="HMZ2" s="168"/>
      <c r="HNA2" s="168"/>
      <c r="HNB2" s="168"/>
      <c r="HNC2" s="168"/>
      <c r="HND2" s="168"/>
      <c r="HNE2" s="168"/>
      <c r="HNF2" s="168"/>
      <c r="HNG2" s="168"/>
      <c r="HNH2" s="168"/>
      <c r="HNI2" s="168"/>
      <c r="HNJ2" s="168"/>
      <c r="HNK2" s="168"/>
      <c r="HNL2" s="168"/>
      <c r="HNM2" s="168"/>
      <c r="HNN2" s="168"/>
      <c r="HNO2" s="168"/>
      <c r="HNP2" s="168"/>
      <c r="HNQ2" s="168"/>
      <c r="HNR2" s="168"/>
      <c r="HNS2" s="168"/>
      <c r="HNT2" s="168"/>
      <c r="HNU2" s="168"/>
      <c r="HNV2" s="168"/>
      <c r="HNW2" s="168"/>
      <c r="HNX2" s="168"/>
      <c r="HNY2" s="168"/>
      <c r="HNZ2" s="168"/>
      <c r="HOA2" s="168"/>
      <c r="HOB2" s="168"/>
      <c r="HOC2" s="168"/>
      <c r="HOD2" s="168"/>
      <c r="HOE2" s="168"/>
      <c r="HOF2" s="168"/>
      <c r="HOG2" s="168"/>
      <c r="HOH2" s="168"/>
      <c r="HOI2" s="168"/>
      <c r="HOJ2" s="168"/>
      <c r="HOK2" s="168"/>
      <c r="HOL2" s="168"/>
      <c r="HOM2" s="168"/>
      <c r="HON2" s="168"/>
      <c r="HOO2" s="168"/>
      <c r="HOP2" s="168"/>
      <c r="HOQ2" s="168"/>
      <c r="HOR2" s="168"/>
      <c r="HOS2" s="168"/>
      <c r="HOT2" s="168"/>
      <c r="HOU2" s="168"/>
      <c r="HOV2" s="168"/>
      <c r="HOW2" s="168"/>
      <c r="HOX2" s="168"/>
      <c r="HOY2" s="168"/>
      <c r="HOZ2" s="168"/>
      <c r="HPA2" s="168"/>
      <c r="HPB2" s="168"/>
      <c r="HPC2" s="168"/>
      <c r="HPD2" s="168"/>
      <c r="HPE2" s="168"/>
      <c r="HPF2" s="168"/>
      <c r="HPG2" s="168"/>
      <c r="HPH2" s="168"/>
      <c r="HPI2" s="168"/>
      <c r="HPJ2" s="168"/>
      <c r="HPK2" s="168"/>
      <c r="HPL2" s="168"/>
      <c r="HPM2" s="168"/>
      <c r="HPN2" s="168"/>
      <c r="HPO2" s="168"/>
      <c r="HPP2" s="168"/>
      <c r="HPQ2" s="168"/>
      <c r="HPR2" s="168"/>
      <c r="HPS2" s="168"/>
      <c r="HPT2" s="168"/>
      <c r="HPU2" s="168"/>
      <c r="HPV2" s="168"/>
      <c r="HPW2" s="168"/>
      <c r="HPX2" s="168"/>
      <c r="HPY2" s="168"/>
      <c r="HPZ2" s="168"/>
      <c r="HQA2" s="168"/>
      <c r="HQB2" s="168"/>
      <c r="HQC2" s="168"/>
      <c r="HQD2" s="168"/>
      <c r="HQE2" s="168"/>
      <c r="HQF2" s="168"/>
      <c r="HQG2" s="168"/>
      <c r="HQH2" s="168"/>
      <c r="HQI2" s="168"/>
      <c r="HQJ2" s="168"/>
      <c r="HQK2" s="168"/>
      <c r="HQL2" s="168"/>
      <c r="HQM2" s="168"/>
      <c r="HQN2" s="168"/>
      <c r="HQO2" s="168"/>
      <c r="HQP2" s="168"/>
      <c r="HQQ2" s="168"/>
      <c r="HQR2" s="168"/>
      <c r="HQS2" s="168"/>
      <c r="HQT2" s="168"/>
      <c r="HQU2" s="168"/>
      <c r="HQV2" s="168"/>
      <c r="HQW2" s="168"/>
      <c r="HQX2" s="168"/>
      <c r="HQY2" s="168"/>
      <c r="HQZ2" s="168"/>
      <c r="HRA2" s="168"/>
      <c r="HRB2" s="168"/>
      <c r="HRC2" s="168"/>
      <c r="HRD2" s="168"/>
      <c r="HRE2" s="168"/>
      <c r="HRF2" s="168"/>
      <c r="HRG2" s="168"/>
      <c r="HRH2" s="168"/>
      <c r="HRI2" s="168"/>
      <c r="HRJ2" s="168"/>
      <c r="HRK2" s="168"/>
      <c r="HRL2" s="168"/>
      <c r="HRM2" s="168"/>
      <c r="HRN2" s="168"/>
      <c r="HRO2" s="168"/>
      <c r="HRP2" s="168"/>
      <c r="HRQ2" s="168"/>
      <c r="HRR2" s="168"/>
      <c r="HRS2" s="168"/>
      <c r="HRT2" s="168"/>
      <c r="HRU2" s="168"/>
      <c r="HRV2" s="168"/>
      <c r="HRW2" s="168"/>
      <c r="HRX2" s="168"/>
      <c r="HRY2" s="168"/>
      <c r="HRZ2" s="168"/>
      <c r="HSA2" s="168"/>
      <c r="HSB2" s="168"/>
      <c r="HSC2" s="168"/>
      <c r="HSD2" s="168"/>
      <c r="HSE2" s="168"/>
      <c r="HSF2" s="168"/>
      <c r="HSG2" s="168"/>
      <c r="HSH2" s="168"/>
      <c r="HSI2" s="168"/>
      <c r="HSJ2" s="168"/>
      <c r="HSK2" s="168"/>
      <c r="HSL2" s="168"/>
      <c r="HSM2" s="168"/>
      <c r="HSN2" s="168"/>
      <c r="HSO2" s="168"/>
      <c r="HSP2" s="168"/>
      <c r="HSQ2" s="168"/>
      <c r="HSR2" s="168"/>
      <c r="HSS2" s="168"/>
      <c r="HST2" s="168"/>
      <c r="HSU2" s="168"/>
      <c r="HSV2" s="168"/>
      <c r="HSW2" s="168"/>
      <c r="HSX2" s="168"/>
      <c r="HSY2" s="168"/>
      <c r="HSZ2" s="168"/>
      <c r="HTA2" s="168"/>
      <c r="HTB2" s="168"/>
      <c r="HTC2" s="168"/>
      <c r="HTD2" s="168"/>
      <c r="HTE2" s="168"/>
      <c r="HTF2" s="168"/>
      <c r="HTG2" s="168"/>
      <c r="HTH2" s="168"/>
      <c r="HTI2" s="168"/>
      <c r="HTJ2" s="168"/>
      <c r="HTK2" s="168"/>
      <c r="HTL2" s="168"/>
      <c r="HTM2" s="168"/>
      <c r="HTN2" s="168"/>
      <c r="HTO2" s="168"/>
      <c r="HTP2" s="168"/>
      <c r="HTQ2" s="168"/>
      <c r="HTR2" s="168"/>
      <c r="HTS2" s="168"/>
      <c r="HTT2" s="168"/>
      <c r="HTU2" s="168"/>
      <c r="HTV2" s="168"/>
      <c r="HTW2" s="168"/>
      <c r="HTX2" s="168"/>
      <c r="HTY2" s="168"/>
      <c r="HTZ2" s="168"/>
      <c r="HUA2" s="168"/>
      <c r="HUB2" s="168"/>
      <c r="HUC2" s="168"/>
      <c r="HUD2" s="168"/>
      <c r="HUE2" s="168"/>
      <c r="HUF2" s="168"/>
      <c r="HUG2" s="168"/>
      <c r="HUH2" s="168"/>
      <c r="HUI2" s="168"/>
      <c r="HUJ2" s="168"/>
      <c r="HUK2" s="168"/>
      <c r="HUL2" s="168"/>
      <c r="HUM2" s="168"/>
      <c r="HUN2" s="168"/>
      <c r="HUO2" s="168"/>
      <c r="HUP2" s="168"/>
      <c r="HUQ2" s="168"/>
      <c r="HUR2" s="168"/>
      <c r="HUS2" s="168"/>
      <c r="HUT2" s="168"/>
      <c r="HUU2" s="168"/>
      <c r="HUV2" s="168"/>
      <c r="HUW2" s="168"/>
      <c r="HUX2" s="168"/>
      <c r="HUY2" s="168"/>
      <c r="HUZ2" s="168"/>
      <c r="HVA2" s="168"/>
      <c r="HVB2" s="168"/>
      <c r="HVC2" s="168"/>
      <c r="HVD2" s="168"/>
      <c r="HVE2" s="168"/>
      <c r="HVF2" s="168"/>
      <c r="HVG2" s="168"/>
      <c r="HVH2" s="168"/>
      <c r="HVI2" s="168"/>
      <c r="HVJ2" s="168"/>
      <c r="HVK2" s="168"/>
      <c r="HVL2" s="168"/>
      <c r="HVM2" s="168"/>
      <c r="HVN2" s="168"/>
      <c r="HVO2" s="168"/>
      <c r="HVP2" s="168"/>
      <c r="HVQ2" s="168"/>
      <c r="HVR2" s="168"/>
      <c r="HVS2" s="168"/>
      <c r="HVT2" s="168"/>
      <c r="HVU2" s="168"/>
      <c r="HVV2" s="168"/>
      <c r="HVW2" s="168"/>
      <c r="HVX2" s="168"/>
      <c r="HVY2" s="168"/>
      <c r="HVZ2" s="168"/>
      <c r="HWA2" s="168"/>
      <c r="HWB2" s="168"/>
      <c r="HWC2" s="168"/>
      <c r="HWD2" s="168"/>
      <c r="HWE2" s="168"/>
      <c r="HWF2" s="168"/>
      <c r="HWG2" s="168"/>
      <c r="HWH2" s="168"/>
      <c r="HWI2" s="168"/>
      <c r="HWJ2" s="168"/>
      <c r="HWK2" s="168"/>
      <c r="HWL2" s="168"/>
      <c r="HWM2" s="168"/>
      <c r="HWN2" s="168"/>
      <c r="HWO2" s="168"/>
      <c r="HWP2" s="168"/>
      <c r="HWQ2" s="168"/>
      <c r="HWR2" s="168"/>
      <c r="HWS2" s="168"/>
      <c r="HWT2" s="168"/>
      <c r="HWU2" s="168"/>
      <c r="HWV2" s="168"/>
      <c r="HWW2" s="168"/>
      <c r="HWX2" s="168"/>
      <c r="HWY2" s="168"/>
      <c r="HWZ2" s="168"/>
      <c r="HXA2" s="168"/>
      <c r="HXB2" s="168"/>
      <c r="HXC2" s="168"/>
      <c r="HXD2" s="168"/>
      <c r="HXE2" s="168"/>
      <c r="HXF2" s="168"/>
      <c r="HXG2" s="168"/>
      <c r="HXH2" s="168"/>
      <c r="HXI2" s="168"/>
      <c r="HXJ2" s="168"/>
      <c r="HXK2" s="168"/>
      <c r="HXL2" s="168"/>
      <c r="HXM2" s="168"/>
      <c r="HXN2" s="168"/>
      <c r="HXO2" s="168"/>
      <c r="HXP2" s="168"/>
      <c r="HXQ2" s="168"/>
      <c r="HXR2" s="168"/>
      <c r="HXS2" s="168"/>
      <c r="HXT2" s="168"/>
      <c r="HXU2" s="168"/>
      <c r="HXV2" s="168"/>
      <c r="HXW2" s="168"/>
      <c r="HXX2" s="168"/>
      <c r="HXY2" s="168"/>
      <c r="HXZ2" s="168"/>
      <c r="HYA2" s="168"/>
      <c r="HYB2" s="168"/>
      <c r="HYC2" s="168"/>
      <c r="HYD2" s="168"/>
      <c r="HYE2" s="168"/>
      <c r="HYF2" s="168"/>
      <c r="HYG2" s="168"/>
      <c r="HYH2" s="168"/>
      <c r="HYI2" s="168"/>
      <c r="HYJ2" s="168"/>
      <c r="HYK2" s="168"/>
      <c r="HYL2" s="168"/>
      <c r="HYM2" s="168"/>
      <c r="HYN2" s="168"/>
      <c r="HYO2" s="168"/>
      <c r="HYP2" s="168"/>
      <c r="HYQ2" s="168"/>
      <c r="HYR2" s="168"/>
      <c r="HYS2" s="168"/>
      <c r="HYT2" s="168"/>
      <c r="HYU2" s="168"/>
      <c r="HYV2" s="168"/>
      <c r="HYW2" s="168"/>
      <c r="HYX2" s="168"/>
      <c r="HYY2" s="168"/>
      <c r="HYZ2" s="168"/>
      <c r="HZA2" s="168"/>
      <c r="HZB2" s="168"/>
      <c r="HZC2" s="168"/>
      <c r="HZD2" s="168"/>
      <c r="HZE2" s="168"/>
      <c r="HZF2" s="168"/>
      <c r="HZG2" s="168"/>
      <c r="HZH2" s="168"/>
      <c r="HZI2" s="168"/>
      <c r="HZJ2" s="168"/>
      <c r="HZK2" s="168"/>
      <c r="HZL2" s="168"/>
      <c r="HZM2" s="168"/>
      <c r="HZN2" s="168"/>
      <c r="HZO2" s="168"/>
      <c r="HZP2" s="168"/>
      <c r="HZQ2" s="168"/>
      <c r="HZR2" s="168"/>
      <c r="HZS2" s="168"/>
      <c r="HZT2" s="168"/>
      <c r="HZU2" s="168"/>
      <c r="HZV2" s="168"/>
      <c r="HZW2" s="168"/>
      <c r="HZX2" s="168"/>
      <c r="HZY2" s="168"/>
      <c r="HZZ2" s="168"/>
      <c r="IAA2" s="168"/>
      <c r="IAB2" s="168"/>
      <c r="IAC2" s="168"/>
      <c r="IAD2" s="168"/>
      <c r="IAE2" s="168"/>
      <c r="IAF2" s="168"/>
      <c r="IAG2" s="168"/>
      <c r="IAH2" s="168"/>
      <c r="IAI2" s="168"/>
      <c r="IAJ2" s="168"/>
      <c r="IAK2" s="168"/>
      <c r="IAL2" s="168"/>
      <c r="IAM2" s="168"/>
      <c r="IAN2" s="168"/>
      <c r="IAO2" s="168"/>
      <c r="IAP2" s="168"/>
      <c r="IAQ2" s="168"/>
      <c r="IAR2" s="168"/>
      <c r="IAS2" s="168"/>
      <c r="IAT2" s="168"/>
      <c r="IAU2" s="168"/>
      <c r="IAV2" s="168"/>
      <c r="IAW2" s="168"/>
      <c r="IAX2" s="168"/>
      <c r="IAY2" s="168"/>
      <c r="IAZ2" s="168"/>
      <c r="IBA2" s="168"/>
      <c r="IBB2" s="168"/>
      <c r="IBC2" s="168"/>
      <c r="IBD2" s="168"/>
      <c r="IBE2" s="168"/>
      <c r="IBF2" s="168"/>
      <c r="IBG2" s="168"/>
      <c r="IBH2" s="168"/>
      <c r="IBI2" s="168"/>
      <c r="IBJ2" s="168"/>
      <c r="IBK2" s="168"/>
      <c r="IBL2" s="168"/>
      <c r="IBM2" s="168"/>
      <c r="IBN2" s="168"/>
      <c r="IBO2" s="168"/>
      <c r="IBP2" s="168"/>
      <c r="IBQ2" s="168"/>
      <c r="IBR2" s="168"/>
      <c r="IBS2" s="168"/>
      <c r="IBT2" s="168"/>
      <c r="IBU2" s="168"/>
      <c r="IBV2" s="168"/>
      <c r="IBW2" s="168"/>
      <c r="IBX2" s="168"/>
      <c r="IBY2" s="168"/>
      <c r="IBZ2" s="168"/>
      <c r="ICA2" s="168"/>
      <c r="ICB2" s="168"/>
      <c r="ICC2" s="168"/>
      <c r="ICD2" s="168"/>
      <c r="ICE2" s="168"/>
      <c r="ICF2" s="168"/>
      <c r="ICG2" s="168"/>
      <c r="ICH2" s="168"/>
      <c r="ICI2" s="168"/>
      <c r="ICJ2" s="168"/>
      <c r="ICK2" s="168"/>
      <c r="ICL2" s="168"/>
      <c r="ICM2" s="168"/>
      <c r="ICN2" s="168"/>
      <c r="ICO2" s="168"/>
      <c r="ICP2" s="168"/>
      <c r="ICQ2" s="168"/>
      <c r="ICR2" s="168"/>
      <c r="ICS2" s="168"/>
      <c r="ICT2" s="168"/>
      <c r="ICU2" s="168"/>
      <c r="ICV2" s="168"/>
      <c r="ICW2" s="168"/>
      <c r="ICX2" s="168"/>
      <c r="ICY2" s="168"/>
      <c r="ICZ2" s="168"/>
      <c r="IDA2" s="168"/>
      <c r="IDB2" s="168"/>
      <c r="IDC2" s="168"/>
      <c r="IDD2" s="168"/>
      <c r="IDE2" s="168"/>
      <c r="IDF2" s="168"/>
      <c r="IDG2" s="168"/>
      <c r="IDH2" s="168"/>
      <c r="IDI2" s="168"/>
      <c r="IDJ2" s="168"/>
      <c r="IDK2" s="168"/>
      <c r="IDL2" s="168"/>
      <c r="IDM2" s="168"/>
      <c r="IDN2" s="168"/>
      <c r="IDO2" s="168"/>
      <c r="IDP2" s="168"/>
      <c r="IDQ2" s="168"/>
      <c r="IDR2" s="168"/>
      <c r="IDS2" s="168"/>
      <c r="IDT2" s="168"/>
      <c r="IDU2" s="168"/>
      <c r="IDV2" s="168"/>
      <c r="IDW2" s="168"/>
      <c r="IDX2" s="168"/>
      <c r="IDY2" s="168"/>
      <c r="IDZ2" s="168"/>
      <c r="IEA2" s="168"/>
      <c r="IEB2" s="168"/>
      <c r="IEC2" s="168"/>
      <c r="IED2" s="168"/>
      <c r="IEE2" s="168"/>
      <c r="IEF2" s="168"/>
      <c r="IEG2" s="168"/>
      <c r="IEH2" s="168"/>
      <c r="IEI2" s="168"/>
      <c r="IEJ2" s="168"/>
      <c r="IEK2" s="168"/>
      <c r="IEL2" s="168"/>
      <c r="IEM2" s="168"/>
      <c r="IEN2" s="168"/>
      <c r="IEO2" s="168"/>
      <c r="IEP2" s="168"/>
      <c r="IEQ2" s="168"/>
      <c r="IER2" s="168"/>
      <c r="IES2" s="168"/>
      <c r="IET2" s="168"/>
      <c r="IEU2" s="168"/>
      <c r="IEV2" s="168"/>
      <c r="IEW2" s="168"/>
      <c r="IEX2" s="168"/>
      <c r="IEY2" s="168"/>
      <c r="IEZ2" s="168"/>
      <c r="IFA2" s="168"/>
      <c r="IFB2" s="168"/>
      <c r="IFC2" s="168"/>
      <c r="IFD2" s="168"/>
      <c r="IFE2" s="168"/>
      <c r="IFF2" s="168"/>
      <c r="IFG2" s="168"/>
      <c r="IFH2" s="168"/>
      <c r="IFI2" s="168"/>
      <c r="IFJ2" s="168"/>
      <c r="IFK2" s="168"/>
      <c r="IFL2" s="168"/>
      <c r="IFM2" s="168"/>
      <c r="IFN2" s="168"/>
      <c r="IFO2" s="168"/>
      <c r="IFP2" s="168"/>
      <c r="IFQ2" s="168"/>
      <c r="IFR2" s="168"/>
      <c r="IFS2" s="168"/>
      <c r="IFT2" s="168"/>
      <c r="IFU2" s="168"/>
      <c r="IFV2" s="168"/>
      <c r="IFW2" s="168"/>
      <c r="IFX2" s="168"/>
      <c r="IFY2" s="168"/>
      <c r="IFZ2" s="168"/>
      <c r="IGA2" s="168"/>
      <c r="IGB2" s="168"/>
      <c r="IGC2" s="168"/>
      <c r="IGD2" s="168"/>
      <c r="IGE2" s="168"/>
      <c r="IGF2" s="168"/>
      <c r="IGG2" s="168"/>
      <c r="IGH2" s="168"/>
      <c r="IGI2" s="168"/>
      <c r="IGJ2" s="168"/>
      <c r="IGK2" s="168"/>
      <c r="IGL2" s="168"/>
      <c r="IGM2" s="168"/>
      <c r="IGN2" s="168"/>
      <c r="IGO2" s="168"/>
      <c r="IGP2" s="168"/>
      <c r="IGQ2" s="168"/>
      <c r="IGR2" s="168"/>
      <c r="IGS2" s="168"/>
      <c r="IGT2" s="168"/>
      <c r="IGU2" s="168"/>
      <c r="IGV2" s="168"/>
      <c r="IGW2" s="168"/>
      <c r="IGX2" s="168"/>
      <c r="IGY2" s="168"/>
      <c r="IGZ2" s="168"/>
      <c r="IHA2" s="168"/>
      <c r="IHB2" s="168"/>
      <c r="IHC2" s="168"/>
      <c r="IHD2" s="168"/>
      <c r="IHE2" s="168"/>
      <c r="IHF2" s="168"/>
      <c r="IHG2" s="168"/>
      <c r="IHH2" s="168"/>
      <c r="IHI2" s="168"/>
      <c r="IHJ2" s="168"/>
      <c r="IHK2" s="168"/>
      <c r="IHL2" s="168"/>
      <c r="IHM2" s="168"/>
      <c r="IHN2" s="168"/>
      <c r="IHO2" s="168"/>
      <c r="IHP2" s="168"/>
      <c r="IHQ2" s="168"/>
      <c r="IHR2" s="168"/>
      <c r="IHS2" s="168"/>
      <c r="IHT2" s="168"/>
      <c r="IHU2" s="168"/>
      <c r="IHV2" s="168"/>
      <c r="IHW2" s="168"/>
      <c r="IHX2" s="168"/>
      <c r="IHY2" s="168"/>
      <c r="IHZ2" s="168"/>
      <c r="IIA2" s="168"/>
      <c r="IIB2" s="168"/>
      <c r="IIC2" s="168"/>
      <c r="IID2" s="168"/>
      <c r="IIE2" s="168"/>
      <c r="IIF2" s="168"/>
      <c r="IIG2" s="168"/>
      <c r="IIH2" s="168"/>
      <c r="III2" s="168"/>
      <c r="IIJ2" s="168"/>
      <c r="IIK2" s="168"/>
      <c r="IIL2" s="168"/>
      <c r="IIM2" s="168"/>
      <c r="IIN2" s="168"/>
      <c r="IIO2" s="168"/>
      <c r="IIP2" s="168"/>
      <c r="IIQ2" s="168"/>
      <c r="IIR2" s="168"/>
      <c r="IIS2" s="168"/>
      <c r="IIT2" s="168"/>
      <c r="IIU2" s="168"/>
      <c r="IIV2" s="168"/>
      <c r="IIW2" s="168"/>
      <c r="IIX2" s="168"/>
      <c r="IIY2" s="168"/>
      <c r="IIZ2" s="168"/>
      <c r="IJA2" s="168"/>
      <c r="IJB2" s="168"/>
      <c r="IJC2" s="168"/>
      <c r="IJD2" s="168"/>
      <c r="IJE2" s="168"/>
      <c r="IJF2" s="168"/>
      <c r="IJG2" s="168"/>
      <c r="IJH2" s="168"/>
      <c r="IJI2" s="168"/>
      <c r="IJJ2" s="168"/>
      <c r="IJK2" s="168"/>
      <c r="IJL2" s="168"/>
      <c r="IJM2" s="168"/>
      <c r="IJN2" s="168"/>
      <c r="IJO2" s="168"/>
      <c r="IJP2" s="168"/>
      <c r="IJQ2" s="168"/>
      <c r="IJR2" s="168"/>
      <c r="IJS2" s="168"/>
      <c r="IJT2" s="168"/>
      <c r="IJU2" s="168"/>
      <c r="IJV2" s="168"/>
      <c r="IJW2" s="168"/>
      <c r="IJX2" s="168"/>
      <c r="IJY2" s="168"/>
      <c r="IJZ2" s="168"/>
      <c r="IKA2" s="168"/>
      <c r="IKB2" s="168"/>
      <c r="IKC2" s="168"/>
      <c r="IKD2" s="168"/>
      <c r="IKE2" s="168"/>
      <c r="IKF2" s="168"/>
      <c r="IKG2" s="168"/>
      <c r="IKH2" s="168"/>
      <c r="IKI2" s="168"/>
      <c r="IKJ2" s="168"/>
      <c r="IKK2" s="168"/>
      <c r="IKL2" s="168"/>
      <c r="IKM2" s="168"/>
      <c r="IKN2" s="168"/>
      <c r="IKO2" s="168"/>
      <c r="IKP2" s="168"/>
      <c r="IKQ2" s="168"/>
      <c r="IKR2" s="168"/>
      <c r="IKS2" s="168"/>
      <c r="IKT2" s="168"/>
      <c r="IKU2" s="168"/>
      <c r="IKV2" s="168"/>
      <c r="IKW2" s="168"/>
      <c r="IKX2" s="168"/>
      <c r="IKY2" s="168"/>
      <c r="IKZ2" s="168"/>
      <c r="ILA2" s="168"/>
      <c r="ILB2" s="168"/>
      <c r="ILC2" s="168"/>
      <c r="ILD2" s="168"/>
      <c r="ILE2" s="168"/>
      <c r="ILF2" s="168"/>
      <c r="ILG2" s="168"/>
      <c r="ILH2" s="168"/>
      <c r="ILI2" s="168"/>
      <c r="ILJ2" s="168"/>
      <c r="ILK2" s="168"/>
      <c r="ILL2" s="168"/>
      <c r="ILM2" s="168"/>
      <c r="ILN2" s="168"/>
      <c r="ILO2" s="168"/>
      <c r="ILP2" s="168"/>
      <c r="ILQ2" s="168"/>
      <c r="ILR2" s="168"/>
      <c r="ILS2" s="168"/>
      <c r="ILT2" s="168"/>
      <c r="ILU2" s="168"/>
      <c r="ILV2" s="168"/>
      <c r="ILW2" s="168"/>
      <c r="ILX2" s="168"/>
      <c r="ILY2" s="168"/>
      <c r="ILZ2" s="168"/>
      <c r="IMA2" s="168"/>
      <c r="IMB2" s="168"/>
      <c r="IMC2" s="168"/>
      <c r="IMD2" s="168"/>
      <c r="IME2" s="168"/>
      <c r="IMF2" s="168"/>
      <c r="IMG2" s="168"/>
      <c r="IMH2" s="168"/>
      <c r="IMI2" s="168"/>
      <c r="IMJ2" s="168"/>
      <c r="IMK2" s="168"/>
      <c r="IML2" s="168"/>
      <c r="IMM2" s="168"/>
      <c r="IMN2" s="168"/>
      <c r="IMO2" s="168"/>
      <c r="IMP2" s="168"/>
      <c r="IMQ2" s="168"/>
      <c r="IMR2" s="168"/>
      <c r="IMS2" s="168"/>
      <c r="IMT2" s="168"/>
      <c r="IMU2" s="168"/>
      <c r="IMV2" s="168"/>
      <c r="IMW2" s="168"/>
      <c r="IMX2" s="168"/>
      <c r="IMY2" s="168"/>
      <c r="IMZ2" s="168"/>
      <c r="INA2" s="168"/>
      <c r="INB2" s="168"/>
      <c r="INC2" s="168"/>
      <c r="IND2" s="168"/>
      <c r="INE2" s="168"/>
      <c r="INF2" s="168"/>
      <c r="ING2" s="168"/>
      <c r="INH2" s="168"/>
      <c r="INI2" s="168"/>
      <c r="INJ2" s="168"/>
      <c r="INK2" s="168"/>
      <c r="INL2" s="168"/>
      <c r="INM2" s="168"/>
      <c r="INN2" s="168"/>
      <c r="INO2" s="168"/>
      <c r="INP2" s="168"/>
      <c r="INQ2" s="168"/>
      <c r="INR2" s="168"/>
      <c r="INS2" s="168"/>
      <c r="INT2" s="168"/>
      <c r="INU2" s="168"/>
      <c r="INV2" s="168"/>
      <c r="INW2" s="168"/>
      <c r="INX2" s="168"/>
      <c r="INY2" s="168"/>
      <c r="INZ2" s="168"/>
      <c r="IOA2" s="168"/>
      <c r="IOB2" s="168"/>
      <c r="IOC2" s="168"/>
      <c r="IOD2" s="168"/>
      <c r="IOE2" s="168"/>
      <c r="IOF2" s="168"/>
      <c r="IOG2" s="168"/>
      <c r="IOH2" s="168"/>
      <c r="IOI2" s="168"/>
      <c r="IOJ2" s="168"/>
      <c r="IOK2" s="168"/>
      <c r="IOL2" s="168"/>
      <c r="IOM2" s="168"/>
      <c r="ION2" s="168"/>
      <c r="IOO2" s="168"/>
      <c r="IOP2" s="168"/>
      <c r="IOQ2" s="168"/>
      <c r="IOR2" s="168"/>
      <c r="IOS2" s="168"/>
      <c r="IOT2" s="168"/>
      <c r="IOU2" s="168"/>
      <c r="IOV2" s="168"/>
      <c r="IOW2" s="168"/>
      <c r="IOX2" s="168"/>
      <c r="IOY2" s="168"/>
      <c r="IOZ2" s="168"/>
      <c r="IPA2" s="168"/>
      <c r="IPB2" s="168"/>
      <c r="IPC2" s="168"/>
      <c r="IPD2" s="168"/>
      <c r="IPE2" s="168"/>
      <c r="IPF2" s="168"/>
      <c r="IPG2" s="168"/>
      <c r="IPH2" s="168"/>
      <c r="IPI2" s="168"/>
      <c r="IPJ2" s="168"/>
      <c r="IPK2" s="168"/>
      <c r="IPL2" s="168"/>
      <c r="IPM2" s="168"/>
      <c r="IPN2" s="168"/>
      <c r="IPO2" s="168"/>
      <c r="IPP2" s="168"/>
      <c r="IPQ2" s="168"/>
      <c r="IPR2" s="168"/>
      <c r="IPS2" s="168"/>
      <c r="IPT2" s="168"/>
      <c r="IPU2" s="168"/>
      <c r="IPV2" s="168"/>
      <c r="IPW2" s="168"/>
      <c r="IPX2" s="168"/>
      <c r="IPY2" s="168"/>
      <c r="IPZ2" s="168"/>
      <c r="IQA2" s="168"/>
      <c r="IQB2" s="168"/>
      <c r="IQC2" s="168"/>
      <c r="IQD2" s="168"/>
      <c r="IQE2" s="168"/>
      <c r="IQF2" s="168"/>
      <c r="IQG2" s="168"/>
      <c r="IQH2" s="168"/>
      <c r="IQI2" s="168"/>
      <c r="IQJ2" s="168"/>
      <c r="IQK2" s="168"/>
      <c r="IQL2" s="168"/>
      <c r="IQM2" s="168"/>
      <c r="IQN2" s="168"/>
      <c r="IQO2" s="168"/>
      <c r="IQP2" s="168"/>
      <c r="IQQ2" s="168"/>
      <c r="IQR2" s="168"/>
      <c r="IQS2" s="168"/>
      <c r="IQT2" s="168"/>
      <c r="IQU2" s="168"/>
      <c r="IQV2" s="168"/>
      <c r="IQW2" s="168"/>
      <c r="IQX2" s="168"/>
      <c r="IQY2" s="168"/>
      <c r="IQZ2" s="168"/>
      <c r="IRA2" s="168"/>
      <c r="IRB2" s="168"/>
      <c r="IRC2" s="168"/>
      <c r="IRD2" s="168"/>
      <c r="IRE2" s="168"/>
      <c r="IRF2" s="168"/>
      <c r="IRG2" s="168"/>
      <c r="IRH2" s="168"/>
      <c r="IRI2" s="168"/>
      <c r="IRJ2" s="168"/>
      <c r="IRK2" s="168"/>
      <c r="IRL2" s="168"/>
      <c r="IRM2" s="168"/>
      <c r="IRN2" s="168"/>
      <c r="IRO2" s="168"/>
      <c r="IRP2" s="168"/>
      <c r="IRQ2" s="168"/>
      <c r="IRR2" s="168"/>
      <c r="IRS2" s="168"/>
      <c r="IRT2" s="168"/>
      <c r="IRU2" s="168"/>
      <c r="IRV2" s="168"/>
      <c r="IRW2" s="168"/>
      <c r="IRX2" s="168"/>
      <c r="IRY2" s="168"/>
      <c r="IRZ2" s="168"/>
      <c r="ISA2" s="168"/>
      <c r="ISB2" s="168"/>
      <c r="ISC2" s="168"/>
      <c r="ISD2" s="168"/>
      <c r="ISE2" s="168"/>
      <c r="ISF2" s="168"/>
      <c r="ISG2" s="168"/>
      <c r="ISH2" s="168"/>
      <c r="ISI2" s="168"/>
      <c r="ISJ2" s="168"/>
      <c r="ISK2" s="168"/>
      <c r="ISL2" s="168"/>
      <c r="ISM2" s="168"/>
      <c r="ISN2" s="168"/>
      <c r="ISO2" s="168"/>
      <c r="ISP2" s="168"/>
      <c r="ISQ2" s="168"/>
      <c r="ISR2" s="168"/>
      <c r="ISS2" s="168"/>
      <c r="IST2" s="168"/>
      <c r="ISU2" s="168"/>
      <c r="ISV2" s="168"/>
      <c r="ISW2" s="168"/>
      <c r="ISX2" s="168"/>
      <c r="ISY2" s="168"/>
      <c r="ISZ2" s="168"/>
      <c r="ITA2" s="168"/>
      <c r="ITB2" s="168"/>
      <c r="ITC2" s="168"/>
      <c r="ITD2" s="168"/>
      <c r="ITE2" s="168"/>
      <c r="ITF2" s="168"/>
      <c r="ITG2" s="168"/>
      <c r="ITH2" s="168"/>
      <c r="ITI2" s="168"/>
      <c r="ITJ2" s="168"/>
      <c r="ITK2" s="168"/>
      <c r="ITL2" s="168"/>
      <c r="ITM2" s="168"/>
      <c r="ITN2" s="168"/>
      <c r="ITO2" s="168"/>
      <c r="ITP2" s="168"/>
      <c r="ITQ2" s="168"/>
      <c r="ITR2" s="168"/>
      <c r="ITS2" s="168"/>
      <c r="ITT2" s="168"/>
      <c r="ITU2" s="168"/>
      <c r="ITV2" s="168"/>
      <c r="ITW2" s="168"/>
      <c r="ITX2" s="168"/>
      <c r="ITY2" s="168"/>
      <c r="ITZ2" s="168"/>
      <c r="IUA2" s="168"/>
      <c r="IUB2" s="168"/>
      <c r="IUC2" s="168"/>
      <c r="IUD2" s="168"/>
      <c r="IUE2" s="168"/>
      <c r="IUF2" s="168"/>
      <c r="IUG2" s="168"/>
      <c r="IUH2" s="168"/>
      <c r="IUI2" s="168"/>
      <c r="IUJ2" s="168"/>
      <c r="IUK2" s="168"/>
      <c r="IUL2" s="168"/>
      <c r="IUM2" s="168"/>
      <c r="IUN2" s="168"/>
      <c r="IUO2" s="168"/>
      <c r="IUP2" s="168"/>
      <c r="IUQ2" s="168"/>
      <c r="IUR2" s="168"/>
      <c r="IUS2" s="168"/>
      <c r="IUT2" s="168"/>
      <c r="IUU2" s="168"/>
      <c r="IUV2" s="168"/>
      <c r="IUW2" s="168"/>
      <c r="IUX2" s="168"/>
      <c r="IUY2" s="168"/>
      <c r="IUZ2" s="168"/>
      <c r="IVA2" s="168"/>
      <c r="IVB2" s="168"/>
      <c r="IVC2" s="168"/>
      <c r="IVD2" s="168"/>
      <c r="IVE2" s="168"/>
      <c r="IVF2" s="168"/>
      <c r="IVG2" s="168"/>
      <c r="IVH2" s="168"/>
      <c r="IVI2" s="168"/>
      <c r="IVJ2" s="168"/>
      <c r="IVK2" s="168"/>
      <c r="IVL2" s="168"/>
      <c r="IVM2" s="168"/>
      <c r="IVN2" s="168"/>
      <c r="IVO2" s="168"/>
      <c r="IVP2" s="168"/>
      <c r="IVQ2" s="168"/>
      <c r="IVR2" s="168"/>
      <c r="IVS2" s="168"/>
      <c r="IVT2" s="168"/>
      <c r="IVU2" s="168"/>
      <c r="IVV2" s="168"/>
      <c r="IVW2" s="168"/>
      <c r="IVX2" s="168"/>
      <c r="IVY2" s="168"/>
      <c r="IVZ2" s="168"/>
      <c r="IWA2" s="168"/>
      <c r="IWB2" s="168"/>
      <c r="IWC2" s="168"/>
      <c r="IWD2" s="168"/>
      <c r="IWE2" s="168"/>
      <c r="IWF2" s="168"/>
      <c r="IWG2" s="168"/>
      <c r="IWH2" s="168"/>
      <c r="IWI2" s="168"/>
      <c r="IWJ2" s="168"/>
      <c r="IWK2" s="168"/>
      <c r="IWL2" s="168"/>
      <c r="IWM2" s="168"/>
      <c r="IWN2" s="168"/>
      <c r="IWO2" s="168"/>
      <c r="IWP2" s="168"/>
      <c r="IWQ2" s="168"/>
      <c r="IWR2" s="168"/>
      <c r="IWS2" s="168"/>
      <c r="IWT2" s="168"/>
      <c r="IWU2" s="168"/>
      <c r="IWV2" s="168"/>
      <c r="IWW2" s="168"/>
      <c r="IWX2" s="168"/>
      <c r="IWY2" s="168"/>
      <c r="IWZ2" s="168"/>
      <c r="IXA2" s="168"/>
      <c r="IXB2" s="168"/>
      <c r="IXC2" s="168"/>
      <c r="IXD2" s="168"/>
      <c r="IXE2" s="168"/>
      <c r="IXF2" s="168"/>
      <c r="IXG2" s="168"/>
      <c r="IXH2" s="168"/>
      <c r="IXI2" s="168"/>
      <c r="IXJ2" s="168"/>
      <c r="IXK2" s="168"/>
      <c r="IXL2" s="168"/>
      <c r="IXM2" s="168"/>
      <c r="IXN2" s="168"/>
      <c r="IXO2" s="168"/>
      <c r="IXP2" s="168"/>
      <c r="IXQ2" s="168"/>
      <c r="IXR2" s="168"/>
      <c r="IXS2" s="168"/>
      <c r="IXT2" s="168"/>
      <c r="IXU2" s="168"/>
      <c r="IXV2" s="168"/>
      <c r="IXW2" s="168"/>
      <c r="IXX2" s="168"/>
      <c r="IXY2" s="168"/>
      <c r="IXZ2" s="168"/>
      <c r="IYA2" s="168"/>
      <c r="IYB2" s="168"/>
      <c r="IYC2" s="168"/>
      <c r="IYD2" s="168"/>
      <c r="IYE2" s="168"/>
      <c r="IYF2" s="168"/>
      <c r="IYG2" s="168"/>
      <c r="IYH2" s="168"/>
      <c r="IYI2" s="168"/>
      <c r="IYJ2" s="168"/>
      <c r="IYK2" s="168"/>
      <c r="IYL2" s="168"/>
      <c r="IYM2" s="168"/>
      <c r="IYN2" s="168"/>
      <c r="IYO2" s="168"/>
      <c r="IYP2" s="168"/>
      <c r="IYQ2" s="168"/>
      <c r="IYR2" s="168"/>
      <c r="IYS2" s="168"/>
      <c r="IYT2" s="168"/>
      <c r="IYU2" s="168"/>
      <c r="IYV2" s="168"/>
      <c r="IYW2" s="168"/>
      <c r="IYX2" s="168"/>
      <c r="IYY2" s="168"/>
      <c r="IYZ2" s="168"/>
      <c r="IZA2" s="168"/>
      <c r="IZB2" s="168"/>
      <c r="IZC2" s="168"/>
      <c r="IZD2" s="168"/>
      <c r="IZE2" s="168"/>
      <c r="IZF2" s="168"/>
      <c r="IZG2" s="168"/>
      <c r="IZH2" s="168"/>
      <c r="IZI2" s="168"/>
      <c r="IZJ2" s="168"/>
      <c r="IZK2" s="168"/>
      <c r="IZL2" s="168"/>
      <c r="IZM2" s="168"/>
      <c r="IZN2" s="168"/>
      <c r="IZO2" s="168"/>
      <c r="IZP2" s="168"/>
      <c r="IZQ2" s="168"/>
      <c r="IZR2" s="168"/>
      <c r="IZS2" s="168"/>
      <c r="IZT2" s="168"/>
      <c r="IZU2" s="168"/>
      <c r="IZV2" s="168"/>
      <c r="IZW2" s="168"/>
      <c r="IZX2" s="168"/>
      <c r="IZY2" s="168"/>
      <c r="IZZ2" s="168"/>
      <c r="JAA2" s="168"/>
      <c r="JAB2" s="168"/>
      <c r="JAC2" s="168"/>
      <c r="JAD2" s="168"/>
      <c r="JAE2" s="168"/>
      <c r="JAF2" s="168"/>
      <c r="JAG2" s="168"/>
      <c r="JAH2" s="168"/>
      <c r="JAI2" s="168"/>
      <c r="JAJ2" s="168"/>
      <c r="JAK2" s="168"/>
      <c r="JAL2" s="168"/>
      <c r="JAM2" s="168"/>
      <c r="JAN2" s="168"/>
      <c r="JAO2" s="168"/>
      <c r="JAP2" s="168"/>
      <c r="JAQ2" s="168"/>
      <c r="JAR2" s="168"/>
      <c r="JAS2" s="168"/>
      <c r="JAT2" s="168"/>
      <c r="JAU2" s="168"/>
      <c r="JAV2" s="168"/>
      <c r="JAW2" s="168"/>
      <c r="JAX2" s="168"/>
      <c r="JAY2" s="168"/>
      <c r="JAZ2" s="168"/>
      <c r="JBA2" s="168"/>
      <c r="JBB2" s="168"/>
      <c r="JBC2" s="168"/>
      <c r="JBD2" s="168"/>
      <c r="JBE2" s="168"/>
      <c r="JBF2" s="168"/>
      <c r="JBG2" s="168"/>
      <c r="JBH2" s="168"/>
      <c r="JBI2" s="168"/>
      <c r="JBJ2" s="168"/>
      <c r="JBK2" s="168"/>
      <c r="JBL2" s="168"/>
      <c r="JBM2" s="168"/>
      <c r="JBN2" s="168"/>
      <c r="JBO2" s="168"/>
      <c r="JBP2" s="168"/>
      <c r="JBQ2" s="168"/>
      <c r="JBR2" s="168"/>
      <c r="JBS2" s="168"/>
      <c r="JBT2" s="168"/>
      <c r="JBU2" s="168"/>
      <c r="JBV2" s="168"/>
      <c r="JBW2" s="168"/>
      <c r="JBX2" s="168"/>
      <c r="JBY2" s="168"/>
      <c r="JBZ2" s="168"/>
      <c r="JCA2" s="168"/>
      <c r="JCB2" s="168"/>
      <c r="JCC2" s="168"/>
      <c r="JCD2" s="168"/>
      <c r="JCE2" s="168"/>
      <c r="JCF2" s="168"/>
      <c r="JCG2" s="168"/>
      <c r="JCH2" s="168"/>
      <c r="JCI2" s="168"/>
      <c r="JCJ2" s="168"/>
      <c r="JCK2" s="168"/>
      <c r="JCL2" s="168"/>
      <c r="JCM2" s="168"/>
      <c r="JCN2" s="168"/>
      <c r="JCO2" s="168"/>
      <c r="JCP2" s="168"/>
      <c r="JCQ2" s="168"/>
      <c r="JCR2" s="168"/>
      <c r="JCS2" s="168"/>
      <c r="JCT2" s="168"/>
      <c r="JCU2" s="168"/>
      <c r="JCV2" s="168"/>
      <c r="JCW2" s="168"/>
      <c r="JCX2" s="168"/>
      <c r="JCY2" s="168"/>
      <c r="JCZ2" s="168"/>
      <c r="JDA2" s="168"/>
      <c r="JDB2" s="168"/>
      <c r="JDC2" s="168"/>
      <c r="JDD2" s="168"/>
      <c r="JDE2" s="168"/>
      <c r="JDF2" s="168"/>
      <c r="JDG2" s="168"/>
      <c r="JDH2" s="168"/>
      <c r="JDI2" s="168"/>
      <c r="JDJ2" s="168"/>
      <c r="JDK2" s="168"/>
      <c r="JDL2" s="168"/>
      <c r="JDM2" s="168"/>
      <c r="JDN2" s="168"/>
      <c r="JDO2" s="168"/>
      <c r="JDP2" s="168"/>
      <c r="JDQ2" s="168"/>
      <c r="JDR2" s="168"/>
      <c r="JDS2" s="168"/>
      <c r="JDT2" s="168"/>
      <c r="JDU2" s="168"/>
      <c r="JDV2" s="168"/>
      <c r="JDW2" s="168"/>
      <c r="JDX2" s="168"/>
      <c r="JDY2" s="168"/>
      <c r="JDZ2" s="168"/>
      <c r="JEA2" s="168"/>
      <c r="JEB2" s="168"/>
      <c r="JEC2" s="168"/>
      <c r="JED2" s="168"/>
      <c r="JEE2" s="168"/>
      <c r="JEF2" s="168"/>
      <c r="JEG2" s="168"/>
      <c r="JEH2" s="168"/>
      <c r="JEI2" s="168"/>
      <c r="JEJ2" s="168"/>
      <c r="JEK2" s="168"/>
      <c r="JEL2" s="168"/>
      <c r="JEM2" s="168"/>
      <c r="JEN2" s="168"/>
      <c r="JEO2" s="168"/>
      <c r="JEP2" s="168"/>
      <c r="JEQ2" s="168"/>
      <c r="JER2" s="168"/>
      <c r="JES2" s="168"/>
      <c r="JET2" s="168"/>
      <c r="JEU2" s="168"/>
      <c r="JEV2" s="168"/>
      <c r="JEW2" s="168"/>
      <c r="JEX2" s="168"/>
      <c r="JEY2" s="168"/>
      <c r="JEZ2" s="168"/>
      <c r="JFA2" s="168"/>
      <c r="JFB2" s="168"/>
      <c r="JFC2" s="168"/>
      <c r="JFD2" s="168"/>
      <c r="JFE2" s="168"/>
      <c r="JFF2" s="168"/>
      <c r="JFG2" s="168"/>
      <c r="JFH2" s="168"/>
      <c r="JFI2" s="168"/>
      <c r="JFJ2" s="168"/>
      <c r="JFK2" s="168"/>
      <c r="JFL2" s="168"/>
      <c r="JFM2" s="168"/>
      <c r="JFN2" s="168"/>
      <c r="JFO2" s="168"/>
      <c r="JFP2" s="168"/>
      <c r="JFQ2" s="168"/>
      <c r="JFR2" s="168"/>
      <c r="JFS2" s="168"/>
      <c r="JFT2" s="168"/>
      <c r="JFU2" s="168"/>
      <c r="JFV2" s="168"/>
      <c r="JFW2" s="168"/>
      <c r="JFX2" s="168"/>
      <c r="JFY2" s="168"/>
      <c r="JFZ2" s="168"/>
      <c r="JGA2" s="168"/>
      <c r="JGB2" s="168"/>
      <c r="JGC2" s="168"/>
      <c r="JGD2" s="168"/>
      <c r="JGE2" s="168"/>
      <c r="JGF2" s="168"/>
      <c r="JGG2" s="168"/>
      <c r="JGH2" s="168"/>
      <c r="JGI2" s="168"/>
      <c r="JGJ2" s="168"/>
      <c r="JGK2" s="168"/>
      <c r="JGL2" s="168"/>
      <c r="JGM2" s="168"/>
      <c r="JGN2" s="168"/>
      <c r="JGO2" s="168"/>
      <c r="JGP2" s="168"/>
      <c r="JGQ2" s="168"/>
      <c r="JGR2" s="168"/>
      <c r="JGS2" s="168"/>
      <c r="JGT2" s="168"/>
      <c r="JGU2" s="168"/>
      <c r="JGV2" s="168"/>
      <c r="JGW2" s="168"/>
      <c r="JGX2" s="168"/>
      <c r="JGY2" s="168"/>
      <c r="JGZ2" s="168"/>
      <c r="JHA2" s="168"/>
      <c r="JHB2" s="168"/>
      <c r="JHC2" s="168"/>
      <c r="JHD2" s="168"/>
      <c r="JHE2" s="168"/>
      <c r="JHF2" s="168"/>
      <c r="JHG2" s="168"/>
      <c r="JHH2" s="168"/>
      <c r="JHI2" s="168"/>
      <c r="JHJ2" s="168"/>
      <c r="JHK2" s="168"/>
      <c r="JHL2" s="168"/>
      <c r="JHM2" s="168"/>
      <c r="JHN2" s="168"/>
      <c r="JHO2" s="168"/>
      <c r="JHP2" s="168"/>
      <c r="JHQ2" s="168"/>
      <c r="JHR2" s="168"/>
      <c r="JHS2" s="168"/>
      <c r="JHT2" s="168"/>
      <c r="JHU2" s="168"/>
      <c r="JHV2" s="168"/>
      <c r="JHW2" s="168"/>
      <c r="JHX2" s="168"/>
      <c r="JHY2" s="168"/>
      <c r="JHZ2" s="168"/>
      <c r="JIA2" s="168"/>
      <c r="JIB2" s="168"/>
      <c r="JIC2" s="168"/>
      <c r="JID2" s="168"/>
      <c r="JIE2" s="168"/>
      <c r="JIF2" s="168"/>
      <c r="JIG2" s="168"/>
      <c r="JIH2" s="168"/>
      <c r="JII2" s="168"/>
      <c r="JIJ2" s="168"/>
      <c r="JIK2" s="168"/>
      <c r="JIL2" s="168"/>
      <c r="JIM2" s="168"/>
      <c r="JIN2" s="168"/>
      <c r="JIO2" s="168"/>
      <c r="JIP2" s="168"/>
      <c r="JIQ2" s="168"/>
      <c r="JIR2" s="168"/>
      <c r="JIS2" s="168"/>
      <c r="JIT2" s="168"/>
      <c r="JIU2" s="168"/>
      <c r="JIV2" s="168"/>
      <c r="JIW2" s="168"/>
      <c r="JIX2" s="168"/>
      <c r="JIY2" s="168"/>
      <c r="JIZ2" s="168"/>
      <c r="JJA2" s="168"/>
      <c r="JJB2" s="168"/>
      <c r="JJC2" s="168"/>
      <c r="JJD2" s="168"/>
      <c r="JJE2" s="168"/>
      <c r="JJF2" s="168"/>
      <c r="JJG2" s="168"/>
      <c r="JJH2" s="168"/>
      <c r="JJI2" s="168"/>
      <c r="JJJ2" s="168"/>
      <c r="JJK2" s="168"/>
      <c r="JJL2" s="168"/>
      <c r="JJM2" s="168"/>
      <c r="JJN2" s="168"/>
      <c r="JJO2" s="168"/>
      <c r="JJP2" s="168"/>
      <c r="JJQ2" s="168"/>
      <c r="JJR2" s="168"/>
      <c r="JJS2" s="168"/>
      <c r="JJT2" s="168"/>
      <c r="JJU2" s="168"/>
      <c r="JJV2" s="168"/>
      <c r="JJW2" s="168"/>
      <c r="JJX2" s="168"/>
      <c r="JJY2" s="168"/>
      <c r="JJZ2" s="168"/>
      <c r="JKA2" s="168"/>
      <c r="JKB2" s="168"/>
      <c r="JKC2" s="168"/>
      <c r="JKD2" s="168"/>
      <c r="JKE2" s="168"/>
      <c r="JKF2" s="168"/>
      <c r="JKG2" s="168"/>
      <c r="JKH2" s="168"/>
      <c r="JKI2" s="168"/>
      <c r="JKJ2" s="168"/>
      <c r="JKK2" s="168"/>
      <c r="JKL2" s="168"/>
      <c r="JKM2" s="168"/>
      <c r="JKN2" s="168"/>
      <c r="JKO2" s="168"/>
      <c r="JKP2" s="168"/>
      <c r="JKQ2" s="168"/>
      <c r="JKR2" s="168"/>
      <c r="JKS2" s="168"/>
      <c r="JKT2" s="168"/>
      <c r="JKU2" s="168"/>
      <c r="JKV2" s="168"/>
      <c r="JKW2" s="168"/>
      <c r="JKX2" s="168"/>
      <c r="JKY2" s="168"/>
      <c r="JKZ2" s="168"/>
      <c r="JLA2" s="168"/>
      <c r="JLB2" s="168"/>
      <c r="JLC2" s="168"/>
      <c r="JLD2" s="168"/>
      <c r="JLE2" s="168"/>
      <c r="JLF2" s="168"/>
      <c r="JLG2" s="168"/>
      <c r="JLH2" s="168"/>
      <c r="JLI2" s="168"/>
      <c r="JLJ2" s="168"/>
      <c r="JLK2" s="168"/>
      <c r="JLL2" s="168"/>
      <c r="JLM2" s="168"/>
      <c r="JLN2" s="168"/>
      <c r="JLO2" s="168"/>
      <c r="JLP2" s="168"/>
      <c r="JLQ2" s="168"/>
      <c r="JLR2" s="168"/>
      <c r="JLS2" s="168"/>
      <c r="JLT2" s="168"/>
      <c r="JLU2" s="168"/>
      <c r="JLV2" s="168"/>
      <c r="JLW2" s="168"/>
      <c r="JLX2" s="168"/>
      <c r="JLY2" s="168"/>
      <c r="JLZ2" s="168"/>
      <c r="JMA2" s="168"/>
      <c r="JMB2" s="168"/>
      <c r="JMC2" s="168"/>
      <c r="JMD2" s="168"/>
      <c r="JME2" s="168"/>
      <c r="JMF2" s="168"/>
      <c r="JMG2" s="168"/>
      <c r="JMH2" s="168"/>
      <c r="JMI2" s="168"/>
      <c r="JMJ2" s="168"/>
      <c r="JMK2" s="168"/>
      <c r="JML2" s="168"/>
      <c r="JMM2" s="168"/>
      <c r="JMN2" s="168"/>
      <c r="JMO2" s="168"/>
      <c r="JMP2" s="168"/>
      <c r="JMQ2" s="168"/>
      <c r="JMR2" s="168"/>
      <c r="JMS2" s="168"/>
      <c r="JMT2" s="168"/>
      <c r="JMU2" s="168"/>
      <c r="JMV2" s="168"/>
      <c r="JMW2" s="168"/>
      <c r="JMX2" s="168"/>
      <c r="JMY2" s="168"/>
      <c r="JMZ2" s="168"/>
      <c r="JNA2" s="168"/>
      <c r="JNB2" s="168"/>
      <c r="JNC2" s="168"/>
      <c r="JND2" s="168"/>
      <c r="JNE2" s="168"/>
      <c r="JNF2" s="168"/>
      <c r="JNG2" s="168"/>
      <c r="JNH2" s="168"/>
      <c r="JNI2" s="168"/>
      <c r="JNJ2" s="168"/>
      <c r="JNK2" s="168"/>
      <c r="JNL2" s="168"/>
      <c r="JNM2" s="168"/>
      <c r="JNN2" s="168"/>
      <c r="JNO2" s="168"/>
      <c r="JNP2" s="168"/>
      <c r="JNQ2" s="168"/>
      <c r="JNR2" s="168"/>
      <c r="JNS2" s="168"/>
      <c r="JNT2" s="168"/>
      <c r="JNU2" s="168"/>
      <c r="JNV2" s="168"/>
      <c r="JNW2" s="168"/>
      <c r="JNX2" s="168"/>
      <c r="JNY2" s="168"/>
      <c r="JNZ2" s="168"/>
      <c r="JOA2" s="168"/>
      <c r="JOB2" s="168"/>
      <c r="JOC2" s="168"/>
      <c r="JOD2" s="168"/>
      <c r="JOE2" s="168"/>
      <c r="JOF2" s="168"/>
      <c r="JOG2" s="168"/>
      <c r="JOH2" s="168"/>
      <c r="JOI2" s="168"/>
      <c r="JOJ2" s="168"/>
      <c r="JOK2" s="168"/>
      <c r="JOL2" s="168"/>
      <c r="JOM2" s="168"/>
      <c r="JON2" s="168"/>
      <c r="JOO2" s="168"/>
      <c r="JOP2" s="168"/>
      <c r="JOQ2" s="168"/>
      <c r="JOR2" s="168"/>
      <c r="JOS2" s="168"/>
      <c r="JOT2" s="168"/>
      <c r="JOU2" s="168"/>
      <c r="JOV2" s="168"/>
      <c r="JOW2" s="168"/>
      <c r="JOX2" s="168"/>
      <c r="JOY2" s="168"/>
      <c r="JOZ2" s="168"/>
      <c r="JPA2" s="168"/>
      <c r="JPB2" s="168"/>
      <c r="JPC2" s="168"/>
      <c r="JPD2" s="168"/>
      <c r="JPE2" s="168"/>
      <c r="JPF2" s="168"/>
      <c r="JPG2" s="168"/>
      <c r="JPH2" s="168"/>
      <c r="JPI2" s="168"/>
      <c r="JPJ2" s="168"/>
      <c r="JPK2" s="168"/>
      <c r="JPL2" s="168"/>
      <c r="JPM2" s="168"/>
      <c r="JPN2" s="168"/>
      <c r="JPO2" s="168"/>
      <c r="JPP2" s="168"/>
      <c r="JPQ2" s="168"/>
      <c r="JPR2" s="168"/>
      <c r="JPS2" s="168"/>
      <c r="JPT2" s="168"/>
      <c r="JPU2" s="168"/>
      <c r="JPV2" s="168"/>
      <c r="JPW2" s="168"/>
      <c r="JPX2" s="168"/>
      <c r="JPY2" s="168"/>
      <c r="JPZ2" s="168"/>
      <c r="JQA2" s="168"/>
      <c r="JQB2" s="168"/>
      <c r="JQC2" s="168"/>
      <c r="JQD2" s="168"/>
      <c r="JQE2" s="168"/>
      <c r="JQF2" s="168"/>
      <c r="JQG2" s="168"/>
      <c r="JQH2" s="168"/>
      <c r="JQI2" s="168"/>
      <c r="JQJ2" s="168"/>
      <c r="JQK2" s="168"/>
      <c r="JQL2" s="168"/>
      <c r="JQM2" s="168"/>
      <c r="JQN2" s="168"/>
      <c r="JQO2" s="168"/>
      <c r="JQP2" s="168"/>
      <c r="JQQ2" s="168"/>
      <c r="JQR2" s="168"/>
      <c r="JQS2" s="168"/>
      <c r="JQT2" s="168"/>
      <c r="JQU2" s="168"/>
      <c r="JQV2" s="168"/>
      <c r="JQW2" s="168"/>
      <c r="JQX2" s="168"/>
      <c r="JQY2" s="168"/>
      <c r="JQZ2" s="168"/>
      <c r="JRA2" s="168"/>
      <c r="JRB2" s="168"/>
      <c r="JRC2" s="168"/>
      <c r="JRD2" s="168"/>
      <c r="JRE2" s="168"/>
      <c r="JRF2" s="168"/>
      <c r="JRG2" s="168"/>
      <c r="JRH2" s="168"/>
      <c r="JRI2" s="168"/>
      <c r="JRJ2" s="168"/>
      <c r="JRK2" s="168"/>
      <c r="JRL2" s="168"/>
      <c r="JRM2" s="168"/>
      <c r="JRN2" s="168"/>
      <c r="JRO2" s="168"/>
      <c r="JRP2" s="168"/>
      <c r="JRQ2" s="168"/>
      <c r="JRR2" s="168"/>
      <c r="JRS2" s="168"/>
      <c r="JRT2" s="168"/>
      <c r="JRU2" s="168"/>
      <c r="JRV2" s="168"/>
      <c r="JRW2" s="168"/>
      <c r="JRX2" s="168"/>
      <c r="JRY2" s="168"/>
      <c r="JRZ2" s="168"/>
      <c r="JSA2" s="168"/>
      <c r="JSB2" s="168"/>
      <c r="JSC2" s="168"/>
      <c r="JSD2" s="168"/>
      <c r="JSE2" s="168"/>
      <c r="JSF2" s="168"/>
      <c r="JSG2" s="168"/>
      <c r="JSH2" s="168"/>
      <c r="JSI2" s="168"/>
      <c r="JSJ2" s="168"/>
      <c r="JSK2" s="168"/>
      <c r="JSL2" s="168"/>
      <c r="JSM2" s="168"/>
      <c r="JSN2" s="168"/>
      <c r="JSO2" s="168"/>
      <c r="JSP2" s="168"/>
      <c r="JSQ2" s="168"/>
      <c r="JSR2" s="168"/>
      <c r="JSS2" s="168"/>
      <c r="JST2" s="168"/>
      <c r="JSU2" s="168"/>
      <c r="JSV2" s="168"/>
      <c r="JSW2" s="168"/>
      <c r="JSX2" s="168"/>
      <c r="JSY2" s="168"/>
      <c r="JSZ2" s="168"/>
      <c r="JTA2" s="168"/>
      <c r="JTB2" s="168"/>
      <c r="JTC2" s="168"/>
      <c r="JTD2" s="168"/>
      <c r="JTE2" s="168"/>
      <c r="JTF2" s="168"/>
      <c r="JTG2" s="168"/>
      <c r="JTH2" s="168"/>
      <c r="JTI2" s="168"/>
      <c r="JTJ2" s="168"/>
      <c r="JTK2" s="168"/>
      <c r="JTL2" s="168"/>
      <c r="JTM2" s="168"/>
      <c r="JTN2" s="168"/>
      <c r="JTO2" s="168"/>
      <c r="JTP2" s="168"/>
      <c r="JTQ2" s="168"/>
      <c r="JTR2" s="168"/>
      <c r="JTS2" s="168"/>
      <c r="JTT2" s="168"/>
      <c r="JTU2" s="168"/>
      <c r="JTV2" s="168"/>
      <c r="JTW2" s="168"/>
      <c r="JTX2" s="168"/>
      <c r="JTY2" s="168"/>
      <c r="JTZ2" s="168"/>
      <c r="JUA2" s="168"/>
      <c r="JUB2" s="168"/>
      <c r="JUC2" s="168"/>
      <c r="JUD2" s="168"/>
      <c r="JUE2" s="168"/>
      <c r="JUF2" s="168"/>
      <c r="JUG2" s="168"/>
      <c r="JUH2" s="168"/>
      <c r="JUI2" s="168"/>
      <c r="JUJ2" s="168"/>
      <c r="JUK2" s="168"/>
      <c r="JUL2" s="168"/>
      <c r="JUM2" s="168"/>
      <c r="JUN2" s="168"/>
      <c r="JUO2" s="168"/>
      <c r="JUP2" s="168"/>
      <c r="JUQ2" s="168"/>
      <c r="JUR2" s="168"/>
      <c r="JUS2" s="168"/>
      <c r="JUT2" s="168"/>
      <c r="JUU2" s="168"/>
      <c r="JUV2" s="168"/>
      <c r="JUW2" s="168"/>
      <c r="JUX2" s="168"/>
      <c r="JUY2" s="168"/>
      <c r="JUZ2" s="168"/>
      <c r="JVA2" s="168"/>
      <c r="JVB2" s="168"/>
      <c r="JVC2" s="168"/>
      <c r="JVD2" s="168"/>
      <c r="JVE2" s="168"/>
      <c r="JVF2" s="168"/>
      <c r="JVG2" s="168"/>
      <c r="JVH2" s="168"/>
      <c r="JVI2" s="168"/>
      <c r="JVJ2" s="168"/>
      <c r="JVK2" s="168"/>
      <c r="JVL2" s="168"/>
      <c r="JVM2" s="168"/>
      <c r="JVN2" s="168"/>
      <c r="JVO2" s="168"/>
      <c r="JVP2" s="168"/>
      <c r="JVQ2" s="168"/>
      <c r="JVR2" s="168"/>
      <c r="JVS2" s="168"/>
      <c r="JVT2" s="168"/>
      <c r="JVU2" s="168"/>
      <c r="JVV2" s="168"/>
      <c r="JVW2" s="168"/>
      <c r="JVX2" s="168"/>
      <c r="JVY2" s="168"/>
      <c r="JVZ2" s="168"/>
      <c r="JWA2" s="168"/>
      <c r="JWB2" s="168"/>
      <c r="JWC2" s="168"/>
      <c r="JWD2" s="168"/>
      <c r="JWE2" s="168"/>
      <c r="JWF2" s="168"/>
      <c r="JWG2" s="168"/>
      <c r="JWH2" s="168"/>
      <c r="JWI2" s="168"/>
      <c r="JWJ2" s="168"/>
      <c r="JWK2" s="168"/>
      <c r="JWL2" s="168"/>
      <c r="JWM2" s="168"/>
      <c r="JWN2" s="168"/>
      <c r="JWO2" s="168"/>
      <c r="JWP2" s="168"/>
      <c r="JWQ2" s="168"/>
      <c r="JWR2" s="168"/>
      <c r="JWS2" s="168"/>
      <c r="JWT2" s="168"/>
      <c r="JWU2" s="168"/>
      <c r="JWV2" s="168"/>
      <c r="JWW2" s="168"/>
      <c r="JWX2" s="168"/>
      <c r="JWY2" s="168"/>
      <c r="JWZ2" s="168"/>
      <c r="JXA2" s="168"/>
      <c r="JXB2" s="168"/>
      <c r="JXC2" s="168"/>
      <c r="JXD2" s="168"/>
      <c r="JXE2" s="168"/>
      <c r="JXF2" s="168"/>
      <c r="JXG2" s="168"/>
      <c r="JXH2" s="168"/>
      <c r="JXI2" s="168"/>
      <c r="JXJ2" s="168"/>
      <c r="JXK2" s="168"/>
      <c r="JXL2" s="168"/>
      <c r="JXM2" s="168"/>
      <c r="JXN2" s="168"/>
      <c r="JXO2" s="168"/>
      <c r="JXP2" s="168"/>
      <c r="JXQ2" s="168"/>
      <c r="JXR2" s="168"/>
      <c r="JXS2" s="168"/>
      <c r="JXT2" s="168"/>
      <c r="JXU2" s="168"/>
      <c r="JXV2" s="168"/>
      <c r="JXW2" s="168"/>
      <c r="JXX2" s="168"/>
      <c r="JXY2" s="168"/>
      <c r="JXZ2" s="168"/>
      <c r="JYA2" s="168"/>
      <c r="JYB2" s="168"/>
      <c r="JYC2" s="168"/>
      <c r="JYD2" s="168"/>
      <c r="JYE2" s="168"/>
      <c r="JYF2" s="168"/>
      <c r="JYG2" s="168"/>
      <c r="JYH2" s="168"/>
      <c r="JYI2" s="168"/>
      <c r="JYJ2" s="168"/>
      <c r="JYK2" s="168"/>
      <c r="JYL2" s="168"/>
      <c r="JYM2" s="168"/>
      <c r="JYN2" s="168"/>
      <c r="JYO2" s="168"/>
      <c r="JYP2" s="168"/>
      <c r="JYQ2" s="168"/>
      <c r="JYR2" s="168"/>
      <c r="JYS2" s="168"/>
      <c r="JYT2" s="168"/>
      <c r="JYU2" s="168"/>
      <c r="JYV2" s="168"/>
      <c r="JYW2" s="168"/>
      <c r="JYX2" s="168"/>
      <c r="JYY2" s="168"/>
      <c r="JYZ2" s="168"/>
      <c r="JZA2" s="168"/>
      <c r="JZB2" s="168"/>
      <c r="JZC2" s="168"/>
      <c r="JZD2" s="168"/>
      <c r="JZE2" s="168"/>
      <c r="JZF2" s="168"/>
      <c r="JZG2" s="168"/>
      <c r="JZH2" s="168"/>
      <c r="JZI2" s="168"/>
      <c r="JZJ2" s="168"/>
      <c r="JZK2" s="168"/>
      <c r="JZL2" s="168"/>
      <c r="JZM2" s="168"/>
      <c r="JZN2" s="168"/>
      <c r="JZO2" s="168"/>
      <c r="JZP2" s="168"/>
      <c r="JZQ2" s="168"/>
      <c r="JZR2" s="168"/>
      <c r="JZS2" s="168"/>
      <c r="JZT2" s="168"/>
      <c r="JZU2" s="168"/>
      <c r="JZV2" s="168"/>
      <c r="JZW2" s="168"/>
      <c r="JZX2" s="168"/>
      <c r="JZY2" s="168"/>
      <c r="JZZ2" s="168"/>
      <c r="KAA2" s="168"/>
      <c r="KAB2" s="168"/>
      <c r="KAC2" s="168"/>
      <c r="KAD2" s="168"/>
      <c r="KAE2" s="168"/>
      <c r="KAF2" s="168"/>
      <c r="KAG2" s="168"/>
      <c r="KAH2" s="168"/>
      <c r="KAI2" s="168"/>
      <c r="KAJ2" s="168"/>
      <c r="KAK2" s="168"/>
      <c r="KAL2" s="168"/>
      <c r="KAM2" s="168"/>
      <c r="KAN2" s="168"/>
      <c r="KAO2" s="168"/>
      <c r="KAP2" s="168"/>
      <c r="KAQ2" s="168"/>
      <c r="KAR2" s="168"/>
      <c r="KAS2" s="168"/>
      <c r="KAT2" s="168"/>
      <c r="KAU2" s="168"/>
      <c r="KAV2" s="168"/>
      <c r="KAW2" s="168"/>
      <c r="KAX2" s="168"/>
      <c r="KAY2" s="168"/>
      <c r="KAZ2" s="168"/>
      <c r="KBA2" s="168"/>
      <c r="KBB2" s="168"/>
      <c r="KBC2" s="168"/>
      <c r="KBD2" s="168"/>
      <c r="KBE2" s="168"/>
      <c r="KBF2" s="168"/>
      <c r="KBG2" s="168"/>
      <c r="KBH2" s="168"/>
      <c r="KBI2" s="168"/>
      <c r="KBJ2" s="168"/>
      <c r="KBK2" s="168"/>
      <c r="KBL2" s="168"/>
      <c r="KBM2" s="168"/>
      <c r="KBN2" s="168"/>
      <c r="KBO2" s="168"/>
      <c r="KBP2" s="168"/>
      <c r="KBQ2" s="168"/>
      <c r="KBR2" s="168"/>
      <c r="KBS2" s="168"/>
      <c r="KBT2" s="168"/>
      <c r="KBU2" s="168"/>
      <c r="KBV2" s="168"/>
      <c r="KBW2" s="168"/>
      <c r="KBX2" s="168"/>
      <c r="KBY2" s="168"/>
      <c r="KBZ2" s="168"/>
      <c r="KCA2" s="168"/>
      <c r="KCB2" s="168"/>
      <c r="KCC2" s="168"/>
      <c r="KCD2" s="168"/>
      <c r="KCE2" s="168"/>
      <c r="KCF2" s="168"/>
      <c r="KCG2" s="168"/>
      <c r="KCH2" s="168"/>
      <c r="KCI2" s="168"/>
      <c r="KCJ2" s="168"/>
      <c r="KCK2" s="168"/>
      <c r="KCL2" s="168"/>
      <c r="KCM2" s="168"/>
      <c r="KCN2" s="168"/>
      <c r="KCO2" s="168"/>
      <c r="KCP2" s="168"/>
      <c r="KCQ2" s="168"/>
      <c r="KCR2" s="168"/>
      <c r="KCS2" s="168"/>
      <c r="KCT2" s="168"/>
      <c r="KCU2" s="168"/>
      <c r="KCV2" s="168"/>
      <c r="KCW2" s="168"/>
      <c r="KCX2" s="168"/>
      <c r="KCY2" s="168"/>
      <c r="KCZ2" s="168"/>
      <c r="KDA2" s="168"/>
      <c r="KDB2" s="168"/>
      <c r="KDC2" s="168"/>
      <c r="KDD2" s="168"/>
      <c r="KDE2" s="168"/>
      <c r="KDF2" s="168"/>
      <c r="KDG2" s="168"/>
      <c r="KDH2" s="168"/>
      <c r="KDI2" s="168"/>
      <c r="KDJ2" s="168"/>
      <c r="KDK2" s="168"/>
      <c r="KDL2" s="168"/>
      <c r="KDM2" s="168"/>
      <c r="KDN2" s="168"/>
      <c r="KDO2" s="168"/>
      <c r="KDP2" s="168"/>
      <c r="KDQ2" s="168"/>
      <c r="KDR2" s="168"/>
      <c r="KDS2" s="168"/>
      <c r="KDT2" s="168"/>
      <c r="KDU2" s="168"/>
      <c r="KDV2" s="168"/>
      <c r="KDW2" s="168"/>
      <c r="KDX2" s="168"/>
      <c r="KDY2" s="168"/>
      <c r="KDZ2" s="168"/>
      <c r="KEA2" s="168"/>
      <c r="KEB2" s="168"/>
      <c r="KEC2" s="168"/>
      <c r="KED2" s="168"/>
      <c r="KEE2" s="168"/>
      <c r="KEF2" s="168"/>
      <c r="KEG2" s="168"/>
      <c r="KEH2" s="168"/>
      <c r="KEI2" s="168"/>
      <c r="KEJ2" s="168"/>
      <c r="KEK2" s="168"/>
      <c r="KEL2" s="168"/>
      <c r="KEM2" s="168"/>
      <c r="KEN2" s="168"/>
      <c r="KEO2" s="168"/>
      <c r="KEP2" s="168"/>
      <c r="KEQ2" s="168"/>
      <c r="KER2" s="168"/>
      <c r="KES2" s="168"/>
      <c r="KET2" s="168"/>
      <c r="KEU2" s="168"/>
      <c r="KEV2" s="168"/>
      <c r="KEW2" s="168"/>
      <c r="KEX2" s="168"/>
      <c r="KEY2" s="168"/>
      <c r="KEZ2" s="168"/>
      <c r="KFA2" s="168"/>
      <c r="KFB2" s="168"/>
      <c r="KFC2" s="168"/>
      <c r="KFD2" s="168"/>
      <c r="KFE2" s="168"/>
      <c r="KFF2" s="168"/>
      <c r="KFG2" s="168"/>
      <c r="KFH2" s="168"/>
      <c r="KFI2" s="168"/>
      <c r="KFJ2" s="168"/>
      <c r="KFK2" s="168"/>
      <c r="KFL2" s="168"/>
      <c r="KFM2" s="168"/>
      <c r="KFN2" s="168"/>
      <c r="KFO2" s="168"/>
      <c r="KFP2" s="168"/>
      <c r="KFQ2" s="168"/>
      <c r="KFR2" s="168"/>
      <c r="KFS2" s="168"/>
      <c r="KFT2" s="168"/>
      <c r="KFU2" s="168"/>
      <c r="KFV2" s="168"/>
      <c r="KFW2" s="168"/>
      <c r="KFX2" s="168"/>
      <c r="KFY2" s="168"/>
      <c r="KFZ2" s="168"/>
      <c r="KGA2" s="168"/>
      <c r="KGB2" s="168"/>
      <c r="KGC2" s="168"/>
      <c r="KGD2" s="168"/>
      <c r="KGE2" s="168"/>
      <c r="KGF2" s="168"/>
      <c r="KGG2" s="168"/>
      <c r="KGH2" s="168"/>
      <c r="KGI2" s="168"/>
      <c r="KGJ2" s="168"/>
      <c r="KGK2" s="168"/>
      <c r="KGL2" s="168"/>
      <c r="KGM2" s="168"/>
      <c r="KGN2" s="168"/>
      <c r="KGO2" s="168"/>
      <c r="KGP2" s="168"/>
      <c r="KGQ2" s="168"/>
      <c r="KGR2" s="168"/>
      <c r="KGS2" s="168"/>
      <c r="KGT2" s="168"/>
      <c r="KGU2" s="168"/>
      <c r="KGV2" s="168"/>
      <c r="KGW2" s="168"/>
      <c r="KGX2" s="168"/>
      <c r="KGY2" s="168"/>
      <c r="KGZ2" s="168"/>
      <c r="KHA2" s="168"/>
      <c r="KHB2" s="168"/>
      <c r="KHC2" s="168"/>
      <c r="KHD2" s="168"/>
      <c r="KHE2" s="168"/>
      <c r="KHF2" s="168"/>
      <c r="KHG2" s="168"/>
      <c r="KHH2" s="168"/>
      <c r="KHI2" s="168"/>
      <c r="KHJ2" s="168"/>
      <c r="KHK2" s="168"/>
      <c r="KHL2" s="168"/>
      <c r="KHM2" s="168"/>
      <c r="KHN2" s="168"/>
      <c r="KHO2" s="168"/>
      <c r="KHP2" s="168"/>
      <c r="KHQ2" s="168"/>
      <c r="KHR2" s="168"/>
      <c r="KHS2" s="168"/>
      <c r="KHT2" s="168"/>
      <c r="KHU2" s="168"/>
      <c r="KHV2" s="168"/>
      <c r="KHW2" s="168"/>
      <c r="KHX2" s="168"/>
      <c r="KHY2" s="168"/>
      <c r="KHZ2" s="168"/>
      <c r="KIA2" s="168"/>
      <c r="KIB2" s="168"/>
      <c r="KIC2" s="168"/>
      <c r="KID2" s="168"/>
      <c r="KIE2" s="168"/>
      <c r="KIF2" s="168"/>
      <c r="KIG2" s="168"/>
      <c r="KIH2" s="168"/>
      <c r="KII2" s="168"/>
      <c r="KIJ2" s="168"/>
      <c r="KIK2" s="168"/>
      <c r="KIL2" s="168"/>
      <c r="KIM2" s="168"/>
      <c r="KIN2" s="168"/>
      <c r="KIO2" s="168"/>
      <c r="KIP2" s="168"/>
      <c r="KIQ2" s="168"/>
      <c r="KIR2" s="168"/>
      <c r="KIS2" s="168"/>
      <c r="KIT2" s="168"/>
      <c r="KIU2" s="168"/>
      <c r="KIV2" s="168"/>
      <c r="KIW2" s="168"/>
      <c r="KIX2" s="168"/>
      <c r="KIY2" s="168"/>
      <c r="KIZ2" s="168"/>
      <c r="KJA2" s="168"/>
      <c r="KJB2" s="168"/>
      <c r="KJC2" s="168"/>
      <c r="KJD2" s="168"/>
      <c r="KJE2" s="168"/>
      <c r="KJF2" s="168"/>
      <c r="KJG2" s="168"/>
      <c r="KJH2" s="168"/>
      <c r="KJI2" s="168"/>
      <c r="KJJ2" s="168"/>
      <c r="KJK2" s="168"/>
      <c r="KJL2" s="168"/>
      <c r="KJM2" s="168"/>
      <c r="KJN2" s="168"/>
      <c r="KJO2" s="168"/>
      <c r="KJP2" s="168"/>
      <c r="KJQ2" s="168"/>
      <c r="KJR2" s="168"/>
      <c r="KJS2" s="168"/>
      <c r="KJT2" s="168"/>
      <c r="KJU2" s="168"/>
      <c r="KJV2" s="168"/>
      <c r="KJW2" s="168"/>
      <c r="KJX2" s="168"/>
      <c r="KJY2" s="168"/>
      <c r="KJZ2" s="168"/>
      <c r="KKA2" s="168"/>
      <c r="KKB2" s="168"/>
      <c r="KKC2" s="168"/>
      <c r="KKD2" s="168"/>
      <c r="KKE2" s="168"/>
      <c r="KKF2" s="168"/>
      <c r="KKG2" s="168"/>
      <c r="KKH2" s="168"/>
      <c r="KKI2" s="168"/>
      <c r="KKJ2" s="168"/>
      <c r="KKK2" s="168"/>
      <c r="KKL2" s="168"/>
      <c r="KKM2" s="168"/>
      <c r="KKN2" s="168"/>
      <c r="KKO2" s="168"/>
      <c r="KKP2" s="168"/>
      <c r="KKQ2" s="168"/>
      <c r="KKR2" s="168"/>
      <c r="KKS2" s="168"/>
      <c r="KKT2" s="168"/>
      <c r="KKU2" s="168"/>
      <c r="KKV2" s="168"/>
      <c r="KKW2" s="168"/>
      <c r="KKX2" s="168"/>
      <c r="KKY2" s="168"/>
      <c r="KKZ2" s="168"/>
      <c r="KLA2" s="168"/>
      <c r="KLB2" s="168"/>
      <c r="KLC2" s="168"/>
      <c r="KLD2" s="168"/>
      <c r="KLE2" s="168"/>
      <c r="KLF2" s="168"/>
      <c r="KLG2" s="168"/>
      <c r="KLH2" s="168"/>
      <c r="KLI2" s="168"/>
      <c r="KLJ2" s="168"/>
      <c r="KLK2" s="168"/>
      <c r="KLL2" s="168"/>
      <c r="KLM2" s="168"/>
      <c r="KLN2" s="168"/>
      <c r="KLO2" s="168"/>
      <c r="KLP2" s="168"/>
      <c r="KLQ2" s="168"/>
      <c r="KLR2" s="168"/>
      <c r="KLS2" s="168"/>
      <c r="KLT2" s="168"/>
      <c r="KLU2" s="168"/>
      <c r="KLV2" s="168"/>
      <c r="KLW2" s="168"/>
      <c r="KLX2" s="168"/>
      <c r="KLY2" s="168"/>
      <c r="KLZ2" s="168"/>
      <c r="KMA2" s="168"/>
      <c r="KMB2" s="168"/>
      <c r="KMC2" s="168"/>
      <c r="KMD2" s="168"/>
      <c r="KME2" s="168"/>
      <c r="KMF2" s="168"/>
      <c r="KMG2" s="168"/>
      <c r="KMH2" s="168"/>
      <c r="KMI2" s="168"/>
      <c r="KMJ2" s="168"/>
      <c r="KMK2" s="168"/>
      <c r="KML2" s="168"/>
      <c r="KMM2" s="168"/>
      <c r="KMN2" s="168"/>
      <c r="KMO2" s="168"/>
      <c r="KMP2" s="168"/>
      <c r="KMQ2" s="168"/>
      <c r="KMR2" s="168"/>
      <c r="KMS2" s="168"/>
      <c r="KMT2" s="168"/>
      <c r="KMU2" s="168"/>
      <c r="KMV2" s="168"/>
      <c r="KMW2" s="168"/>
      <c r="KMX2" s="168"/>
      <c r="KMY2" s="168"/>
      <c r="KMZ2" s="168"/>
      <c r="KNA2" s="168"/>
      <c r="KNB2" s="168"/>
      <c r="KNC2" s="168"/>
      <c r="KND2" s="168"/>
      <c r="KNE2" s="168"/>
      <c r="KNF2" s="168"/>
      <c r="KNG2" s="168"/>
      <c r="KNH2" s="168"/>
      <c r="KNI2" s="168"/>
      <c r="KNJ2" s="168"/>
      <c r="KNK2" s="168"/>
      <c r="KNL2" s="168"/>
      <c r="KNM2" s="168"/>
      <c r="KNN2" s="168"/>
      <c r="KNO2" s="168"/>
      <c r="KNP2" s="168"/>
      <c r="KNQ2" s="168"/>
      <c r="KNR2" s="168"/>
      <c r="KNS2" s="168"/>
      <c r="KNT2" s="168"/>
      <c r="KNU2" s="168"/>
      <c r="KNV2" s="168"/>
      <c r="KNW2" s="168"/>
      <c r="KNX2" s="168"/>
      <c r="KNY2" s="168"/>
      <c r="KNZ2" s="168"/>
      <c r="KOA2" s="168"/>
      <c r="KOB2" s="168"/>
      <c r="KOC2" s="168"/>
      <c r="KOD2" s="168"/>
      <c r="KOE2" s="168"/>
      <c r="KOF2" s="168"/>
      <c r="KOG2" s="168"/>
      <c r="KOH2" s="168"/>
      <c r="KOI2" s="168"/>
      <c r="KOJ2" s="168"/>
      <c r="KOK2" s="168"/>
      <c r="KOL2" s="168"/>
      <c r="KOM2" s="168"/>
      <c r="KON2" s="168"/>
      <c r="KOO2" s="168"/>
      <c r="KOP2" s="168"/>
      <c r="KOQ2" s="168"/>
      <c r="KOR2" s="168"/>
      <c r="KOS2" s="168"/>
      <c r="KOT2" s="168"/>
      <c r="KOU2" s="168"/>
      <c r="KOV2" s="168"/>
      <c r="KOW2" s="168"/>
      <c r="KOX2" s="168"/>
      <c r="KOY2" s="168"/>
      <c r="KOZ2" s="168"/>
      <c r="KPA2" s="168"/>
      <c r="KPB2" s="168"/>
      <c r="KPC2" s="168"/>
      <c r="KPD2" s="168"/>
      <c r="KPE2" s="168"/>
      <c r="KPF2" s="168"/>
      <c r="KPG2" s="168"/>
      <c r="KPH2" s="168"/>
      <c r="KPI2" s="168"/>
      <c r="KPJ2" s="168"/>
      <c r="KPK2" s="168"/>
      <c r="KPL2" s="168"/>
      <c r="KPM2" s="168"/>
      <c r="KPN2" s="168"/>
      <c r="KPO2" s="168"/>
      <c r="KPP2" s="168"/>
      <c r="KPQ2" s="168"/>
      <c r="KPR2" s="168"/>
      <c r="KPS2" s="168"/>
      <c r="KPT2" s="168"/>
      <c r="KPU2" s="168"/>
      <c r="KPV2" s="168"/>
      <c r="KPW2" s="168"/>
      <c r="KPX2" s="168"/>
      <c r="KPY2" s="168"/>
      <c r="KPZ2" s="168"/>
      <c r="KQA2" s="168"/>
      <c r="KQB2" s="168"/>
      <c r="KQC2" s="168"/>
      <c r="KQD2" s="168"/>
      <c r="KQE2" s="168"/>
      <c r="KQF2" s="168"/>
      <c r="KQG2" s="168"/>
      <c r="KQH2" s="168"/>
      <c r="KQI2" s="168"/>
      <c r="KQJ2" s="168"/>
      <c r="KQK2" s="168"/>
      <c r="KQL2" s="168"/>
      <c r="KQM2" s="168"/>
      <c r="KQN2" s="168"/>
      <c r="KQO2" s="168"/>
      <c r="KQP2" s="168"/>
      <c r="KQQ2" s="168"/>
      <c r="KQR2" s="168"/>
      <c r="KQS2" s="168"/>
      <c r="KQT2" s="168"/>
      <c r="KQU2" s="168"/>
      <c r="KQV2" s="168"/>
      <c r="KQW2" s="168"/>
      <c r="KQX2" s="168"/>
      <c r="KQY2" s="168"/>
      <c r="KQZ2" s="168"/>
      <c r="KRA2" s="168"/>
      <c r="KRB2" s="168"/>
      <c r="KRC2" s="168"/>
      <c r="KRD2" s="168"/>
      <c r="KRE2" s="168"/>
      <c r="KRF2" s="168"/>
      <c r="KRG2" s="168"/>
      <c r="KRH2" s="168"/>
      <c r="KRI2" s="168"/>
      <c r="KRJ2" s="168"/>
      <c r="KRK2" s="168"/>
      <c r="KRL2" s="168"/>
      <c r="KRM2" s="168"/>
      <c r="KRN2" s="168"/>
      <c r="KRO2" s="168"/>
      <c r="KRP2" s="168"/>
      <c r="KRQ2" s="168"/>
      <c r="KRR2" s="168"/>
      <c r="KRS2" s="168"/>
      <c r="KRT2" s="168"/>
      <c r="KRU2" s="168"/>
      <c r="KRV2" s="168"/>
      <c r="KRW2" s="168"/>
      <c r="KRX2" s="168"/>
      <c r="KRY2" s="168"/>
      <c r="KRZ2" s="168"/>
      <c r="KSA2" s="168"/>
      <c r="KSB2" s="168"/>
      <c r="KSC2" s="168"/>
      <c r="KSD2" s="168"/>
      <c r="KSE2" s="168"/>
      <c r="KSF2" s="168"/>
      <c r="KSG2" s="168"/>
      <c r="KSH2" s="168"/>
      <c r="KSI2" s="168"/>
      <c r="KSJ2" s="168"/>
      <c r="KSK2" s="168"/>
      <c r="KSL2" s="168"/>
      <c r="KSM2" s="168"/>
      <c r="KSN2" s="168"/>
      <c r="KSO2" s="168"/>
      <c r="KSP2" s="168"/>
      <c r="KSQ2" s="168"/>
      <c r="KSR2" s="168"/>
      <c r="KSS2" s="168"/>
      <c r="KST2" s="168"/>
      <c r="KSU2" s="168"/>
      <c r="KSV2" s="168"/>
      <c r="KSW2" s="168"/>
      <c r="KSX2" s="168"/>
      <c r="KSY2" s="168"/>
      <c r="KSZ2" s="168"/>
      <c r="KTA2" s="168"/>
      <c r="KTB2" s="168"/>
      <c r="KTC2" s="168"/>
      <c r="KTD2" s="168"/>
      <c r="KTE2" s="168"/>
      <c r="KTF2" s="168"/>
      <c r="KTG2" s="168"/>
      <c r="KTH2" s="168"/>
      <c r="KTI2" s="168"/>
      <c r="KTJ2" s="168"/>
      <c r="KTK2" s="168"/>
      <c r="KTL2" s="168"/>
      <c r="KTM2" s="168"/>
      <c r="KTN2" s="168"/>
      <c r="KTO2" s="168"/>
      <c r="KTP2" s="168"/>
      <c r="KTQ2" s="168"/>
      <c r="KTR2" s="168"/>
      <c r="KTS2" s="168"/>
      <c r="KTT2" s="168"/>
      <c r="KTU2" s="168"/>
      <c r="KTV2" s="168"/>
      <c r="KTW2" s="168"/>
      <c r="KTX2" s="168"/>
      <c r="KTY2" s="168"/>
      <c r="KTZ2" s="168"/>
      <c r="KUA2" s="168"/>
      <c r="KUB2" s="168"/>
      <c r="KUC2" s="168"/>
      <c r="KUD2" s="168"/>
      <c r="KUE2" s="168"/>
      <c r="KUF2" s="168"/>
      <c r="KUG2" s="168"/>
      <c r="KUH2" s="168"/>
      <c r="KUI2" s="168"/>
      <c r="KUJ2" s="168"/>
      <c r="KUK2" s="168"/>
      <c r="KUL2" s="168"/>
      <c r="KUM2" s="168"/>
      <c r="KUN2" s="168"/>
      <c r="KUO2" s="168"/>
      <c r="KUP2" s="168"/>
      <c r="KUQ2" s="168"/>
      <c r="KUR2" s="168"/>
      <c r="KUS2" s="168"/>
      <c r="KUT2" s="168"/>
      <c r="KUU2" s="168"/>
      <c r="KUV2" s="168"/>
      <c r="KUW2" s="168"/>
      <c r="KUX2" s="168"/>
      <c r="KUY2" s="168"/>
      <c r="KUZ2" s="168"/>
      <c r="KVA2" s="168"/>
      <c r="KVB2" s="168"/>
      <c r="KVC2" s="168"/>
      <c r="KVD2" s="168"/>
      <c r="KVE2" s="168"/>
      <c r="KVF2" s="168"/>
      <c r="KVG2" s="168"/>
      <c r="KVH2" s="168"/>
      <c r="KVI2" s="168"/>
      <c r="KVJ2" s="168"/>
      <c r="KVK2" s="168"/>
      <c r="KVL2" s="168"/>
      <c r="KVM2" s="168"/>
      <c r="KVN2" s="168"/>
      <c r="KVO2" s="168"/>
      <c r="KVP2" s="168"/>
      <c r="KVQ2" s="168"/>
      <c r="KVR2" s="168"/>
      <c r="KVS2" s="168"/>
      <c r="KVT2" s="168"/>
      <c r="KVU2" s="168"/>
      <c r="KVV2" s="168"/>
      <c r="KVW2" s="168"/>
      <c r="KVX2" s="168"/>
      <c r="KVY2" s="168"/>
      <c r="KVZ2" s="168"/>
      <c r="KWA2" s="168"/>
      <c r="KWB2" s="168"/>
      <c r="KWC2" s="168"/>
      <c r="KWD2" s="168"/>
      <c r="KWE2" s="168"/>
      <c r="KWF2" s="168"/>
      <c r="KWG2" s="168"/>
      <c r="KWH2" s="168"/>
      <c r="KWI2" s="168"/>
      <c r="KWJ2" s="168"/>
      <c r="KWK2" s="168"/>
      <c r="KWL2" s="168"/>
      <c r="KWM2" s="168"/>
      <c r="KWN2" s="168"/>
      <c r="KWO2" s="168"/>
      <c r="KWP2" s="168"/>
      <c r="KWQ2" s="168"/>
      <c r="KWR2" s="168"/>
      <c r="KWS2" s="168"/>
      <c r="KWT2" s="168"/>
      <c r="KWU2" s="168"/>
      <c r="KWV2" s="168"/>
      <c r="KWW2" s="168"/>
      <c r="KWX2" s="168"/>
      <c r="KWY2" s="168"/>
      <c r="KWZ2" s="168"/>
      <c r="KXA2" s="168"/>
      <c r="KXB2" s="168"/>
      <c r="KXC2" s="168"/>
      <c r="KXD2" s="168"/>
      <c r="KXE2" s="168"/>
      <c r="KXF2" s="168"/>
      <c r="KXG2" s="168"/>
      <c r="KXH2" s="168"/>
      <c r="KXI2" s="168"/>
      <c r="KXJ2" s="168"/>
      <c r="KXK2" s="168"/>
      <c r="KXL2" s="168"/>
      <c r="KXM2" s="168"/>
      <c r="KXN2" s="168"/>
      <c r="KXO2" s="168"/>
      <c r="KXP2" s="168"/>
      <c r="KXQ2" s="168"/>
      <c r="KXR2" s="168"/>
      <c r="KXS2" s="168"/>
      <c r="KXT2" s="168"/>
      <c r="KXU2" s="168"/>
      <c r="KXV2" s="168"/>
      <c r="KXW2" s="168"/>
      <c r="KXX2" s="168"/>
      <c r="KXY2" s="168"/>
      <c r="KXZ2" s="168"/>
      <c r="KYA2" s="168"/>
      <c r="KYB2" s="168"/>
      <c r="KYC2" s="168"/>
      <c r="KYD2" s="168"/>
      <c r="KYE2" s="168"/>
      <c r="KYF2" s="168"/>
      <c r="KYG2" s="168"/>
      <c r="KYH2" s="168"/>
      <c r="KYI2" s="168"/>
      <c r="KYJ2" s="168"/>
      <c r="KYK2" s="168"/>
      <c r="KYL2" s="168"/>
      <c r="KYM2" s="168"/>
      <c r="KYN2" s="168"/>
      <c r="KYO2" s="168"/>
      <c r="KYP2" s="168"/>
      <c r="KYQ2" s="168"/>
      <c r="KYR2" s="168"/>
      <c r="KYS2" s="168"/>
      <c r="KYT2" s="168"/>
      <c r="KYU2" s="168"/>
      <c r="KYV2" s="168"/>
      <c r="KYW2" s="168"/>
      <c r="KYX2" s="168"/>
      <c r="KYY2" s="168"/>
      <c r="KYZ2" s="168"/>
      <c r="KZA2" s="168"/>
      <c r="KZB2" s="168"/>
      <c r="KZC2" s="168"/>
      <c r="KZD2" s="168"/>
      <c r="KZE2" s="168"/>
      <c r="KZF2" s="168"/>
      <c r="KZG2" s="168"/>
      <c r="KZH2" s="168"/>
      <c r="KZI2" s="168"/>
      <c r="KZJ2" s="168"/>
      <c r="KZK2" s="168"/>
      <c r="KZL2" s="168"/>
      <c r="KZM2" s="168"/>
      <c r="KZN2" s="168"/>
      <c r="KZO2" s="168"/>
      <c r="KZP2" s="168"/>
      <c r="KZQ2" s="168"/>
      <c r="KZR2" s="168"/>
      <c r="KZS2" s="168"/>
      <c r="KZT2" s="168"/>
      <c r="KZU2" s="168"/>
      <c r="KZV2" s="168"/>
      <c r="KZW2" s="168"/>
      <c r="KZX2" s="168"/>
      <c r="KZY2" s="168"/>
      <c r="KZZ2" s="168"/>
      <c r="LAA2" s="168"/>
      <c r="LAB2" s="168"/>
      <c r="LAC2" s="168"/>
      <c r="LAD2" s="168"/>
      <c r="LAE2" s="168"/>
      <c r="LAF2" s="168"/>
      <c r="LAG2" s="168"/>
      <c r="LAH2" s="168"/>
      <c r="LAI2" s="168"/>
      <c r="LAJ2" s="168"/>
      <c r="LAK2" s="168"/>
      <c r="LAL2" s="168"/>
      <c r="LAM2" s="168"/>
      <c r="LAN2" s="168"/>
      <c r="LAO2" s="168"/>
      <c r="LAP2" s="168"/>
      <c r="LAQ2" s="168"/>
      <c r="LAR2" s="168"/>
      <c r="LAS2" s="168"/>
      <c r="LAT2" s="168"/>
      <c r="LAU2" s="168"/>
      <c r="LAV2" s="168"/>
      <c r="LAW2" s="168"/>
      <c r="LAX2" s="168"/>
      <c r="LAY2" s="168"/>
      <c r="LAZ2" s="168"/>
      <c r="LBA2" s="168"/>
      <c r="LBB2" s="168"/>
      <c r="LBC2" s="168"/>
      <c r="LBD2" s="168"/>
      <c r="LBE2" s="168"/>
      <c r="LBF2" s="168"/>
      <c r="LBG2" s="168"/>
      <c r="LBH2" s="168"/>
      <c r="LBI2" s="168"/>
      <c r="LBJ2" s="168"/>
      <c r="LBK2" s="168"/>
      <c r="LBL2" s="168"/>
      <c r="LBM2" s="168"/>
      <c r="LBN2" s="168"/>
      <c r="LBO2" s="168"/>
      <c r="LBP2" s="168"/>
      <c r="LBQ2" s="168"/>
      <c r="LBR2" s="168"/>
      <c r="LBS2" s="168"/>
      <c r="LBT2" s="168"/>
      <c r="LBU2" s="168"/>
      <c r="LBV2" s="168"/>
      <c r="LBW2" s="168"/>
      <c r="LBX2" s="168"/>
      <c r="LBY2" s="168"/>
      <c r="LBZ2" s="168"/>
      <c r="LCA2" s="168"/>
      <c r="LCB2" s="168"/>
      <c r="LCC2" s="168"/>
      <c r="LCD2" s="168"/>
      <c r="LCE2" s="168"/>
      <c r="LCF2" s="168"/>
      <c r="LCG2" s="168"/>
      <c r="LCH2" s="168"/>
      <c r="LCI2" s="168"/>
      <c r="LCJ2" s="168"/>
      <c r="LCK2" s="168"/>
      <c r="LCL2" s="168"/>
      <c r="LCM2" s="168"/>
      <c r="LCN2" s="168"/>
      <c r="LCO2" s="168"/>
      <c r="LCP2" s="168"/>
      <c r="LCQ2" s="168"/>
      <c r="LCR2" s="168"/>
      <c r="LCS2" s="168"/>
      <c r="LCT2" s="168"/>
      <c r="LCU2" s="168"/>
      <c r="LCV2" s="168"/>
      <c r="LCW2" s="168"/>
      <c r="LCX2" s="168"/>
      <c r="LCY2" s="168"/>
      <c r="LCZ2" s="168"/>
      <c r="LDA2" s="168"/>
      <c r="LDB2" s="168"/>
      <c r="LDC2" s="168"/>
      <c r="LDD2" s="168"/>
      <c r="LDE2" s="168"/>
      <c r="LDF2" s="168"/>
      <c r="LDG2" s="168"/>
      <c r="LDH2" s="168"/>
      <c r="LDI2" s="168"/>
      <c r="LDJ2" s="168"/>
      <c r="LDK2" s="168"/>
      <c r="LDL2" s="168"/>
      <c r="LDM2" s="168"/>
      <c r="LDN2" s="168"/>
      <c r="LDO2" s="168"/>
      <c r="LDP2" s="168"/>
      <c r="LDQ2" s="168"/>
      <c r="LDR2" s="168"/>
      <c r="LDS2" s="168"/>
      <c r="LDT2" s="168"/>
      <c r="LDU2" s="168"/>
      <c r="LDV2" s="168"/>
      <c r="LDW2" s="168"/>
      <c r="LDX2" s="168"/>
      <c r="LDY2" s="168"/>
      <c r="LDZ2" s="168"/>
      <c r="LEA2" s="168"/>
      <c r="LEB2" s="168"/>
      <c r="LEC2" s="168"/>
      <c r="LED2" s="168"/>
      <c r="LEE2" s="168"/>
      <c r="LEF2" s="168"/>
      <c r="LEG2" s="168"/>
      <c r="LEH2" s="168"/>
      <c r="LEI2" s="168"/>
      <c r="LEJ2" s="168"/>
      <c r="LEK2" s="168"/>
      <c r="LEL2" s="168"/>
      <c r="LEM2" s="168"/>
      <c r="LEN2" s="168"/>
      <c r="LEO2" s="168"/>
      <c r="LEP2" s="168"/>
      <c r="LEQ2" s="168"/>
      <c r="LER2" s="168"/>
      <c r="LES2" s="168"/>
      <c r="LET2" s="168"/>
      <c r="LEU2" s="168"/>
      <c r="LEV2" s="168"/>
      <c r="LEW2" s="168"/>
      <c r="LEX2" s="168"/>
      <c r="LEY2" s="168"/>
      <c r="LEZ2" s="168"/>
      <c r="LFA2" s="168"/>
      <c r="LFB2" s="168"/>
      <c r="LFC2" s="168"/>
      <c r="LFD2" s="168"/>
      <c r="LFE2" s="168"/>
      <c r="LFF2" s="168"/>
      <c r="LFG2" s="168"/>
      <c r="LFH2" s="168"/>
      <c r="LFI2" s="168"/>
      <c r="LFJ2" s="168"/>
      <c r="LFK2" s="168"/>
      <c r="LFL2" s="168"/>
      <c r="LFM2" s="168"/>
      <c r="LFN2" s="168"/>
      <c r="LFO2" s="168"/>
      <c r="LFP2" s="168"/>
      <c r="LFQ2" s="168"/>
      <c r="LFR2" s="168"/>
      <c r="LFS2" s="168"/>
      <c r="LFT2" s="168"/>
      <c r="LFU2" s="168"/>
      <c r="LFV2" s="168"/>
      <c r="LFW2" s="168"/>
      <c r="LFX2" s="168"/>
      <c r="LFY2" s="168"/>
      <c r="LFZ2" s="168"/>
      <c r="LGA2" s="168"/>
      <c r="LGB2" s="168"/>
      <c r="LGC2" s="168"/>
      <c r="LGD2" s="168"/>
      <c r="LGE2" s="168"/>
      <c r="LGF2" s="168"/>
      <c r="LGG2" s="168"/>
      <c r="LGH2" s="168"/>
      <c r="LGI2" s="168"/>
      <c r="LGJ2" s="168"/>
      <c r="LGK2" s="168"/>
      <c r="LGL2" s="168"/>
      <c r="LGM2" s="168"/>
      <c r="LGN2" s="168"/>
      <c r="LGO2" s="168"/>
      <c r="LGP2" s="168"/>
      <c r="LGQ2" s="168"/>
      <c r="LGR2" s="168"/>
      <c r="LGS2" s="168"/>
      <c r="LGT2" s="168"/>
      <c r="LGU2" s="168"/>
      <c r="LGV2" s="168"/>
      <c r="LGW2" s="168"/>
      <c r="LGX2" s="168"/>
      <c r="LGY2" s="168"/>
      <c r="LGZ2" s="168"/>
      <c r="LHA2" s="168"/>
      <c r="LHB2" s="168"/>
      <c r="LHC2" s="168"/>
      <c r="LHD2" s="168"/>
      <c r="LHE2" s="168"/>
      <c r="LHF2" s="168"/>
      <c r="LHG2" s="168"/>
      <c r="LHH2" s="168"/>
      <c r="LHI2" s="168"/>
      <c r="LHJ2" s="168"/>
      <c r="LHK2" s="168"/>
      <c r="LHL2" s="168"/>
      <c r="LHM2" s="168"/>
      <c r="LHN2" s="168"/>
      <c r="LHO2" s="168"/>
      <c r="LHP2" s="168"/>
      <c r="LHQ2" s="168"/>
      <c r="LHR2" s="168"/>
      <c r="LHS2" s="168"/>
      <c r="LHT2" s="168"/>
      <c r="LHU2" s="168"/>
      <c r="LHV2" s="168"/>
      <c r="LHW2" s="168"/>
      <c r="LHX2" s="168"/>
      <c r="LHY2" s="168"/>
      <c r="LHZ2" s="168"/>
      <c r="LIA2" s="168"/>
      <c r="LIB2" s="168"/>
      <c r="LIC2" s="168"/>
      <c r="LID2" s="168"/>
      <c r="LIE2" s="168"/>
      <c r="LIF2" s="168"/>
      <c r="LIG2" s="168"/>
      <c r="LIH2" s="168"/>
      <c r="LII2" s="168"/>
      <c r="LIJ2" s="168"/>
      <c r="LIK2" s="168"/>
      <c r="LIL2" s="168"/>
      <c r="LIM2" s="168"/>
      <c r="LIN2" s="168"/>
      <c r="LIO2" s="168"/>
      <c r="LIP2" s="168"/>
      <c r="LIQ2" s="168"/>
      <c r="LIR2" s="168"/>
      <c r="LIS2" s="168"/>
      <c r="LIT2" s="168"/>
      <c r="LIU2" s="168"/>
      <c r="LIV2" s="168"/>
      <c r="LIW2" s="168"/>
      <c r="LIX2" s="168"/>
      <c r="LIY2" s="168"/>
      <c r="LIZ2" s="168"/>
      <c r="LJA2" s="168"/>
      <c r="LJB2" s="168"/>
      <c r="LJC2" s="168"/>
      <c r="LJD2" s="168"/>
      <c r="LJE2" s="168"/>
      <c r="LJF2" s="168"/>
      <c r="LJG2" s="168"/>
      <c r="LJH2" s="168"/>
      <c r="LJI2" s="168"/>
      <c r="LJJ2" s="168"/>
      <c r="LJK2" s="168"/>
      <c r="LJL2" s="168"/>
      <c r="LJM2" s="168"/>
      <c r="LJN2" s="168"/>
      <c r="LJO2" s="168"/>
      <c r="LJP2" s="168"/>
      <c r="LJQ2" s="168"/>
      <c r="LJR2" s="168"/>
      <c r="LJS2" s="168"/>
      <c r="LJT2" s="168"/>
      <c r="LJU2" s="168"/>
      <c r="LJV2" s="168"/>
      <c r="LJW2" s="168"/>
      <c r="LJX2" s="168"/>
      <c r="LJY2" s="168"/>
      <c r="LJZ2" s="168"/>
      <c r="LKA2" s="168"/>
      <c r="LKB2" s="168"/>
      <c r="LKC2" s="168"/>
      <c r="LKD2" s="168"/>
      <c r="LKE2" s="168"/>
      <c r="LKF2" s="168"/>
      <c r="LKG2" s="168"/>
      <c r="LKH2" s="168"/>
      <c r="LKI2" s="168"/>
      <c r="LKJ2" s="168"/>
      <c r="LKK2" s="168"/>
      <c r="LKL2" s="168"/>
      <c r="LKM2" s="168"/>
      <c r="LKN2" s="168"/>
      <c r="LKO2" s="168"/>
      <c r="LKP2" s="168"/>
      <c r="LKQ2" s="168"/>
      <c r="LKR2" s="168"/>
      <c r="LKS2" s="168"/>
      <c r="LKT2" s="168"/>
      <c r="LKU2" s="168"/>
      <c r="LKV2" s="168"/>
      <c r="LKW2" s="168"/>
      <c r="LKX2" s="168"/>
      <c r="LKY2" s="168"/>
      <c r="LKZ2" s="168"/>
      <c r="LLA2" s="168"/>
      <c r="LLB2" s="168"/>
      <c r="LLC2" s="168"/>
      <c r="LLD2" s="168"/>
      <c r="LLE2" s="168"/>
      <c r="LLF2" s="168"/>
      <c r="LLG2" s="168"/>
      <c r="LLH2" s="168"/>
      <c r="LLI2" s="168"/>
      <c r="LLJ2" s="168"/>
      <c r="LLK2" s="168"/>
      <c r="LLL2" s="168"/>
      <c r="LLM2" s="168"/>
      <c r="LLN2" s="168"/>
      <c r="LLO2" s="168"/>
      <c r="LLP2" s="168"/>
      <c r="LLQ2" s="168"/>
      <c r="LLR2" s="168"/>
      <c r="LLS2" s="168"/>
      <c r="LLT2" s="168"/>
      <c r="LLU2" s="168"/>
      <c r="LLV2" s="168"/>
      <c r="LLW2" s="168"/>
      <c r="LLX2" s="168"/>
      <c r="LLY2" s="168"/>
      <c r="LLZ2" s="168"/>
      <c r="LMA2" s="168"/>
      <c r="LMB2" s="168"/>
      <c r="LMC2" s="168"/>
      <c r="LMD2" s="168"/>
      <c r="LME2" s="168"/>
      <c r="LMF2" s="168"/>
      <c r="LMG2" s="168"/>
      <c r="LMH2" s="168"/>
      <c r="LMI2" s="168"/>
      <c r="LMJ2" s="168"/>
      <c r="LMK2" s="168"/>
      <c r="LML2" s="168"/>
      <c r="LMM2" s="168"/>
      <c r="LMN2" s="168"/>
      <c r="LMO2" s="168"/>
      <c r="LMP2" s="168"/>
      <c r="LMQ2" s="168"/>
      <c r="LMR2" s="168"/>
      <c r="LMS2" s="168"/>
      <c r="LMT2" s="168"/>
      <c r="LMU2" s="168"/>
      <c r="LMV2" s="168"/>
      <c r="LMW2" s="168"/>
      <c r="LMX2" s="168"/>
      <c r="LMY2" s="168"/>
      <c r="LMZ2" s="168"/>
      <c r="LNA2" s="168"/>
      <c r="LNB2" s="168"/>
      <c r="LNC2" s="168"/>
      <c r="LND2" s="168"/>
      <c r="LNE2" s="168"/>
      <c r="LNF2" s="168"/>
      <c r="LNG2" s="168"/>
      <c r="LNH2" s="168"/>
      <c r="LNI2" s="168"/>
      <c r="LNJ2" s="168"/>
      <c r="LNK2" s="168"/>
      <c r="LNL2" s="168"/>
      <c r="LNM2" s="168"/>
      <c r="LNN2" s="168"/>
      <c r="LNO2" s="168"/>
      <c r="LNP2" s="168"/>
      <c r="LNQ2" s="168"/>
      <c r="LNR2" s="168"/>
      <c r="LNS2" s="168"/>
      <c r="LNT2" s="168"/>
      <c r="LNU2" s="168"/>
      <c r="LNV2" s="168"/>
      <c r="LNW2" s="168"/>
      <c r="LNX2" s="168"/>
      <c r="LNY2" s="168"/>
      <c r="LNZ2" s="168"/>
      <c r="LOA2" s="168"/>
      <c r="LOB2" s="168"/>
      <c r="LOC2" s="168"/>
      <c r="LOD2" s="168"/>
      <c r="LOE2" s="168"/>
      <c r="LOF2" s="168"/>
      <c r="LOG2" s="168"/>
      <c r="LOH2" s="168"/>
      <c r="LOI2" s="168"/>
      <c r="LOJ2" s="168"/>
      <c r="LOK2" s="168"/>
      <c r="LOL2" s="168"/>
      <c r="LOM2" s="168"/>
      <c r="LON2" s="168"/>
      <c r="LOO2" s="168"/>
      <c r="LOP2" s="168"/>
      <c r="LOQ2" s="168"/>
      <c r="LOR2" s="168"/>
      <c r="LOS2" s="168"/>
      <c r="LOT2" s="168"/>
      <c r="LOU2" s="168"/>
      <c r="LOV2" s="168"/>
      <c r="LOW2" s="168"/>
      <c r="LOX2" s="168"/>
      <c r="LOY2" s="168"/>
      <c r="LOZ2" s="168"/>
      <c r="LPA2" s="168"/>
      <c r="LPB2" s="168"/>
      <c r="LPC2" s="168"/>
      <c r="LPD2" s="168"/>
      <c r="LPE2" s="168"/>
      <c r="LPF2" s="168"/>
      <c r="LPG2" s="168"/>
      <c r="LPH2" s="168"/>
      <c r="LPI2" s="168"/>
      <c r="LPJ2" s="168"/>
      <c r="LPK2" s="168"/>
      <c r="LPL2" s="168"/>
      <c r="LPM2" s="168"/>
      <c r="LPN2" s="168"/>
      <c r="LPO2" s="168"/>
      <c r="LPP2" s="168"/>
      <c r="LPQ2" s="168"/>
      <c r="LPR2" s="168"/>
      <c r="LPS2" s="168"/>
      <c r="LPT2" s="168"/>
      <c r="LPU2" s="168"/>
      <c r="LPV2" s="168"/>
      <c r="LPW2" s="168"/>
      <c r="LPX2" s="168"/>
      <c r="LPY2" s="168"/>
      <c r="LPZ2" s="168"/>
      <c r="LQA2" s="168"/>
      <c r="LQB2" s="168"/>
      <c r="LQC2" s="168"/>
      <c r="LQD2" s="168"/>
      <c r="LQE2" s="168"/>
      <c r="LQF2" s="168"/>
      <c r="LQG2" s="168"/>
      <c r="LQH2" s="168"/>
      <c r="LQI2" s="168"/>
      <c r="LQJ2" s="168"/>
      <c r="LQK2" s="168"/>
      <c r="LQL2" s="168"/>
      <c r="LQM2" s="168"/>
      <c r="LQN2" s="168"/>
      <c r="LQO2" s="168"/>
      <c r="LQP2" s="168"/>
      <c r="LQQ2" s="168"/>
      <c r="LQR2" s="168"/>
      <c r="LQS2" s="168"/>
      <c r="LQT2" s="168"/>
      <c r="LQU2" s="168"/>
      <c r="LQV2" s="168"/>
      <c r="LQW2" s="168"/>
      <c r="LQX2" s="168"/>
      <c r="LQY2" s="168"/>
      <c r="LQZ2" s="168"/>
      <c r="LRA2" s="168"/>
      <c r="LRB2" s="168"/>
      <c r="LRC2" s="168"/>
      <c r="LRD2" s="168"/>
      <c r="LRE2" s="168"/>
      <c r="LRF2" s="168"/>
      <c r="LRG2" s="168"/>
      <c r="LRH2" s="168"/>
      <c r="LRI2" s="168"/>
      <c r="LRJ2" s="168"/>
      <c r="LRK2" s="168"/>
      <c r="LRL2" s="168"/>
      <c r="LRM2" s="168"/>
      <c r="LRN2" s="168"/>
      <c r="LRO2" s="168"/>
      <c r="LRP2" s="168"/>
      <c r="LRQ2" s="168"/>
      <c r="LRR2" s="168"/>
      <c r="LRS2" s="168"/>
      <c r="LRT2" s="168"/>
      <c r="LRU2" s="168"/>
      <c r="LRV2" s="168"/>
      <c r="LRW2" s="168"/>
      <c r="LRX2" s="168"/>
      <c r="LRY2" s="168"/>
      <c r="LRZ2" s="168"/>
      <c r="LSA2" s="168"/>
      <c r="LSB2" s="168"/>
      <c r="LSC2" s="168"/>
      <c r="LSD2" s="168"/>
      <c r="LSE2" s="168"/>
      <c r="LSF2" s="168"/>
      <c r="LSG2" s="168"/>
      <c r="LSH2" s="168"/>
      <c r="LSI2" s="168"/>
      <c r="LSJ2" s="168"/>
      <c r="LSK2" s="168"/>
      <c r="LSL2" s="168"/>
      <c r="LSM2" s="168"/>
      <c r="LSN2" s="168"/>
      <c r="LSO2" s="168"/>
      <c r="LSP2" s="168"/>
      <c r="LSQ2" s="168"/>
      <c r="LSR2" s="168"/>
      <c r="LSS2" s="168"/>
      <c r="LST2" s="168"/>
      <c r="LSU2" s="168"/>
      <c r="LSV2" s="168"/>
      <c r="LSW2" s="168"/>
      <c r="LSX2" s="168"/>
      <c r="LSY2" s="168"/>
      <c r="LSZ2" s="168"/>
      <c r="LTA2" s="168"/>
      <c r="LTB2" s="168"/>
      <c r="LTC2" s="168"/>
      <c r="LTD2" s="168"/>
      <c r="LTE2" s="168"/>
      <c r="LTF2" s="168"/>
      <c r="LTG2" s="168"/>
      <c r="LTH2" s="168"/>
      <c r="LTI2" s="168"/>
      <c r="LTJ2" s="168"/>
      <c r="LTK2" s="168"/>
      <c r="LTL2" s="168"/>
      <c r="LTM2" s="168"/>
      <c r="LTN2" s="168"/>
      <c r="LTO2" s="168"/>
      <c r="LTP2" s="168"/>
      <c r="LTQ2" s="168"/>
      <c r="LTR2" s="168"/>
      <c r="LTS2" s="168"/>
      <c r="LTT2" s="168"/>
      <c r="LTU2" s="168"/>
      <c r="LTV2" s="168"/>
      <c r="LTW2" s="168"/>
      <c r="LTX2" s="168"/>
      <c r="LTY2" s="168"/>
      <c r="LTZ2" s="168"/>
      <c r="LUA2" s="168"/>
      <c r="LUB2" s="168"/>
      <c r="LUC2" s="168"/>
      <c r="LUD2" s="168"/>
      <c r="LUE2" s="168"/>
      <c r="LUF2" s="168"/>
      <c r="LUG2" s="168"/>
      <c r="LUH2" s="168"/>
      <c r="LUI2" s="168"/>
      <c r="LUJ2" s="168"/>
      <c r="LUK2" s="168"/>
      <c r="LUL2" s="168"/>
      <c r="LUM2" s="168"/>
      <c r="LUN2" s="168"/>
      <c r="LUO2" s="168"/>
      <c r="LUP2" s="168"/>
      <c r="LUQ2" s="168"/>
      <c r="LUR2" s="168"/>
      <c r="LUS2" s="168"/>
      <c r="LUT2" s="168"/>
      <c r="LUU2" s="168"/>
      <c r="LUV2" s="168"/>
      <c r="LUW2" s="168"/>
      <c r="LUX2" s="168"/>
      <c r="LUY2" s="168"/>
      <c r="LUZ2" s="168"/>
      <c r="LVA2" s="168"/>
      <c r="LVB2" s="168"/>
      <c r="LVC2" s="168"/>
      <c r="LVD2" s="168"/>
      <c r="LVE2" s="168"/>
      <c r="LVF2" s="168"/>
      <c r="LVG2" s="168"/>
      <c r="LVH2" s="168"/>
      <c r="LVI2" s="168"/>
      <c r="LVJ2" s="168"/>
      <c r="LVK2" s="168"/>
      <c r="LVL2" s="168"/>
      <c r="LVM2" s="168"/>
      <c r="LVN2" s="168"/>
      <c r="LVO2" s="168"/>
      <c r="LVP2" s="168"/>
      <c r="LVQ2" s="168"/>
      <c r="LVR2" s="168"/>
      <c r="LVS2" s="168"/>
      <c r="LVT2" s="168"/>
      <c r="LVU2" s="168"/>
      <c r="LVV2" s="168"/>
      <c r="LVW2" s="168"/>
      <c r="LVX2" s="168"/>
      <c r="LVY2" s="168"/>
      <c r="LVZ2" s="168"/>
      <c r="LWA2" s="168"/>
      <c r="LWB2" s="168"/>
      <c r="LWC2" s="168"/>
      <c r="LWD2" s="168"/>
      <c r="LWE2" s="168"/>
      <c r="LWF2" s="168"/>
      <c r="LWG2" s="168"/>
      <c r="LWH2" s="168"/>
      <c r="LWI2" s="168"/>
      <c r="LWJ2" s="168"/>
      <c r="LWK2" s="168"/>
      <c r="LWL2" s="168"/>
      <c r="LWM2" s="168"/>
      <c r="LWN2" s="168"/>
      <c r="LWO2" s="168"/>
      <c r="LWP2" s="168"/>
      <c r="LWQ2" s="168"/>
      <c r="LWR2" s="168"/>
      <c r="LWS2" s="168"/>
      <c r="LWT2" s="168"/>
      <c r="LWU2" s="168"/>
      <c r="LWV2" s="168"/>
      <c r="LWW2" s="168"/>
      <c r="LWX2" s="168"/>
      <c r="LWY2" s="168"/>
      <c r="LWZ2" s="168"/>
      <c r="LXA2" s="168"/>
      <c r="LXB2" s="168"/>
      <c r="LXC2" s="168"/>
      <c r="LXD2" s="168"/>
      <c r="LXE2" s="168"/>
      <c r="LXF2" s="168"/>
      <c r="LXG2" s="168"/>
      <c r="LXH2" s="168"/>
      <c r="LXI2" s="168"/>
      <c r="LXJ2" s="168"/>
      <c r="LXK2" s="168"/>
      <c r="LXL2" s="168"/>
      <c r="LXM2" s="168"/>
      <c r="LXN2" s="168"/>
      <c r="LXO2" s="168"/>
      <c r="LXP2" s="168"/>
      <c r="LXQ2" s="168"/>
      <c r="LXR2" s="168"/>
      <c r="LXS2" s="168"/>
      <c r="LXT2" s="168"/>
      <c r="LXU2" s="168"/>
      <c r="LXV2" s="168"/>
      <c r="LXW2" s="168"/>
      <c r="LXX2" s="168"/>
      <c r="LXY2" s="168"/>
      <c r="LXZ2" s="168"/>
      <c r="LYA2" s="168"/>
      <c r="LYB2" s="168"/>
      <c r="LYC2" s="168"/>
      <c r="LYD2" s="168"/>
      <c r="LYE2" s="168"/>
      <c r="LYF2" s="168"/>
      <c r="LYG2" s="168"/>
      <c r="LYH2" s="168"/>
      <c r="LYI2" s="168"/>
      <c r="LYJ2" s="168"/>
      <c r="LYK2" s="168"/>
      <c r="LYL2" s="168"/>
      <c r="LYM2" s="168"/>
      <c r="LYN2" s="168"/>
      <c r="LYO2" s="168"/>
      <c r="LYP2" s="168"/>
      <c r="LYQ2" s="168"/>
      <c r="LYR2" s="168"/>
      <c r="LYS2" s="168"/>
      <c r="LYT2" s="168"/>
      <c r="LYU2" s="168"/>
      <c r="LYV2" s="168"/>
      <c r="LYW2" s="168"/>
      <c r="LYX2" s="168"/>
      <c r="LYY2" s="168"/>
      <c r="LYZ2" s="168"/>
      <c r="LZA2" s="168"/>
      <c r="LZB2" s="168"/>
      <c r="LZC2" s="168"/>
      <c r="LZD2" s="168"/>
      <c r="LZE2" s="168"/>
      <c r="LZF2" s="168"/>
      <c r="LZG2" s="168"/>
      <c r="LZH2" s="168"/>
      <c r="LZI2" s="168"/>
      <c r="LZJ2" s="168"/>
      <c r="LZK2" s="168"/>
      <c r="LZL2" s="168"/>
      <c r="LZM2" s="168"/>
      <c r="LZN2" s="168"/>
      <c r="LZO2" s="168"/>
      <c r="LZP2" s="168"/>
      <c r="LZQ2" s="168"/>
      <c r="LZR2" s="168"/>
      <c r="LZS2" s="168"/>
      <c r="LZT2" s="168"/>
      <c r="LZU2" s="168"/>
      <c r="LZV2" s="168"/>
      <c r="LZW2" s="168"/>
      <c r="LZX2" s="168"/>
      <c r="LZY2" s="168"/>
      <c r="LZZ2" s="168"/>
      <c r="MAA2" s="168"/>
      <c r="MAB2" s="168"/>
      <c r="MAC2" s="168"/>
      <c r="MAD2" s="168"/>
      <c r="MAE2" s="168"/>
      <c r="MAF2" s="168"/>
      <c r="MAG2" s="168"/>
      <c r="MAH2" s="168"/>
      <c r="MAI2" s="168"/>
      <c r="MAJ2" s="168"/>
      <c r="MAK2" s="168"/>
      <c r="MAL2" s="168"/>
      <c r="MAM2" s="168"/>
      <c r="MAN2" s="168"/>
      <c r="MAO2" s="168"/>
      <c r="MAP2" s="168"/>
      <c r="MAQ2" s="168"/>
      <c r="MAR2" s="168"/>
      <c r="MAS2" s="168"/>
      <c r="MAT2" s="168"/>
      <c r="MAU2" s="168"/>
      <c r="MAV2" s="168"/>
      <c r="MAW2" s="168"/>
      <c r="MAX2" s="168"/>
      <c r="MAY2" s="168"/>
      <c r="MAZ2" s="168"/>
      <c r="MBA2" s="168"/>
      <c r="MBB2" s="168"/>
      <c r="MBC2" s="168"/>
      <c r="MBD2" s="168"/>
      <c r="MBE2" s="168"/>
      <c r="MBF2" s="168"/>
      <c r="MBG2" s="168"/>
      <c r="MBH2" s="168"/>
      <c r="MBI2" s="168"/>
      <c r="MBJ2" s="168"/>
      <c r="MBK2" s="168"/>
      <c r="MBL2" s="168"/>
      <c r="MBM2" s="168"/>
      <c r="MBN2" s="168"/>
      <c r="MBO2" s="168"/>
      <c r="MBP2" s="168"/>
      <c r="MBQ2" s="168"/>
      <c r="MBR2" s="168"/>
      <c r="MBS2" s="168"/>
      <c r="MBT2" s="168"/>
      <c r="MBU2" s="168"/>
      <c r="MBV2" s="168"/>
      <c r="MBW2" s="168"/>
      <c r="MBX2" s="168"/>
      <c r="MBY2" s="168"/>
      <c r="MBZ2" s="168"/>
      <c r="MCA2" s="168"/>
      <c r="MCB2" s="168"/>
      <c r="MCC2" s="168"/>
      <c r="MCD2" s="168"/>
      <c r="MCE2" s="168"/>
      <c r="MCF2" s="168"/>
      <c r="MCG2" s="168"/>
      <c r="MCH2" s="168"/>
      <c r="MCI2" s="168"/>
      <c r="MCJ2" s="168"/>
      <c r="MCK2" s="168"/>
      <c r="MCL2" s="168"/>
      <c r="MCM2" s="168"/>
      <c r="MCN2" s="168"/>
      <c r="MCO2" s="168"/>
      <c r="MCP2" s="168"/>
      <c r="MCQ2" s="168"/>
      <c r="MCR2" s="168"/>
      <c r="MCS2" s="168"/>
      <c r="MCT2" s="168"/>
      <c r="MCU2" s="168"/>
      <c r="MCV2" s="168"/>
      <c r="MCW2" s="168"/>
      <c r="MCX2" s="168"/>
      <c r="MCY2" s="168"/>
      <c r="MCZ2" s="168"/>
      <c r="MDA2" s="168"/>
      <c r="MDB2" s="168"/>
      <c r="MDC2" s="168"/>
      <c r="MDD2" s="168"/>
      <c r="MDE2" s="168"/>
      <c r="MDF2" s="168"/>
      <c r="MDG2" s="168"/>
      <c r="MDH2" s="168"/>
      <c r="MDI2" s="168"/>
      <c r="MDJ2" s="168"/>
      <c r="MDK2" s="168"/>
      <c r="MDL2" s="168"/>
      <c r="MDM2" s="168"/>
      <c r="MDN2" s="168"/>
      <c r="MDO2" s="168"/>
      <c r="MDP2" s="168"/>
      <c r="MDQ2" s="168"/>
      <c r="MDR2" s="168"/>
      <c r="MDS2" s="168"/>
      <c r="MDT2" s="168"/>
      <c r="MDU2" s="168"/>
      <c r="MDV2" s="168"/>
      <c r="MDW2" s="168"/>
      <c r="MDX2" s="168"/>
      <c r="MDY2" s="168"/>
      <c r="MDZ2" s="168"/>
      <c r="MEA2" s="168"/>
      <c r="MEB2" s="168"/>
      <c r="MEC2" s="168"/>
      <c r="MED2" s="168"/>
      <c r="MEE2" s="168"/>
      <c r="MEF2" s="168"/>
      <c r="MEG2" s="168"/>
      <c r="MEH2" s="168"/>
      <c r="MEI2" s="168"/>
      <c r="MEJ2" s="168"/>
      <c r="MEK2" s="168"/>
      <c r="MEL2" s="168"/>
      <c r="MEM2" s="168"/>
      <c r="MEN2" s="168"/>
      <c r="MEO2" s="168"/>
      <c r="MEP2" s="168"/>
      <c r="MEQ2" s="168"/>
      <c r="MER2" s="168"/>
      <c r="MES2" s="168"/>
      <c r="MET2" s="168"/>
      <c r="MEU2" s="168"/>
      <c r="MEV2" s="168"/>
      <c r="MEW2" s="168"/>
      <c r="MEX2" s="168"/>
      <c r="MEY2" s="168"/>
      <c r="MEZ2" s="168"/>
      <c r="MFA2" s="168"/>
      <c r="MFB2" s="168"/>
      <c r="MFC2" s="168"/>
      <c r="MFD2" s="168"/>
      <c r="MFE2" s="168"/>
      <c r="MFF2" s="168"/>
      <c r="MFG2" s="168"/>
      <c r="MFH2" s="168"/>
      <c r="MFI2" s="168"/>
      <c r="MFJ2" s="168"/>
      <c r="MFK2" s="168"/>
      <c r="MFL2" s="168"/>
      <c r="MFM2" s="168"/>
      <c r="MFN2" s="168"/>
      <c r="MFO2" s="168"/>
      <c r="MFP2" s="168"/>
      <c r="MFQ2" s="168"/>
      <c r="MFR2" s="168"/>
      <c r="MFS2" s="168"/>
      <c r="MFT2" s="168"/>
      <c r="MFU2" s="168"/>
      <c r="MFV2" s="168"/>
      <c r="MFW2" s="168"/>
      <c r="MFX2" s="168"/>
      <c r="MFY2" s="168"/>
      <c r="MFZ2" s="168"/>
      <c r="MGA2" s="168"/>
      <c r="MGB2" s="168"/>
      <c r="MGC2" s="168"/>
      <c r="MGD2" s="168"/>
      <c r="MGE2" s="168"/>
      <c r="MGF2" s="168"/>
      <c r="MGG2" s="168"/>
      <c r="MGH2" s="168"/>
      <c r="MGI2" s="168"/>
      <c r="MGJ2" s="168"/>
      <c r="MGK2" s="168"/>
      <c r="MGL2" s="168"/>
      <c r="MGM2" s="168"/>
      <c r="MGN2" s="168"/>
      <c r="MGO2" s="168"/>
      <c r="MGP2" s="168"/>
      <c r="MGQ2" s="168"/>
      <c r="MGR2" s="168"/>
      <c r="MGS2" s="168"/>
      <c r="MGT2" s="168"/>
      <c r="MGU2" s="168"/>
      <c r="MGV2" s="168"/>
      <c r="MGW2" s="168"/>
      <c r="MGX2" s="168"/>
      <c r="MGY2" s="168"/>
      <c r="MGZ2" s="168"/>
      <c r="MHA2" s="168"/>
      <c r="MHB2" s="168"/>
      <c r="MHC2" s="168"/>
      <c r="MHD2" s="168"/>
      <c r="MHE2" s="168"/>
      <c r="MHF2" s="168"/>
      <c r="MHG2" s="168"/>
      <c r="MHH2" s="168"/>
      <c r="MHI2" s="168"/>
      <c r="MHJ2" s="168"/>
      <c r="MHK2" s="168"/>
      <c r="MHL2" s="168"/>
      <c r="MHM2" s="168"/>
      <c r="MHN2" s="168"/>
      <c r="MHO2" s="168"/>
      <c r="MHP2" s="168"/>
      <c r="MHQ2" s="168"/>
      <c r="MHR2" s="168"/>
      <c r="MHS2" s="168"/>
      <c r="MHT2" s="168"/>
      <c r="MHU2" s="168"/>
      <c r="MHV2" s="168"/>
      <c r="MHW2" s="168"/>
      <c r="MHX2" s="168"/>
      <c r="MHY2" s="168"/>
      <c r="MHZ2" s="168"/>
      <c r="MIA2" s="168"/>
      <c r="MIB2" s="168"/>
      <c r="MIC2" s="168"/>
      <c r="MID2" s="168"/>
      <c r="MIE2" s="168"/>
      <c r="MIF2" s="168"/>
      <c r="MIG2" s="168"/>
      <c r="MIH2" s="168"/>
      <c r="MII2" s="168"/>
      <c r="MIJ2" s="168"/>
      <c r="MIK2" s="168"/>
      <c r="MIL2" s="168"/>
      <c r="MIM2" s="168"/>
      <c r="MIN2" s="168"/>
      <c r="MIO2" s="168"/>
      <c r="MIP2" s="168"/>
      <c r="MIQ2" s="168"/>
      <c r="MIR2" s="168"/>
      <c r="MIS2" s="168"/>
      <c r="MIT2" s="168"/>
      <c r="MIU2" s="168"/>
      <c r="MIV2" s="168"/>
      <c r="MIW2" s="168"/>
      <c r="MIX2" s="168"/>
      <c r="MIY2" s="168"/>
      <c r="MIZ2" s="168"/>
      <c r="MJA2" s="168"/>
      <c r="MJB2" s="168"/>
      <c r="MJC2" s="168"/>
      <c r="MJD2" s="168"/>
      <c r="MJE2" s="168"/>
      <c r="MJF2" s="168"/>
      <c r="MJG2" s="168"/>
      <c r="MJH2" s="168"/>
      <c r="MJI2" s="168"/>
      <c r="MJJ2" s="168"/>
      <c r="MJK2" s="168"/>
      <c r="MJL2" s="168"/>
      <c r="MJM2" s="168"/>
      <c r="MJN2" s="168"/>
      <c r="MJO2" s="168"/>
      <c r="MJP2" s="168"/>
      <c r="MJQ2" s="168"/>
      <c r="MJR2" s="168"/>
      <c r="MJS2" s="168"/>
      <c r="MJT2" s="168"/>
      <c r="MJU2" s="168"/>
      <c r="MJV2" s="168"/>
      <c r="MJW2" s="168"/>
      <c r="MJX2" s="168"/>
      <c r="MJY2" s="168"/>
      <c r="MJZ2" s="168"/>
      <c r="MKA2" s="168"/>
      <c r="MKB2" s="168"/>
      <c r="MKC2" s="168"/>
      <c r="MKD2" s="168"/>
      <c r="MKE2" s="168"/>
      <c r="MKF2" s="168"/>
      <c r="MKG2" s="168"/>
      <c r="MKH2" s="168"/>
      <c r="MKI2" s="168"/>
      <c r="MKJ2" s="168"/>
      <c r="MKK2" s="168"/>
      <c r="MKL2" s="168"/>
      <c r="MKM2" s="168"/>
      <c r="MKN2" s="168"/>
      <c r="MKO2" s="168"/>
      <c r="MKP2" s="168"/>
      <c r="MKQ2" s="168"/>
      <c r="MKR2" s="168"/>
      <c r="MKS2" s="168"/>
      <c r="MKT2" s="168"/>
      <c r="MKU2" s="168"/>
      <c r="MKV2" s="168"/>
      <c r="MKW2" s="168"/>
      <c r="MKX2" s="168"/>
      <c r="MKY2" s="168"/>
      <c r="MKZ2" s="168"/>
      <c r="MLA2" s="168"/>
      <c r="MLB2" s="168"/>
      <c r="MLC2" s="168"/>
      <c r="MLD2" s="168"/>
      <c r="MLE2" s="168"/>
      <c r="MLF2" s="168"/>
      <c r="MLG2" s="168"/>
      <c r="MLH2" s="168"/>
      <c r="MLI2" s="168"/>
      <c r="MLJ2" s="168"/>
      <c r="MLK2" s="168"/>
      <c r="MLL2" s="168"/>
      <c r="MLM2" s="168"/>
      <c r="MLN2" s="168"/>
      <c r="MLO2" s="168"/>
      <c r="MLP2" s="168"/>
      <c r="MLQ2" s="168"/>
      <c r="MLR2" s="168"/>
      <c r="MLS2" s="168"/>
      <c r="MLT2" s="168"/>
      <c r="MLU2" s="168"/>
      <c r="MLV2" s="168"/>
      <c r="MLW2" s="168"/>
      <c r="MLX2" s="168"/>
      <c r="MLY2" s="168"/>
      <c r="MLZ2" s="168"/>
      <c r="MMA2" s="168"/>
      <c r="MMB2" s="168"/>
      <c r="MMC2" s="168"/>
      <c r="MMD2" s="168"/>
      <c r="MME2" s="168"/>
      <c r="MMF2" s="168"/>
      <c r="MMG2" s="168"/>
      <c r="MMH2" s="168"/>
      <c r="MMI2" s="168"/>
      <c r="MMJ2" s="168"/>
      <c r="MMK2" s="168"/>
      <c r="MML2" s="168"/>
      <c r="MMM2" s="168"/>
      <c r="MMN2" s="168"/>
      <c r="MMO2" s="168"/>
      <c r="MMP2" s="168"/>
      <c r="MMQ2" s="168"/>
      <c r="MMR2" s="168"/>
      <c r="MMS2" s="168"/>
      <c r="MMT2" s="168"/>
      <c r="MMU2" s="168"/>
      <c r="MMV2" s="168"/>
      <c r="MMW2" s="168"/>
      <c r="MMX2" s="168"/>
      <c r="MMY2" s="168"/>
      <c r="MMZ2" s="168"/>
      <c r="MNA2" s="168"/>
      <c r="MNB2" s="168"/>
      <c r="MNC2" s="168"/>
      <c r="MND2" s="168"/>
      <c r="MNE2" s="168"/>
      <c r="MNF2" s="168"/>
      <c r="MNG2" s="168"/>
      <c r="MNH2" s="168"/>
      <c r="MNI2" s="168"/>
      <c r="MNJ2" s="168"/>
      <c r="MNK2" s="168"/>
      <c r="MNL2" s="168"/>
      <c r="MNM2" s="168"/>
      <c r="MNN2" s="168"/>
      <c r="MNO2" s="168"/>
      <c r="MNP2" s="168"/>
      <c r="MNQ2" s="168"/>
      <c r="MNR2" s="168"/>
      <c r="MNS2" s="168"/>
      <c r="MNT2" s="168"/>
      <c r="MNU2" s="168"/>
      <c r="MNV2" s="168"/>
      <c r="MNW2" s="168"/>
      <c r="MNX2" s="168"/>
      <c r="MNY2" s="168"/>
      <c r="MNZ2" s="168"/>
      <c r="MOA2" s="168"/>
      <c r="MOB2" s="168"/>
      <c r="MOC2" s="168"/>
      <c r="MOD2" s="168"/>
      <c r="MOE2" s="168"/>
      <c r="MOF2" s="168"/>
      <c r="MOG2" s="168"/>
      <c r="MOH2" s="168"/>
      <c r="MOI2" s="168"/>
      <c r="MOJ2" s="168"/>
      <c r="MOK2" s="168"/>
      <c r="MOL2" s="168"/>
      <c r="MOM2" s="168"/>
      <c r="MON2" s="168"/>
      <c r="MOO2" s="168"/>
      <c r="MOP2" s="168"/>
      <c r="MOQ2" s="168"/>
      <c r="MOR2" s="168"/>
      <c r="MOS2" s="168"/>
      <c r="MOT2" s="168"/>
      <c r="MOU2" s="168"/>
      <c r="MOV2" s="168"/>
      <c r="MOW2" s="168"/>
      <c r="MOX2" s="168"/>
      <c r="MOY2" s="168"/>
      <c r="MOZ2" s="168"/>
      <c r="MPA2" s="168"/>
      <c r="MPB2" s="168"/>
      <c r="MPC2" s="168"/>
      <c r="MPD2" s="168"/>
      <c r="MPE2" s="168"/>
      <c r="MPF2" s="168"/>
      <c r="MPG2" s="168"/>
      <c r="MPH2" s="168"/>
      <c r="MPI2" s="168"/>
      <c r="MPJ2" s="168"/>
      <c r="MPK2" s="168"/>
      <c r="MPL2" s="168"/>
      <c r="MPM2" s="168"/>
      <c r="MPN2" s="168"/>
      <c r="MPO2" s="168"/>
      <c r="MPP2" s="168"/>
      <c r="MPQ2" s="168"/>
      <c r="MPR2" s="168"/>
      <c r="MPS2" s="168"/>
      <c r="MPT2" s="168"/>
      <c r="MPU2" s="168"/>
      <c r="MPV2" s="168"/>
      <c r="MPW2" s="168"/>
      <c r="MPX2" s="168"/>
      <c r="MPY2" s="168"/>
      <c r="MPZ2" s="168"/>
      <c r="MQA2" s="168"/>
      <c r="MQB2" s="168"/>
      <c r="MQC2" s="168"/>
      <c r="MQD2" s="168"/>
      <c r="MQE2" s="168"/>
      <c r="MQF2" s="168"/>
      <c r="MQG2" s="168"/>
      <c r="MQH2" s="168"/>
      <c r="MQI2" s="168"/>
      <c r="MQJ2" s="168"/>
      <c r="MQK2" s="168"/>
      <c r="MQL2" s="168"/>
      <c r="MQM2" s="168"/>
      <c r="MQN2" s="168"/>
      <c r="MQO2" s="168"/>
      <c r="MQP2" s="168"/>
      <c r="MQQ2" s="168"/>
      <c r="MQR2" s="168"/>
      <c r="MQS2" s="168"/>
      <c r="MQT2" s="168"/>
      <c r="MQU2" s="168"/>
      <c r="MQV2" s="168"/>
      <c r="MQW2" s="168"/>
      <c r="MQX2" s="168"/>
      <c r="MQY2" s="168"/>
      <c r="MQZ2" s="168"/>
      <c r="MRA2" s="168"/>
      <c r="MRB2" s="168"/>
      <c r="MRC2" s="168"/>
      <c r="MRD2" s="168"/>
      <c r="MRE2" s="168"/>
      <c r="MRF2" s="168"/>
      <c r="MRG2" s="168"/>
      <c r="MRH2" s="168"/>
      <c r="MRI2" s="168"/>
      <c r="MRJ2" s="168"/>
      <c r="MRK2" s="168"/>
      <c r="MRL2" s="168"/>
      <c r="MRM2" s="168"/>
      <c r="MRN2" s="168"/>
      <c r="MRO2" s="168"/>
      <c r="MRP2" s="168"/>
      <c r="MRQ2" s="168"/>
      <c r="MRR2" s="168"/>
      <c r="MRS2" s="168"/>
      <c r="MRT2" s="168"/>
      <c r="MRU2" s="168"/>
      <c r="MRV2" s="168"/>
      <c r="MRW2" s="168"/>
      <c r="MRX2" s="168"/>
      <c r="MRY2" s="168"/>
      <c r="MRZ2" s="168"/>
      <c r="MSA2" s="168"/>
      <c r="MSB2" s="168"/>
      <c r="MSC2" s="168"/>
      <c r="MSD2" s="168"/>
      <c r="MSE2" s="168"/>
      <c r="MSF2" s="168"/>
      <c r="MSG2" s="168"/>
      <c r="MSH2" s="168"/>
      <c r="MSI2" s="168"/>
      <c r="MSJ2" s="168"/>
      <c r="MSK2" s="168"/>
      <c r="MSL2" s="168"/>
      <c r="MSM2" s="168"/>
      <c r="MSN2" s="168"/>
      <c r="MSO2" s="168"/>
      <c r="MSP2" s="168"/>
      <c r="MSQ2" s="168"/>
      <c r="MSR2" s="168"/>
      <c r="MSS2" s="168"/>
      <c r="MST2" s="168"/>
      <c r="MSU2" s="168"/>
      <c r="MSV2" s="168"/>
      <c r="MSW2" s="168"/>
      <c r="MSX2" s="168"/>
      <c r="MSY2" s="168"/>
      <c r="MSZ2" s="168"/>
      <c r="MTA2" s="168"/>
      <c r="MTB2" s="168"/>
      <c r="MTC2" s="168"/>
      <c r="MTD2" s="168"/>
      <c r="MTE2" s="168"/>
      <c r="MTF2" s="168"/>
      <c r="MTG2" s="168"/>
      <c r="MTH2" s="168"/>
      <c r="MTI2" s="168"/>
      <c r="MTJ2" s="168"/>
      <c r="MTK2" s="168"/>
      <c r="MTL2" s="168"/>
      <c r="MTM2" s="168"/>
      <c r="MTN2" s="168"/>
      <c r="MTO2" s="168"/>
      <c r="MTP2" s="168"/>
      <c r="MTQ2" s="168"/>
      <c r="MTR2" s="168"/>
      <c r="MTS2" s="168"/>
      <c r="MTT2" s="168"/>
      <c r="MTU2" s="168"/>
      <c r="MTV2" s="168"/>
      <c r="MTW2" s="168"/>
      <c r="MTX2" s="168"/>
      <c r="MTY2" s="168"/>
      <c r="MTZ2" s="168"/>
      <c r="MUA2" s="168"/>
      <c r="MUB2" s="168"/>
      <c r="MUC2" s="168"/>
      <c r="MUD2" s="168"/>
      <c r="MUE2" s="168"/>
      <c r="MUF2" s="168"/>
      <c r="MUG2" s="168"/>
      <c r="MUH2" s="168"/>
      <c r="MUI2" s="168"/>
      <c r="MUJ2" s="168"/>
      <c r="MUK2" s="168"/>
      <c r="MUL2" s="168"/>
      <c r="MUM2" s="168"/>
      <c r="MUN2" s="168"/>
      <c r="MUO2" s="168"/>
      <c r="MUP2" s="168"/>
      <c r="MUQ2" s="168"/>
      <c r="MUR2" s="168"/>
      <c r="MUS2" s="168"/>
      <c r="MUT2" s="168"/>
      <c r="MUU2" s="168"/>
      <c r="MUV2" s="168"/>
      <c r="MUW2" s="168"/>
      <c r="MUX2" s="168"/>
      <c r="MUY2" s="168"/>
      <c r="MUZ2" s="168"/>
      <c r="MVA2" s="168"/>
      <c r="MVB2" s="168"/>
      <c r="MVC2" s="168"/>
      <c r="MVD2" s="168"/>
      <c r="MVE2" s="168"/>
      <c r="MVF2" s="168"/>
      <c r="MVG2" s="168"/>
      <c r="MVH2" s="168"/>
      <c r="MVI2" s="168"/>
      <c r="MVJ2" s="168"/>
      <c r="MVK2" s="168"/>
      <c r="MVL2" s="168"/>
      <c r="MVM2" s="168"/>
      <c r="MVN2" s="168"/>
      <c r="MVO2" s="168"/>
      <c r="MVP2" s="168"/>
      <c r="MVQ2" s="168"/>
      <c r="MVR2" s="168"/>
      <c r="MVS2" s="168"/>
      <c r="MVT2" s="168"/>
      <c r="MVU2" s="168"/>
      <c r="MVV2" s="168"/>
      <c r="MVW2" s="168"/>
      <c r="MVX2" s="168"/>
      <c r="MVY2" s="168"/>
      <c r="MVZ2" s="168"/>
      <c r="MWA2" s="168"/>
      <c r="MWB2" s="168"/>
      <c r="MWC2" s="168"/>
      <c r="MWD2" s="168"/>
      <c r="MWE2" s="168"/>
      <c r="MWF2" s="168"/>
      <c r="MWG2" s="168"/>
      <c r="MWH2" s="168"/>
      <c r="MWI2" s="168"/>
      <c r="MWJ2" s="168"/>
      <c r="MWK2" s="168"/>
      <c r="MWL2" s="168"/>
      <c r="MWM2" s="168"/>
      <c r="MWN2" s="168"/>
      <c r="MWO2" s="168"/>
      <c r="MWP2" s="168"/>
      <c r="MWQ2" s="168"/>
      <c r="MWR2" s="168"/>
      <c r="MWS2" s="168"/>
      <c r="MWT2" s="168"/>
      <c r="MWU2" s="168"/>
      <c r="MWV2" s="168"/>
      <c r="MWW2" s="168"/>
      <c r="MWX2" s="168"/>
      <c r="MWY2" s="168"/>
      <c r="MWZ2" s="168"/>
      <c r="MXA2" s="168"/>
      <c r="MXB2" s="168"/>
      <c r="MXC2" s="168"/>
      <c r="MXD2" s="168"/>
      <c r="MXE2" s="168"/>
      <c r="MXF2" s="168"/>
      <c r="MXG2" s="168"/>
      <c r="MXH2" s="168"/>
      <c r="MXI2" s="168"/>
      <c r="MXJ2" s="168"/>
      <c r="MXK2" s="168"/>
      <c r="MXL2" s="168"/>
      <c r="MXM2" s="168"/>
      <c r="MXN2" s="168"/>
      <c r="MXO2" s="168"/>
      <c r="MXP2" s="168"/>
      <c r="MXQ2" s="168"/>
      <c r="MXR2" s="168"/>
      <c r="MXS2" s="168"/>
      <c r="MXT2" s="168"/>
      <c r="MXU2" s="168"/>
      <c r="MXV2" s="168"/>
      <c r="MXW2" s="168"/>
      <c r="MXX2" s="168"/>
      <c r="MXY2" s="168"/>
      <c r="MXZ2" s="168"/>
      <c r="MYA2" s="168"/>
      <c r="MYB2" s="168"/>
      <c r="MYC2" s="168"/>
      <c r="MYD2" s="168"/>
      <c r="MYE2" s="168"/>
      <c r="MYF2" s="168"/>
      <c r="MYG2" s="168"/>
      <c r="MYH2" s="168"/>
      <c r="MYI2" s="168"/>
      <c r="MYJ2" s="168"/>
      <c r="MYK2" s="168"/>
      <c r="MYL2" s="168"/>
      <c r="MYM2" s="168"/>
      <c r="MYN2" s="168"/>
      <c r="MYO2" s="168"/>
      <c r="MYP2" s="168"/>
      <c r="MYQ2" s="168"/>
      <c r="MYR2" s="168"/>
      <c r="MYS2" s="168"/>
      <c r="MYT2" s="168"/>
      <c r="MYU2" s="168"/>
      <c r="MYV2" s="168"/>
      <c r="MYW2" s="168"/>
      <c r="MYX2" s="168"/>
      <c r="MYY2" s="168"/>
      <c r="MYZ2" s="168"/>
      <c r="MZA2" s="168"/>
      <c r="MZB2" s="168"/>
      <c r="MZC2" s="168"/>
      <c r="MZD2" s="168"/>
      <c r="MZE2" s="168"/>
      <c r="MZF2" s="168"/>
      <c r="MZG2" s="168"/>
      <c r="MZH2" s="168"/>
      <c r="MZI2" s="168"/>
      <c r="MZJ2" s="168"/>
      <c r="MZK2" s="168"/>
      <c r="MZL2" s="168"/>
      <c r="MZM2" s="168"/>
      <c r="MZN2" s="168"/>
      <c r="MZO2" s="168"/>
      <c r="MZP2" s="168"/>
      <c r="MZQ2" s="168"/>
      <c r="MZR2" s="168"/>
      <c r="MZS2" s="168"/>
      <c r="MZT2" s="168"/>
      <c r="MZU2" s="168"/>
      <c r="MZV2" s="168"/>
      <c r="MZW2" s="168"/>
      <c r="MZX2" s="168"/>
      <c r="MZY2" s="168"/>
      <c r="MZZ2" s="168"/>
      <c r="NAA2" s="168"/>
      <c r="NAB2" s="168"/>
      <c r="NAC2" s="168"/>
      <c r="NAD2" s="168"/>
      <c r="NAE2" s="168"/>
      <c r="NAF2" s="168"/>
      <c r="NAG2" s="168"/>
      <c r="NAH2" s="168"/>
      <c r="NAI2" s="168"/>
      <c r="NAJ2" s="168"/>
      <c r="NAK2" s="168"/>
      <c r="NAL2" s="168"/>
      <c r="NAM2" s="168"/>
      <c r="NAN2" s="168"/>
      <c r="NAO2" s="168"/>
      <c r="NAP2" s="168"/>
      <c r="NAQ2" s="168"/>
      <c r="NAR2" s="168"/>
      <c r="NAS2" s="168"/>
      <c r="NAT2" s="168"/>
      <c r="NAU2" s="168"/>
      <c r="NAV2" s="168"/>
      <c r="NAW2" s="168"/>
      <c r="NAX2" s="168"/>
      <c r="NAY2" s="168"/>
      <c r="NAZ2" s="168"/>
      <c r="NBA2" s="168"/>
      <c r="NBB2" s="168"/>
      <c r="NBC2" s="168"/>
      <c r="NBD2" s="168"/>
      <c r="NBE2" s="168"/>
      <c r="NBF2" s="168"/>
      <c r="NBG2" s="168"/>
      <c r="NBH2" s="168"/>
      <c r="NBI2" s="168"/>
      <c r="NBJ2" s="168"/>
      <c r="NBK2" s="168"/>
      <c r="NBL2" s="168"/>
      <c r="NBM2" s="168"/>
      <c r="NBN2" s="168"/>
      <c r="NBO2" s="168"/>
      <c r="NBP2" s="168"/>
      <c r="NBQ2" s="168"/>
      <c r="NBR2" s="168"/>
      <c r="NBS2" s="168"/>
      <c r="NBT2" s="168"/>
      <c r="NBU2" s="168"/>
      <c r="NBV2" s="168"/>
      <c r="NBW2" s="168"/>
      <c r="NBX2" s="168"/>
      <c r="NBY2" s="168"/>
      <c r="NBZ2" s="168"/>
      <c r="NCA2" s="168"/>
      <c r="NCB2" s="168"/>
      <c r="NCC2" s="168"/>
      <c r="NCD2" s="168"/>
      <c r="NCE2" s="168"/>
      <c r="NCF2" s="168"/>
      <c r="NCG2" s="168"/>
      <c r="NCH2" s="168"/>
      <c r="NCI2" s="168"/>
      <c r="NCJ2" s="168"/>
      <c r="NCK2" s="168"/>
      <c r="NCL2" s="168"/>
      <c r="NCM2" s="168"/>
      <c r="NCN2" s="168"/>
      <c r="NCO2" s="168"/>
      <c r="NCP2" s="168"/>
      <c r="NCQ2" s="168"/>
      <c r="NCR2" s="168"/>
      <c r="NCS2" s="168"/>
      <c r="NCT2" s="168"/>
      <c r="NCU2" s="168"/>
      <c r="NCV2" s="168"/>
      <c r="NCW2" s="168"/>
      <c r="NCX2" s="168"/>
      <c r="NCY2" s="168"/>
      <c r="NCZ2" s="168"/>
      <c r="NDA2" s="168"/>
      <c r="NDB2" s="168"/>
      <c r="NDC2" s="168"/>
      <c r="NDD2" s="168"/>
      <c r="NDE2" s="168"/>
      <c r="NDF2" s="168"/>
      <c r="NDG2" s="168"/>
      <c r="NDH2" s="168"/>
      <c r="NDI2" s="168"/>
      <c r="NDJ2" s="168"/>
      <c r="NDK2" s="168"/>
      <c r="NDL2" s="168"/>
      <c r="NDM2" s="168"/>
      <c r="NDN2" s="168"/>
      <c r="NDO2" s="168"/>
      <c r="NDP2" s="168"/>
      <c r="NDQ2" s="168"/>
      <c r="NDR2" s="168"/>
      <c r="NDS2" s="168"/>
      <c r="NDT2" s="168"/>
      <c r="NDU2" s="168"/>
      <c r="NDV2" s="168"/>
      <c r="NDW2" s="168"/>
      <c r="NDX2" s="168"/>
      <c r="NDY2" s="168"/>
      <c r="NDZ2" s="168"/>
      <c r="NEA2" s="168"/>
      <c r="NEB2" s="168"/>
      <c r="NEC2" s="168"/>
      <c r="NED2" s="168"/>
      <c r="NEE2" s="168"/>
      <c r="NEF2" s="168"/>
      <c r="NEG2" s="168"/>
      <c r="NEH2" s="168"/>
      <c r="NEI2" s="168"/>
      <c r="NEJ2" s="168"/>
      <c r="NEK2" s="168"/>
      <c r="NEL2" s="168"/>
      <c r="NEM2" s="168"/>
      <c r="NEN2" s="168"/>
      <c r="NEO2" s="168"/>
      <c r="NEP2" s="168"/>
      <c r="NEQ2" s="168"/>
      <c r="NER2" s="168"/>
      <c r="NES2" s="168"/>
      <c r="NET2" s="168"/>
      <c r="NEU2" s="168"/>
      <c r="NEV2" s="168"/>
      <c r="NEW2" s="168"/>
      <c r="NEX2" s="168"/>
      <c r="NEY2" s="168"/>
      <c r="NEZ2" s="168"/>
      <c r="NFA2" s="168"/>
      <c r="NFB2" s="168"/>
      <c r="NFC2" s="168"/>
      <c r="NFD2" s="168"/>
      <c r="NFE2" s="168"/>
      <c r="NFF2" s="168"/>
      <c r="NFG2" s="168"/>
      <c r="NFH2" s="168"/>
      <c r="NFI2" s="168"/>
      <c r="NFJ2" s="168"/>
      <c r="NFK2" s="168"/>
      <c r="NFL2" s="168"/>
      <c r="NFM2" s="168"/>
      <c r="NFN2" s="168"/>
      <c r="NFO2" s="168"/>
      <c r="NFP2" s="168"/>
      <c r="NFQ2" s="168"/>
      <c r="NFR2" s="168"/>
      <c r="NFS2" s="168"/>
      <c r="NFT2" s="168"/>
      <c r="NFU2" s="168"/>
      <c r="NFV2" s="168"/>
      <c r="NFW2" s="168"/>
      <c r="NFX2" s="168"/>
      <c r="NFY2" s="168"/>
      <c r="NFZ2" s="168"/>
      <c r="NGA2" s="168"/>
      <c r="NGB2" s="168"/>
      <c r="NGC2" s="168"/>
      <c r="NGD2" s="168"/>
      <c r="NGE2" s="168"/>
      <c r="NGF2" s="168"/>
      <c r="NGG2" s="168"/>
      <c r="NGH2" s="168"/>
      <c r="NGI2" s="168"/>
      <c r="NGJ2" s="168"/>
      <c r="NGK2" s="168"/>
      <c r="NGL2" s="168"/>
      <c r="NGM2" s="168"/>
      <c r="NGN2" s="168"/>
      <c r="NGO2" s="168"/>
      <c r="NGP2" s="168"/>
      <c r="NGQ2" s="168"/>
      <c r="NGR2" s="168"/>
      <c r="NGS2" s="168"/>
      <c r="NGT2" s="168"/>
      <c r="NGU2" s="168"/>
      <c r="NGV2" s="168"/>
      <c r="NGW2" s="168"/>
      <c r="NGX2" s="168"/>
      <c r="NGY2" s="168"/>
      <c r="NGZ2" s="168"/>
      <c r="NHA2" s="168"/>
      <c r="NHB2" s="168"/>
      <c r="NHC2" s="168"/>
      <c r="NHD2" s="168"/>
      <c r="NHE2" s="168"/>
      <c r="NHF2" s="168"/>
      <c r="NHG2" s="168"/>
      <c r="NHH2" s="168"/>
      <c r="NHI2" s="168"/>
      <c r="NHJ2" s="168"/>
      <c r="NHK2" s="168"/>
      <c r="NHL2" s="168"/>
      <c r="NHM2" s="168"/>
      <c r="NHN2" s="168"/>
      <c r="NHO2" s="168"/>
      <c r="NHP2" s="168"/>
      <c r="NHQ2" s="168"/>
      <c r="NHR2" s="168"/>
      <c r="NHS2" s="168"/>
      <c r="NHT2" s="168"/>
      <c r="NHU2" s="168"/>
      <c r="NHV2" s="168"/>
      <c r="NHW2" s="168"/>
      <c r="NHX2" s="168"/>
      <c r="NHY2" s="168"/>
      <c r="NHZ2" s="168"/>
      <c r="NIA2" s="168"/>
      <c r="NIB2" s="168"/>
      <c r="NIC2" s="168"/>
      <c r="NID2" s="168"/>
      <c r="NIE2" s="168"/>
      <c r="NIF2" s="168"/>
      <c r="NIG2" s="168"/>
      <c r="NIH2" s="168"/>
      <c r="NII2" s="168"/>
      <c r="NIJ2" s="168"/>
      <c r="NIK2" s="168"/>
      <c r="NIL2" s="168"/>
      <c r="NIM2" s="168"/>
      <c r="NIN2" s="168"/>
      <c r="NIO2" s="168"/>
      <c r="NIP2" s="168"/>
      <c r="NIQ2" s="168"/>
      <c r="NIR2" s="168"/>
      <c r="NIS2" s="168"/>
      <c r="NIT2" s="168"/>
      <c r="NIU2" s="168"/>
      <c r="NIV2" s="168"/>
      <c r="NIW2" s="168"/>
      <c r="NIX2" s="168"/>
      <c r="NIY2" s="168"/>
      <c r="NIZ2" s="168"/>
      <c r="NJA2" s="168"/>
      <c r="NJB2" s="168"/>
      <c r="NJC2" s="168"/>
      <c r="NJD2" s="168"/>
      <c r="NJE2" s="168"/>
      <c r="NJF2" s="168"/>
      <c r="NJG2" s="168"/>
      <c r="NJH2" s="168"/>
      <c r="NJI2" s="168"/>
      <c r="NJJ2" s="168"/>
      <c r="NJK2" s="168"/>
      <c r="NJL2" s="168"/>
      <c r="NJM2" s="168"/>
      <c r="NJN2" s="168"/>
      <c r="NJO2" s="168"/>
      <c r="NJP2" s="168"/>
      <c r="NJQ2" s="168"/>
      <c r="NJR2" s="168"/>
      <c r="NJS2" s="168"/>
      <c r="NJT2" s="168"/>
      <c r="NJU2" s="168"/>
      <c r="NJV2" s="168"/>
      <c r="NJW2" s="168"/>
      <c r="NJX2" s="168"/>
      <c r="NJY2" s="168"/>
      <c r="NJZ2" s="168"/>
      <c r="NKA2" s="168"/>
      <c r="NKB2" s="168"/>
      <c r="NKC2" s="168"/>
      <c r="NKD2" s="168"/>
      <c r="NKE2" s="168"/>
      <c r="NKF2" s="168"/>
      <c r="NKG2" s="168"/>
      <c r="NKH2" s="168"/>
      <c r="NKI2" s="168"/>
      <c r="NKJ2" s="168"/>
      <c r="NKK2" s="168"/>
      <c r="NKL2" s="168"/>
      <c r="NKM2" s="168"/>
      <c r="NKN2" s="168"/>
      <c r="NKO2" s="168"/>
      <c r="NKP2" s="168"/>
      <c r="NKQ2" s="168"/>
      <c r="NKR2" s="168"/>
      <c r="NKS2" s="168"/>
      <c r="NKT2" s="168"/>
      <c r="NKU2" s="168"/>
      <c r="NKV2" s="168"/>
      <c r="NKW2" s="168"/>
      <c r="NKX2" s="168"/>
      <c r="NKY2" s="168"/>
      <c r="NKZ2" s="168"/>
      <c r="NLA2" s="168"/>
      <c r="NLB2" s="168"/>
      <c r="NLC2" s="168"/>
      <c r="NLD2" s="168"/>
      <c r="NLE2" s="168"/>
      <c r="NLF2" s="168"/>
      <c r="NLG2" s="168"/>
      <c r="NLH2" s="168"/>
      <c r="NLI2" s="168"/>
      <c r="NLJ2" s="168"/>
      <c r="NLK2" s="168"/>
      <c r="NLL2" s="168"/>
      <c r="NLM2" s="168"/>
      <c r="NLN2" s="168"/>
      <c r="NLO2" s="168"/>
      <c r="NLP2" s="168"/>
      <c r="NLQ2" s="168"/>
      <c r="NLR2" s="168"/>
      <c r="NLS2" s="168"/>
      <c r="NLT2" s="168"/>
      <c r="NLU2" s="168"/>
      <c r="NLV2" s="168"/>
      <c r="NLW2" s="168"/>
      <c r="NLX2" s="168"/>
      <c r="NLY2" s="168"/>
      <c r="NLZ2" s="168"/>
      <c r="NMA2" s="168"/>
      <c r="NMB2" s="168"/>
      <c r="NMC2" s="168"/>
      <c r="NMD2" s="168"/>
      <c r="NME2" s="168"/>
      <c r="NMF2" s="168"/>
      <c r="NMG2" s="168"/>
      <c r="NMH2" s="168"/>
      <c r="NMI2" s="168"/>
      <c r="NMJ2" s="168"/>
      <c r="NMK2" s="168"/>
      <c r="NML2" s="168"/>
      <c r="NMM2" s="168"/>
      <c r="NMN2" s="168"/>
      <c r="NMO2" s="168"/>
      <c r="NMP2" s="168"/>
      <c r="NMQ2" s="168"/>
      <c r="NMR2" s="168"/>
      <c r="NMS2" s="168"/>
      <c r="NMT2" s="168"/>
      <c r="NMU2" s="168"/>
      <c r="NMV2" s="168"/>
      <c r="NMW2" s="168"/>
      <c r="NMX2" s="168"/>
      <c r="NMY2" s="168"/>
      <c r="NMZ2" s="168"/>
      <c r="NNA2" s="168"/>
      <c r="NNB2" s="168"/>
      <c r="NNC2" s="168"/>
      <c r="NND2" s="168"/>
      <c r="NNE2" s="168"/>
      <c r="NNF2" s="168"/>
      <c r="NNG2" s="168"/>
      <c r="NNH2" s="168"/>
      <c r="NNI2" s="168"/>
      <c r="NNJ2" s="168"/>
      <c r="NNK2" s="168"/>
      <c r="NNL2" s="168"/>
      <c r="NNM2" s="168"/>
      <c r="NNN2" s="168"/>
      <c r="NNO2" s="168"/>
      <c r="NNP2" s="168"/>
      <c r="NNQ2" s="168"/>
      <c r="NNR2" s="168"/>
      <c r="NNS2" s="168"/>
      <c r="NNT2" s="168"/>
      <c r="NNU2" s="168"/>
      <c r="NNV2" s="168"/>
      <c r="NNW2" s="168"/>
      <c r="NNX2" s="168"/>
      <c r="NNY2" s="168"/>
      <c r="NNZ2" s="168"/>
      <c r="NOA2" s="168"/>
      <c r="NOB2" s="168"/>
      <c r="NOC2" s="168"/>
      <c r="NOD2" s="168"/>
      <c r="NOE2" s="168"/>
      <c r="NOF2" s="168"/>
      <c r="NOG2" s="168"/>
      <c r="NOH2" s="168"/>
      <c r="NOI2" s="168"/>
      <c r="NOJ2" s="168"/>
      <c r="NOK2" s="168"/>
      <c r="NOL2" s="168"/>
      <c r="NOM2" s="168"/>
      <c r="NON2" s="168"/>
      <c r="NOO2" s="168"/>
      <c r="NOP2" s="168"/>
      <c r="NOQ2" s="168"/>
      <c r="NOR2" s="168"/>
      <c r="NOS2" s="168"/>
      <c r="NOT2" s="168"/>
      <c r="NOU2" s="168"/>
      <c r="NOV2" s="168"/>
      <c r="NOW2" s="168"/>
      <c r="NOX2" s="168"/>
      <c r="NOY2" s="168"/>
      <c r="NOZ2" s="168"/>
      <c r="NPA2" s="168"/>
      <c r="NPB2" s="168"/>
      <c r="NPC2" s="168"/>
      <c r="NPD2" s="168"/>
      <c r="NPE2" s="168"/>
      <c r="NPF2" s="168"/>
      <c r="NPG2" s="168"/>
      <c r="NPH2" s="168"/>
      <c r="NPI2" s="168"/>
      <c r="NPJ2" s="168"/>
      <c r="NPK2" s="168"/>
      <c r="NPL2" s="168"/>
      <c r="NPM2" s="168"/>
      <c r="NPN2" s="168"/>
      <c r="NPO2" s="168"/>
      <c r="NPP2" s="168"/>
      <c r="NPQ2" s="168"/>
      <c r="NPR2" s="168"/>
      <c r="NPS2" s="168"/>
      <c r="NPT2" s="168"/>
      <c r="NPU2" s="168"/>
      <c r="NPV2" s="168"/>
      <c r="NPW2" s="168"/>
      <c r="NPX2" s="168"/>
      <c r="NPY2" s="168"/>
      <c r="NPZ2" s="168"/>
      <c r="NQA2" s="168"/>
      <c r="NQB2" s="168"/>
      <c r="NQC2" s="168"/>
      <c r="NQD2" s="168"/>
      <c r="NQE2" s="168"/>
      <c r="NQF2" s="168"/>
      <c r="NQG2" s="168"/>
      <c r="NQH2" s="168"/>
      <c r="NQI2" s="168"/>
      <c r="NQJ2" s="168"/>
      <c r="NQK2" s="168"/>
      <c r="NQL2" s="168"/>
      <c r="NQM2" s="168"/>
      <c r="NQN2" s="168"/>
      <c r="NQO2" s="168"/>
      <c r="NQP2" s="168"/>
      <c r="NQQ2" s="168"/>
      <c r="NQR2" s="168"/>
      <c r="NQS2" s="168"/>
      <c r="NQT2" s="168"/>
      <c r="NQU2" s="168"/>
      <c r="NQV2" s="168"/>
      <c r="NQW2" s="168"/>
      <c r="NQX2" s="168"/>
      <c r="NQY2" s="168"/>
      <c r="NQZ2" s="168"/>
      <c r="NRA2" s="168"/>
      <c r="NRB2" s="168"/>
      <c r="NRC2" s="168"/>
      <c r="NRD2" s="168"/>
      <c r="NRE2" s="168"/>
      <c r="NRF2" s="168"/>
      <c r="NRG2" s="168"/>
      <c r="NRH2" s="168"/>
      <c r="NRI2" s="168"/>
      <c r="NRJ2" s="168"/>
      <c r="NRK2" s="168"/>
      <c r="NRL2" s="168"/>
      <c r="NRM2" s="168"/>
      <c r="NRN2" s="168"/>
      <c r="NRO2" s="168"/>
      <c r="NRP2" s="168"/>
      <c r="NRQ2" s="168"/>
      <c r="NRR2" s="168"/>
      <c r="NRS2" s="168"/>
      <c r="NRT2" s="168"/>
      <c r="NRU2" s="168"/>
      <c r="NRV2" s="168"/>
      <c r="NRW2" s="168"/>
      <c r="NRX2" s="168"/>
      <c r="NRY2" s="168"/>
      <c r="NRZ2" s="168"/>
      <c r="NSA2" s="168"/>
      <c r="NSB2" s="168"/>
      <c r="NSC2" s="168"/>
      <c r="NSD2" s="168"/>
      <c r="NSE2" s="168"/>
      <c r="NSF2" s="168"/>
      <c r="NSG2" s="168"/>
      <c r="NSH2" s="168"/>
      <c r="NSI2" s="168"/>
      <c r="NSJ2" s="168"/>
      <c r="NSK2" s="168"/>
      <c r="NSL2" s="168"/>
      <c r="NSM2" s="168"/>
      <c r="NSN2" s="168"/>
      <c r="NSO2" s="168"/>
      <c r="NSP2" s="168"/>
      <c r="NSQ2" s="168"/>
      <c r="NSR2" s="168"/>
      <c r="NSS2" s="168"/>
      <c r="NST2" s="168"/>
      <c r="NSU2" s="168"/>
      <c r="NSV2" s="168"/>
      <c r="NSW2" s="168"/>
      <c r="NSX2" s="168"/>
      <c r="NSY2" s="168"/>
      <c r="NSZ2" s="168"/>
      <c r="NTA2" s="168"/>
      <c r="NTB2" s="168"/>
      <c r="NTC2" s="168"/>
      <c r="NTD2" s="168"/>
      <c r="NTE2" s="168"/>
      <c r="NTF2" s="168"/>
      <c r="NTG2" s="168"/>
      <c r="NTH2" s="168"/>
      <c r="NTI2" s="168"/>
      <c r="NTJ2" s="168"/>
      <c r="NTK2" s="168"/>
      <c r="NTL2" s="168"/>
      <c r="NTM2" s="168"/>
      <c r="NTN2" s="168"/>
      <c r="NTO2" s="168"/>
      <c r="NTP2" s="168"/>
      <c r="NTQ2" s="168"/>
      <c r="NTR2" s="168"/>
      <c r="NTS2" s="168"/>
      <c r="NTT2" s="168"/>
      <c r="NTU2" s="168"/>
      <c r="NTV2" s="168"/>
      <c r="NTW2" s="168"/>
      <c r="NTX2" s="168"/>
      <c r="NTY2" s="168"/>
      <c r="NTZ2" s="168"/>
      <c r="NUA2" s="168"/>
      <c r="NUB2" s="168"/>
      <c r="NUC2" s="168"/>
      <c r="NUD2" s="168"/>
      <c r="NUE2" s="168"/>
      <c r="NUF2" s="168"/>
      <c r="NUG2" s="168"/>
      <c r="NUH2" s="168"/>
      <c r="NUI2" s="168"/>
      <c r="NUJ2" s="168"/>
      <c r="NUK2" s="168"/>
      <c r="NUL2" s="168"/>
      <c r="NUM2" s="168"/>
      <c r="NUN2" s="168"/>
      <c r="NUO2" s="168"/>
      <c r="NUP2" s="168"/>
      <c r="NUQ2" s="168"/>
      <c r="NUR2" s="168"/>
      <c r="NUS2" s="168"/>
      <c r="NUT2" s="168"/>
      <c r="NUU2" s="168"/>
      <c r="NUV2" s="168"/>
      <c r="NUW2" s="168"/>
      <c r="NUX2" s="168"/>
      <c r="NUY2" s="168"/>
      <c r="NUZ2" s="168"/>
      <c r="NVA2" s="168"/>
      <c r="NVB2" s="168"/>
      <c r="NVC2" s="168"/>
      <c r="NVD2" s="168"/>
      <c r="NVE2" s="168"/>
      <c r="NVF2" s="168"/>
      <c r="NVG2" s="168"/>
      <c r="NVH2" s="168"/>
      <c r="NVI2" s="168"/>
      <c r="NVJ2" s="168"/>
      <c r="NVK2" s="168"/>
      <c r="NVL2" s="168"/>
      <c r="NVM2" s="168"/>
      <c r="NVN2" s="168"/>
      <c r="NVO2" s="168"/>
      <c r="NVP2" s="168"/>
      <c r="NVQ2" s="168"/>
      <c r="NVR2" s="168"/>
      <c r="NVS2" s="168"/>
      <c r="NVT2" s="168"/>
      <c r="NVU2" s="168"/>
      <c r="NVV2" s="168"/>
      <c r="NVW2" s="168"/>
      <c r="NVX2" s="168"/>
      <c r="NVY2" s="168"/>
      <c r="NVZ2" s="168"/>
      <c r="NWA2" s="168"/>
      <c r="NWB2" s="168"/>
      <c r="NWC2" s="168"/>
      <c r="NWD2" s="168"/>
      <c r="NWE2" s="168"/>
      <c r="NWF2" s="168"/>
      <c r="NWG2" s="168"/>
      <c r="NWH2" s="168"/>
      <c r="NWI2" s="168"/>
      <c r="NWJ2" s="168"/>
      <c r="NWK2" s="168"/>
      <c r="NWL2" s="168"/>
      <c r="NWM2" s="168"/>
      <c r="NWN2" s="168"/>
      <c r="NWO2" s="168"/>
      <c r="NWP2" s="168"/>
      <c r="NWQ2" s="168"/>
      <c r="NWR2" s="168"/>
      <c r="NWS2" s="168"/>
      <c r="NWT2" s="168"/>
      <c r="NWU2" s="168"/>
      <c r="NWV2" s="168"/>
      <c r="NWW2" s="168"/>
      <c r="NWX2" s="168"/>
      <c r="NWY2" s="168"/>
      <c r="NWZ2" s="168"/>
      <c r="NXA2" s="168"/>
      <c r="NXB2" s="168"/>
      <c r="NXC2" s="168"/>
      <c r="NXD2" s="168"/>
      <c r="NXE2" s="168"/>
      <c r="NXF2" s="168"/>
      <c r="NXG2" s="168"/>
      <c r="NXH2" s="168"/>
      <c r="NXI2" s="168"/>
      <c r="NXJ2" s="168"/>
      <c r="NXK2" s="168"/>
      <c r="NXL2" s="168"/>
      <c r="NXM2" s="168"/>
      <c r="NXN2" s="168"/>
      <c r="NXO2" s="168"/>
      <c r="NXP2" s="168"/>
      <c r="NXQ2" s="168"/>
      <c r="NXR2" s="168"/>
      <c r="NXS2" s="168"/>
      <c r="NXT2" s="168"/>
      <c r="NXU2" s="168"/>
      <c r="NXV2" s="168"/>
      <c r="NXW2" s="168"/>
      <c r="NXX2" s="168"/>
      <c r="NXY2" s="168"/>
      <c r="NXZ2" s="168"/>
      <c r="NYA2" s="168"/>
      <c r="NYB2" s="168"/>
      <c r="NYC2" s="168"/>
      <c r="NYD2" s="168"/>
      <c r="NYE2" s="168"/>
      <c r="NYF2" s="168"/>
      <c r="NYG2" s="168"/>
      <c r="NYH2" s="168"/>
      <c r="NYI2" s="168"/>
      <c r="NYJ2" s="168"/>
      <c r="NYK2" s="168"/>
      <c r="NYL2" s="168"/>
      <c r="NYM2" s="168"/>
      <c r="NYN2" s="168"/>
      <c r="NYO2" s="168"/>
      <c r="NYP2" s="168"/>
      <c r="NYQ2" s="168"/>
      <c r="NYR2" s="168"/>
      <c r="NYS2" s="168"/>
      <c r="NYT2" s="168"/>
      <c r="NYU2" s="168"/>
      <c r="NYV2" s="168"/>
      <c r="NYW2" s="168"/>
      <c r="NYX2" s="168"/>
      <c r="NYY2" s="168"/>
      <c r="NYZ2" s="168"/>
      <c r="NZA2" s="168"/>
      <c r="NZB2" s="168"/>
      <c r="NZC2" s="168"/>
      <c r="NZD2" s="168"/>
      <c r="NZE2" s="168"/>
      <c r="NZF2" s="168"/>
      <c r="NZG2" s="168"/>
      <c r="NZH2" s="168"/>
      <c r="NZI2" s="168"/>
      <c r="NZJ2" s="168"/>
      <c r="NZK2" s="168"/>
      <c r="NZL2" s="168"/>
      <c r="NZM2" s="168"/>
      <c r="NZN2" s="168"/>
      <c r="NZO2" s="168"/>
      <c r="NZP2" s="168"/>
      <c r="NZQ2" s="168"/>
      <c r="NZR2" s="168"/>
      <c r="NZS2" s="168"/>
      <c r="NZT2" s="168"/>
      <c r="NZU2" s="168"/>
      <c r="NZV2" s="168"/>
      <c r="NZW2" s="168"/>
      <c r="NZX2" s="168"/>
      <c r="NZY2" s="168"/>
      <c r="NZZ2" s="168"/>
      <c r="OAA2" s="168"/>
      <c r="OAB2" s="168"/>
      <c r="OAC2" s="168"/>
      <c r="OAD2" s="168"/>
      <c r="OAE2" s="168"/>
      <c r="OAF2" s="168"/>
      <c r="OAG2" s="168"/>
      <c r="OAH2" s="168"/>
      <c r="OAI2" s="168"/>
      <c r="OAJ2" s="168"/>
      <c r="OAK2" s="168"/>
      <c r="OAL2" s="168"/>
      <c r="OAM2" s="168"/>
      <c r="OAN2" s="168"/>
      <c r="OAO2" s="168"/>
      <c r="OAP2" s="168"/>
      <c r="OAQ2" s="168"/>
      <c r="OAR2" s="168"/>
      <c r="OAS2" s="168"/>
      <c r="OAT2" s="168"/>
      <c r="OAU2" s="168"/>
      <c r="OAV2" s="168"/>
      <c r="OAW2" s="168"/>
      <c r="OAX2" s="168"/>
      <c r="OAY2" s="168"/>
      <c r="OAZ2" s="168"/>
      <c r="OBA2" s="168"/>
      <c r="OBB2" s="168"/>
      <c r="OBC2" s="168"/>
      <c r="OBD2" s="168"/>
      <c r="OBE2" s="168"/>
      <c r="OBF2" s="168"/>
      <c r="OBG2" s="168"/>
      <c r="OBH2" s="168"/>
      <c r="OBI2" s="168"/>
      <c r="OBJ2" s="168"/>
      <c r="OBK2" s="168"/>
      <c r="OBL2" s="168"/>
      <c r="OBM2" s="168"/>
      <c r="OBN2" s="168"/>
      <c r="OBO2" s="168"/>
      <c r="OBP2" s="168"/>
      <c r="OBQ2" s="168"/>
      <c r="OBR2" s="168"/>
      <c r="OBS2" s="168"/>
      <c r="OBT2" s="168"/>
      <c r="OBU2" s="168"/>
      <c r="OBV2" s="168"/>
      <c r="OBW2" s="168"/>
      <c r="OBX2" s="168"/>
      <c r="OBY2" s="168"/>
      <c r="OBZ2" s="168"/>
      <c r="OCA2" s="168"/>
      <c r="OCB2" s="168"/>
      <c r="OCC2" s="168"/>
      <c r="OCD2" s="168"/>
      <c r="OCE2" s="168"/>
      <c r="OCF2" s="168"/>
      <c r="OCG2" s="168"/>
      <c r="OCH2" s="168"/>
      <c r="OCI2" s="168"/>
      <c r="OCJ2" s="168"/>
      <c r="OCK2" s="168"/>
      <c r="OCL2" s="168"/>
      <c r="OCM2" s="168"/>
      <c r="OCN2" s="168"/>
      <c r="OCO2" s="168"/>
      <c r="OCP2" s="168"/>
      <c r="OCQ2" s="168"/>
      <c r="OCR2" s="168"/>
      <c r="OCS2" s="168"/>
      <c r="OCT2" s="168"/>
      <c r="OCU2" s="168"/>
      <c r="OCV2" s="168"/>
      <c r="OCW2" s="168"/>
      <c r="OCX2" s="168"/>
      <c r="OCY2" s="168"/>
      <c r="OCZ2" s="168"/>
      <c r="ODA2" s="168"/>
      <c r="ODB2" s="168"/>
      <c r="ODC2" s="168"/>
      <c r="ODD2" s="168"/>
      <c r="ODE2" s="168"/>
      <c r="ODF2" s="168"/>
      <c r="ODG2" s="168"/>
      <c r="ODH2" s="168"/>
      <c r="ODI2" s="168"/>
      <c r="ODJ2" s="168"/>
      <c r="ODK2" s="168"/>
      <c r="ODL2" s="168"/>
      <c r="ODM2" s="168"/>
      <c r="ODN2" s="168"/>
      <c r="ODO2" s="168"/>
      <c r="ODP2" s="168"/>
      <c r="ODQ2" s="168"/>
      <c r="ODR2" s="168"/>
      <c r="ODS2" s="168"/>
      <c r="ODT2" s="168"/>
      <c r="ODU2" s="168"/>
      <c r="ODV2" s="168"/>
      <c r="ODW2" s="168"/>
      <c r="ODX2" s="168"/>
      <c r="ODY2" s="168"/>
      <c r="ODZ2" s="168"/>
      <c r="OEA2" s="168"/>
      <c r="OEB2" s="168"/>
      <c r="OEC2" s="168"/>
      <c r="OED2" s="168"/>
      <c r="OEE2" s="168"/>
      <c r="OEF2" s="168"/>
      <c r="OEG2" s="168"/>
      <c r="OEH2" s="168"/>
      <c r="OEI2" s="168"/>
      <c r="OEJ2" s="168"/>
      <c r="OEK2" s="168"/>
      <c r="OEL2" s="168"/>
      <c r="OEM2" s="168"/>
      <c r="OEN2" s="168"/>
      <c r="OEO2" s="168"/>
      <c r="OEP2" s="168"/>
      <c r="OEQ2" s="168"/>
      <c r="OER2" s="168"/>
      <c r="OES2" s="168"/>
      <c r="OET2" s="168"/>
      <c r="OEU2" s="168"/>
      <c r="OEV2" s="168"/>
      <c r="OEW2" s="168"/>
      <c r="OEX2" s="168"/>
      <c r="OEY2" s="168"/>
      <c r="OEZ2" s="168"/>
      <c r="OFA2" s="168"/>
      <c r="OFB2" s="168"/>
      <c r="OFC2" s="168"/>
      <c r="OFD2" s="168"/>
      <c r="OFE2" s="168"/>
      <c r="OFF2" s="168"/>
      <c r="OFG2" s="168"/>
      <c r="OFH2" s="168"/>
      <c r="OFI2" s="168"/>
      <c r="OFJ2" s="168"/>
      <c r="OFK2" s="168"/>
      <c r="OFL2" s="168"/>
      <c r="OFM2" s="168"/>
      <c r="OFN2" s="168"/>
      <c r="OFO2" s="168"/>
      <c r="OFP2" s="168"/>
      <c r="OFQ2" s="168"/>
      <c r="OFR2" s="168"/>
      <c r="OFS2" s="168"/>
      <c r="OFT2" s="168"/>
      <c r="OFU2" s="168"/>
      <c r="OFV2" s="168"/>
      <c r="OFW2" s="168"/>
      <c r="OFX2" s="168"/>
      <c r="OFY2" s="168"/>
      <c r="OFZ2" s="168"/>
      <c r="OGA2" s="168"/>
      <c r="OGB2" s="168"/>
      <c r="OGC2" s="168"/>
      <c r="OGD2" s="168"/>
      <c r="OGE2" s="168"/>
      <c r="OGF2" s="168"/>
      <c r="OGG2" s="168"/>
      <c r="OGH2" s="168"/>
      <c r="OGI2" s="168"/>
      <c r="OGJ2" s="168"/>
      <c r="OGK2" s="168"/>
      <c r="OGL2" s="168"/>
      <c r="OGM2" s="168"/>
      <c r="OGN2" s="168"/>
      <c r="OGO2" s="168"/>
      <c r="OGP2" s="168"/>
      <c r="OGQ2" s="168"/>
      <c r="OGR2" s="168"/>
      <c r="OGS2" s="168"/>
      <c r="OGT2" s="168"/>
      <c r="OGU2" s="168"/>
      <c r="OGV2" s="168"/>
      <c r="OGW2" s="168"/>
      <c r="OGX2" s="168"/>
      <c r="OGY2" s="168"/>
      <c r="OGZ2" s="168"/>
      <c r="OHA2" s="168"/>
      <c r="OHB2" s="168"/>
      <c r="OHC2" s="168"/>
      <c r="OHD2" s="168"/>
      <c r="OHE2" s="168"/>
      <c r="OHF2" s="168"/>
      <c r="OHG2" s="168"/>
      <c r="OHH2" s="168"/>
      <c r="OHI2" s="168"/>
      <c r="OHJ2" s="168"/>
      <c r="OHK2" s="168"/>
      <c r="OHL2" s="168"/>
      <c r="OHM2" s="168"/>
      <c r="OHN2" s="168"/>
      <c r="OHO2" s="168"/>
      <c r="OHP2" s="168"/>
      <c r="OHQ2" s="168"/>
      <c r="OHR2" s="168"/>
      <c r="OHS2" s="168"/>
      <c r="OHT2" s="168"/>
      <c r="OHU2" s="168"/>
      <c r="OHV2" s="168"/>
      <c r="OHW2" s="168"/>
      <c r="OHX2" s="168"/>
      <c r="OHY2" s="168"/>
      <c r="OHZ2" s="168"/>
      <c r="OIA2" s="168"/>
      <c r="OIB2" s="168"/>
      <c r="OIC2" s="168"/>
      <c r="OID2" s="168"/>
      <c r="OIE2" s="168"/>
      <c r="OIF2" s="168"/>
      <c r="OIG2" s="168"/>
      <c r="OIH2" s="168"/>
      <c r="OII2" s="168"/>
      <c r="OIJ2" s="168"/>
      <c r="OIK2" s="168"/>
      <c r="OIL2" s="168"/>
      <c r="OIM2" s="168"/>
      <c r="OIN2" s="168"/>
      <c r="OIO2" s="168"/>
      <c r="OIP2" s="168"/>
      <c r="OIQ2" s="168"/>
      <c r="OIR2" s="168"/>
      <c r="OIS2" s="168"/>
      <c r="OIT2" s="168"/>
      <c r="OIU2" s="168"/>
      <c r="OIV2" s="168"/>
      <c r="OIW2" s="168"/>
      <c r="OIX2" s="168"/>
      <c r="OIY2" s="168"/>
      <c r="OIZ2" s="168"/>
      <c r="OJA2" s="168"/>
      <c r="OJB2" s="168"/>
      <c r="OJC2" s="168"/>
      <c r="OJD2" s="168"/>
      <c r="OJE2" s="168"/>
      <c r="OJF2" s="168"/>
      <c r="OJG2" s="168"/>
      <c r="OJH2" s="168"/>
      <c r="OJI2" s="168"/>
      <c r="OJJ2" s="168"/>
      <c r="OJK2" s="168"/>
      <c r="OJL2" s="168"/>
      <c r="OJM2" s="168"/>
      <c r="OJN2" s="168"/>
      <c r="OJO2" s="168"/>
      <c r="OJP2" s="168"/>
      <c r="OJQ2" s="168"/>
      <c r="OJR2" s="168"/>
      <c r="OJS2" s="168"/>
      <c r="OJT2" s="168"/>
      <c r="OJU2" s="168"/>
      <c r="OJV2" s="168"/>
      <c r="OJW2" s="168"/>
      <c r="OJX2" s="168"/>
      <c r="OJY2" s="168"/>
      <c r="OJZ2" s="168"/>
      <c r="OKA2" s="168"/>
      <c r="OKB2" s="168"/>
      <c r="OKC2" s="168"/>
      <c r="OKD2" s="168"/>
      <c r="OKE2" s="168"/>
      <c r="OKF2" s="168"/>
      <c r="OKG2" s="168"/>
      <c r="OKH2" s="168"/>
      <c r="OKI2" s="168"/>
      <c r="OKJ2" s="168"/>
      <c r="OKK2" s="168"/>
      <c r="OKL2" s="168"/>
      <c r="OKM2" s="168"/>
      <c r="OKN2" s="168"/>
      <c r="OKO2" s="168"/>
      <c r="OKP2" s="168"/>
      <c r="OKQ2" s="168"/>
      <c r="OKR2" s="168"/>
      <c r="OKS2" s="168"/>
      <c r="OKT2" s="168"/>
      <c r="OKU2" s="168"/>
      <c r="OKV2" s="168"/>
      <c r="OKW2" s="168"/>
      <c r="OKX2" s="168"/>
      <c r="OKY2" s="168"/>
      <c r="OKZ2" s="168"/>
      <c r="OLA2" s="168"/>
      <c r="OLB2" s="168"/>
      <c r="OLC2" s="168"/>
      <c r="OLD2" s="168"/>
      <c r="OLE2" s="168"/>
      <c r="OLF2" s="168"/>
      <c r="OLG2" s="168"/>
      <c r="OLH2" s="168"/>
      <c r="OLI2" s="168"/>
      <c r="OLJ2" s="168"/>
      <c r="OLK2" s="168"/>
      <c r="OLL2" s="168"/>
      <c r="OLM2" s="168"/>
      <c r="OLN2" s="168"/>
      <c r="OLO2" s="168"/>
      <c r="OLP2" s="168"/>
      <c r="OLQ2" s="168"/>
      <c r="OLR2" s="168"/>
      <c r="OLS2" s="168"/>
      <c r="OLT2" s="168"/>
      <c r="OLU2" s="168"/>
      <c r="OLV2" s="168"/>
      <c r="OLW2" s="168"/>
      <c r="OLX2" s="168"/>
      <c r="OLY2" s="168"/>
      <c r="OLZ2" s="168"/>
      <c r="OMA2" s="168"/>
      <c r="OMB2" s="168"/>
      <c r="OMC2" s="168"/>
      <c r="OMD2" s="168"/>
      <c r="OME2" s="168"/>
      <c r="OMF2" s="168"/>
      <c r="OMG2" s="168"/>
      <c r="OMH2" s="168"/>
      <c r="OMI2" s="168"/>
      <c r="OMJ2" s="168"/>
      <c r="OMK2" s="168"/>
      <c r="OML2" s="168"/>
      <c r="OMM2" s="168"/>
      <c r="OMN2" s="168"/>
      <c r="OMO2" s="168"/>
      <c r="OMP2" s="168"/>
      <c r="OMQ2" s="168"/>
      <c r="OMR2" s="168"/>
      <c r="OMS2" s="168"/>
      <c r="OMT2" s="168"/>
      <c r="OMU2" s="168"/>
      <c r="OMV2" s="168"/>
      <c r="OMW2" s="168"/>
      <c r="OMX2" s="168"/>
      <c r="OMY2" s="168"/>
      <c r="OMZ2" s="168"/>
      <c r="ONA2" s="168"/>
      <c r="ONB2" s="168"/>
      <c r="ONC2" s="168"/>
      <c r="OND2" s="168"/>
      <c r="ONE2" s="168"/>
      <c r="ONF2" s="168"/>
      <c r="ONG2" s="168"/>
      <c r="ONH2" s="168"/>
      <c r="ONI2" s="168"/>
      <c r="ONJ2" s="168"/>
      <c r="ONK2" s="168"/>
      <c r="ONL2" s="168"/>
      <c r="ONM2" s="168"/>
      <c r="ONN2" s="168"/>
      <c r="ONO2" s="168"/>
      <c r="ONP2" s="168"/>
      <c r="ONQ2" s="168"/>
      <c r="ONR2" s="168"/>
      <c r="ONS2" s="168"/>
      <c r="ONT2" s="168"/>
      <c r="ONU2" s="168"/>
      <c r="ONV2" s="168"/>
      <c r="ONW2" s="168"/>
      <c r="ONX2" s="168"/>
      <c r="ONY2" s="168"/>
      <c r="ONZ2" s="168"/>
      <c r="OOA2" s="168"/>
      <c r="OOB2" s="168"/>
      <c r="OOC2" s="168"/>
      <c r="OOD2" s="168"/>
      <c r="OOE2" s="168"/>
      <c r="OOF2" s="168"/>
      <c r="OOG2" s="168"/>
      <c r="OOH2" s="168"/>
      <c r="OOI2" s="168"/>
      <c r="OOJ2" s="168"/>
      <c r="OOK2" s="168"/>
      <c r="OOL2" s="168"/>
      <c r="OOM2" s="168"/>
      <c r="OON2" s="168"/>
      <c r="OOO2" s="168"/>
      <c r="OOP2" s="168"/>
      <c r="OOQ2" s="168"/>
      <c r="OOR2" s="168"/>
      <c r="OOS2" s="168"/>
      <c r="OOT2" s="168"/>
      <c r="OOU2" s="168"/>
      <c r="OOV2" s="168"/>
      <c r="OOW2" s="168"/>
      <c r="OOX2" s="168"/>
      <c r="OOY2" s="168"/>
      <c r="OOZ2" s="168"/>
      <c r="OPA2" s="168"/>
      <c r="OPB2" s="168"/>
      <c r="OPC2" s="168"/>
      <c r="OPD2" s="168"/>
      <c r="OPE2" s="168"/>
      <c r="OPF2" s="168"/>
      <c r="OPG2" s="168"/>
      <c r="OPH2" s="168"/>
      <c r="OPI2" s="168"/>
      <c r="OPJ2" s="168"/>
      <c r="OPK2" s="168"/>
      <c r="OPL2" s="168"/>
      <c r="OPM2" s="168"/>
      <c r="OPN2" s="168"/>
      <c r="OPO2" s="168"/>
      <c r="OPP2" s="168"/>
      <c r="OPQ2" s="168"/>
      <c r="OPR2" s="168"/>
      <c r="OPS2" s="168"/>
      <c r="OPT2" s="168"/>
      <c r="OPU2" s="168"/>
      <c r="OPV2" s="168"/>
      <c r="OPW2" s="168"/>
      <c r="OPX2" s="168"/>
      <c r="OPY2" s="168"/>
      <c r="OPZ2" s="168"/>
      <c r="OQA2" s="168"/>
      <c r="OQB2" s="168"/>
      <c r="OQC2" s="168"/>
      <c r="OQD2" s="168"/>
      <c r="OQE2" s="168"/>
      <c r="OQF2" s="168"/>
      <c r="OQG2" s="168"/>
      <c r="OQH2" s="168"/>
      <c r="OQI2" s="168"/>
      <c r="OQJ2" s="168"/>
      <c r="OQK2" s="168"/>
      <c r="OQL2" s="168"/>
      <c r="OQM2" s="168"/>
      <c r="OQN2" s="168"/>
      <c r="OQO2" s="168"/>
      <c r="OQP2" s="168"/>
      <c r="OQQ2" s="168"/>
      <c r="OQR2" s="168"/>
      <c r="OQS2" s="168"/>
      <c r="OQT2" s="168"/>
      <c r="OQU2" s="168"/>
      <c r="OQV2" s="168"/>
      <c r="OQW2" s="168"/>
      <c r="OQX2" s="168"/>
      <c r="OQY2" s="168"/>
      <c r="OQZ2" s="168"/>
      <c r="ORA2" s="168"/>
      <c r="ORB2" s="168"/>
      <c r="ORC2" s="168"/>
      <c r="ORD2" s="168"/>
      <c r="ORE2" s="168"/>
      <c r="ORF2" s="168"/>
      <c r="ORG2" s="168"/>
      <c r="ORH2" s="168"/>
      <c r="ORI2" s="168"/>
      <c r="ORJ2" s="168"/>
      <c r="ORK2" s="168"/>
      <c r="ORL2" s="168"/>
      <c r="ORM2" s="168"/>
      <c r="ORN2" s="168"/>
      <c r="ORO2" s="168"/>
      <c r="ORP2" s="168"/>
      <c r="ORQ2" s="168"/>
      <c r="ORR2" s="168"/>
      <c r="ORS2" s="168"/>
      <c r="ORT2" s="168"/>
      <c r="ORU2" s="168"/>
      <c r="ORV2" s="168"/>
      <c r="ORW2" s="168"/>
      <c r="ORX2" s="168"/>
      <c r="ORY2" s="168"/>
      <c r="ORZ2" s="168"/>
      <c r="OSA2" s="168"/>
      <c r="OSB2" s="168"/>
      <c r="OSC2" s="168"/>
      <c r="OSD2" s="168"/>
      <c r="OSE2" s="168"/>
      <c r="OSF2" s="168"/>
      <c r="OSG2" s="168"/>
      <c r="OSH2" s="168"/>
      <c r="OSI2" s="168"/>
      <c r="OSJ2" s="168"/>
      <c r="OSK2" s="168"/>
      <c r="OSL2" s="168"/>
      <c r="OSM2" s="168"/>
      <c r="OSN2" s="168"/>
      <c r="OSO2" s="168"/>
      <c r="OSP2" s="168"/>
      <c r="OSQ2" s="168"/>
      <c r="OSR2" s="168"/>
      <c r="OSS2" s="168"/>
      <c r="OST2" s="168"/>
      <c r="OSU2" s="168"/>
      <c r="OSV2" s="168"/>
      <c r="OSW2" s="168"/>
      <c r="OSX2" s="168"/>
      <c r="OSY2" s="168"/>
      <c r="OSZ2" s="168"/>
      <c r="OTA2" s="168"/>
      <c r="OTB2" s="168"/>
      <c r="OTC2" s="168"/>
      <c r="OTD2" s="168"/>
      <c r="OTE2" s="168"/>
      <c r="OTF2" s="168"/>
      <c r="OTG2" s="168"/>
      <c r="OTH2" s="168"/>
      <c r="OTI2" s="168"/>
      <c r="OTJ2" s="168"/>
      <c r="OTK2" s="168"/>
      <c r="OTL2" s="168"/>
      <c r="OTM2" s="168"/>
      <c r="OTN2" s="168"/>
      <c r="OTO2" s="168"/>
      <c r="OTP2" s="168"/>
      <c r="OTQ2" s="168"/>
      <c r="OTR2" s="168"/>
      <c r="OTS2" s="168"/>
      <c r="OTT2" s="168"/>
      <c r="OTU2" s="168"/>
      <c r="OTV2" s="168"/>
      <c r="OTW2" s="168"/>
      <c r="OTX2" s="168"/>
      <c r="OTY2" s="168"/>
      <c r="OTZ2" s="168"/>
      <c r="OUA2" s="168"/>
      <c r="OUB2" s="168"/>
      <c r="OUC2" s="168"/>
      <c r="OUD2" s="168"/>
      <c r="OUE2" s="168"/>
      <c r="OUF2" s="168"/>
      <c r="OUG2" s="168"/>
      <c r="OUH2" s="168"/>
      <c r="OUI2" s="168"/>
      <c r="OUJ2" s="168"/>
      <c r="OUK2" s="168"/>
      <c r="OUL2" s="168"/>
      <c r="OUM2" s="168"/>
      <c r="OUN2" s="168"/>
      <c r="OUO2" s="168"/>
      <c r="OUP2" s="168"/>
      <c r="OUQ2" s="168"/>
      <c r="OUR2" s="168"/>
      <c r="OUS2" s="168"/>
      <c r="OUT2" s="168"/>
      <c r="OUU2" s="168"/>
      <c r="OUV2" s="168"/>
      <c r="OUW2" s="168"/>
      <c r="OUX2" s="168"/>
      <c r="OUY2" s="168"/>
      <c r="OUZ2" s="168"/>
      <c r="OVA2" s="168"/>
      <c r="OVB2" s="168"/>
      <c r="OVC2" s="168"/>
      <c r="OVD2" s="168"/>
      <c r="OVE2" s="168"/>
      <c r="OVF2" s="168"/>
      <c r="OVG2" s="168"/>
      <c r="OVH2" s="168"/>
      <c r="OVI2" s="168"/>
      <c r="OVJ2" s="168"/>
      <c r="OVK2" s="168"/>
      <c r="OVL2" s="168"/>
      <c r="OVM2" s="168"/>
      <c r="OVN2" s="168"/>
      <c r="OVO2" s="168"/>
      <c r="OVP2" s="168"/>
      <c r="OVQ2" s="168"/>
      <c r="OVR2" s="168"/>
      <c r="OVS2" s="168"/>
      <c r="OVT2" s="168"/>
      <c r="OVU2" s="168"/>
      <c r="OVV2" s="168"/>
      <c r="OVW2" s="168"/>
      <c r="OVX2" s="168"/>
      <c r="OVY2" s="168"/>
      <c r="OVZ2" s="168"/>
      <c r="OWA2" s="168"/>
      <c r="OWB2" s="168"/>
      <c r="OWC2" s="168"/>
      <c r="OWD2" s="168"/>
      <c r="OWE2" s="168"/>
      <c r="OWF2" s="168"/>
      <c r="OWG2" s="168"/>
      <c r="OWH2" s="168"/>
      <c r="OWI2" s="168"/>
      <c r="OWJ2" s="168"/>
      <c r="OWK2" s="168"/>
      <c r="OWL2" s="168"/>
      <c r="OWM2" s="168"/>
      <c r="OWN2" s="168"/>
      <c r="OWO2" s="168"/>
      <c r="OWP2" s="168"/>
      <c r="OWQ2" s="168"/>
      <c r="OWR2" s="168"/>
      <c r="OWS2" s="168"/>
      <c r="OWT2" s="168"/>
      <c r="OWU2" s="168"/>
      <c r="OWV2" s="168"/>
      <c r="OWW2" s="168"/>
      <c r="OWX2" s="168"/>
      <c r="OWY2" s="168"/>
      <c r="OWZ2" s="168"/>
      <c r="OXA2" s="168"/>
      <c r="OXB2" s="168"/>
      <c r="OXC2" s="168"/>
      <c r="OXD2" s="168"/>
      <c r="OXE2" s="168"/>
      <c r="OXF2" s="168"/>
      <c r="OXG2" s="168"/>
      <c r="OXH2" s="168"/>
      <c r="OXI2" s="168"/>
      <c r="OXJ2" s="168"/>
      <c r="OXK2" s="168"/>
      <c r="OXL2" s="168"/>
      <c r="OXM2" s="168"/>
      <c r="OXN2" s="168"/>
      <c r="OXO2" s="168"/>
      <c r="OXP2" s="168"/>
      <c r="OXQ2" s="168"/>
      <c r="OXR2" s="168"/>
      <c r="OXS2" s="168"/>
      <c r="OXT2" s="168"/>
      <c r="OXU2" s="168"/>
      <c r="OXV2" s="168"/>
      <c r="OXW2" s="168"/>
      <c r="OXX2" s="168"/>
      <c r="OXY2" s="168"/>
      <c r="OXZ2" s="168"/>
      <c r="OYA2" s="168"/>
      <c r="OYB2" s="168"/>
      <c r="OYC2" s="168"/>
      <c r="OYD2" s="168"/>
      <c r="OYE2" s="168"/>
      <c r="OYF2" s="168"/>
      <c r="OYG2" s="168"/>
      <c r="OYH2" s="168"/>
      <c r="OYI2" s="168"/>
      <c r="OYJ2" s="168"/>
      <c r="OYK2" s="168"/>
      <c r="OYL2" s="168"/>
      <c r="OYM2" s="168"/>
      <c r="OYN2" s="168"/>
      <c r="OYO2" s="168"/>
      <c r="OYP2" s="168"/>
      <c r="OYQ2" s="168"/>
      <c r="OYR2" s="168"/>
      <c r="OYS2" s="168"/>
      <c r="OYT2" s="168"/>
      <c r="OYU2" s="168"/>
      <c r="OYV2" s="168"/>
      <c r="OYW2" s="168"/>
      <c r="OYX2" s="168"/>
      <c r="OYY2" s="168"/>
      <c r="OYZ2" s="168"/>
      <c r="OZA2" s="168"/>
      <c r="OZB2" s="168"/>
      <c r="OZC2" s="168"/>
      <c r="OZD2" s="168"/>
      <c r="OZE2" s="168"/>
      <c r="OZF2" s="168"/>
      <c r="OZG2" s="168"/>
      <c r="OZH2" s="168"/>
      <c r="OZI2" s="168"/>
      <c r="OZJ2" s="168"/>
      <c r="OZK2" s="168"/>
      <c r="OZL2" s="168"/>
      <c r="OZM2" s="168"/>
      <c r="OZN2" s="168"/>
      <c r="OZO2" s="168"/>
      <c r="OZP2" s="168"/>
      <c r="OZQ2" s="168"/>
      <c r="OZR2" s="168"/>
      <c r="OZS2" s="168"/>
      <c r="OZT2" s="168"/>
      <c r="OZU2" s="168"/>
      <c r="OZV2" s="168"/>
      <c r="OZW2" s="168"/>
      <c r="OZX2" s="168"/>
      <c r="OZY2" s="168"/>
      <c r="OZZ2" s="168"/>
      <c r="PAA2" s="168"/>
      <c r="PAB2" s="168"/>
      <c r="PAC2" s="168"/>
      <c r="PAD2" s="168"/>
      <c r="PAE2" s="168"/>
      <c r="PAF2" s="168"/>
      <c r="PAG2" s="168"/>
      <c r="PAH2" s="168"/>
      <c r="PAI2" s="168"/>
      <c r="PAJ2" s="168"/>
      <c r="PAK2" s="168"/>
      <c r="PAL2" s="168"/>
      <c r="PAM2" s="168"/>
      <c r="PAN2" s="168"/>
      <c r="PAO2" s="168"/>
      <c r="PAP2" s="168"/>
      <c r="PAQ2" s="168"/>
      <c r="PAR2" s="168"/>
      <c r="PAS2" s="168"/>
      <c r="PAT2" s="168"/>
      <c r="PAU2" s="168"/>
      <c r="PAV2" s="168"/>
      <c r="PAW2" s="168"/>
      <c r="PAX2" s="168"/>
      <c r="PAY2" s="168"/>
      <c r="PAZ2" s="168"/>
      <c r="PBA2" s="168"/>
      <c r="PBB2" s="168"/>
      <c r="PBC2" s="168"/>
      <c r="PBD2" s="168"/>
      <c r="PBE2" s="168"/>
      <c r="PBF2" s="168"/>
      <c r="PBG2" s="168"/>
      <c r="PBH2" s="168"/>
      <c r="PBI2" s="168"/>
      <c r="PBJ2" s="168"/>
      <c r="PBK2" s="168"/>
      <c r="PBL2" s="168"/>
      <c r="PBM2" s="168"/>
      <c r="PBN2" s="168"/>
      <c r="PBO2" s="168"/>
      <c r="PBP2" s="168"/>
      <c r="PBQ2" s="168"/>
      <c r="PBR2" s="168"/>
      <c r="PBS2" s="168"/>
      <c r="PBT2" s="168"/>
      <c r="PBU2" s="168"/>
      <c r="PBV2" s="168"/>
      <c r="PBW2" s="168"/>
      <c r="PBX2" s="168"/>
      <c r="PBY2" s="168"/>
      <c r="PBZ2" s="168"/>
      <c r="PCA2" s="168"/>
      <c r="PCB2" s="168"/>
      <c r="PCC2" s="168"/>
      <c r="PCD2" s="168"/>
      <c r="PCE2" s="168"/>
      <c r="PCF2" s="168"/>
      <c r="PCG2" s="168"/>
      <c r="PCH2" s="168"/>
      <c r="PCI2" s="168"/>
      <c r="PCJ2" s="168"/>
      <c r="PCK2" s="168"/>
      <c r="PCL2" s="168"/>
      <c r="PCM2" s="168"/>
      <c r="PCN2" s="168"/>
      <c r="PCO2" s="168"/>
      <c r="PCP2" s="168"/>
      <c r="PCQ2" s="168"/>
      <c r="PCR2" s="168"/>
      <c r="PCS2" s="168"/>
      <c r="PCT2" s="168"/>
      <c r="PCU2" s="168"/>
      <c r="PCV2" s="168"/>
      <c r="PCW2" s="168"/>
      <c r="PCX2" s="168"/>
      <c r="PCY2" s="168"/>
      <c r="PCZ2" s="168"/>
      <c r="PDA2" s="168"/>
      <c r="PDB2" s="168"/>
      <c r="PDC2" s="168"/>
      <c r="PDD2" s="168"/>
      <c r="PDE2" s="168"/>
      <c r="PDF2" s="168"/>
      <c r="PDG2" s="168"/>
      <c r="PDH2" s="168"/>
      <c r="PDI2" s="168"/>
      <c r="PDJ2" s="168"/>
      <c r="PDK2" s="168"/>
      <c r="PDL2" s="168"/>
      <c r="PDM2" s="168"/>
      <c r="PDN2" s="168"/>
      <c r="PDO2" s="168"/>
      <c r="PDP2" s="168"/>
      <c r="PDQ2" s="168"/>
      <c r="PDR2" s="168"/>
      <c r="PDS2" s="168"/>
      <c r="PDT2" s="168"/>
      <c r="PDU2" s="168"/>
      <c r="PDV2" s="168"/>
      <c r="PDW2" s="168"/>
      <c r="PDX2" s="168"/>
      <c r="PDY2" s="168"/>
      <c r="PDZ2" s="168"/>
      <c r="PEA2" s="168"/>
      <c r="PEB2" s="168"/>
      <c r="PEC2" s="168"/>
      <c r="PED2" s="168"/>
      <c r="PEE2" s="168"/>
      <c r="PEF2" s="168"/>
      <c r="PEG2" s="168"/>
      <c r="PEH2" s="168"/>
      <c r="PEI2" s="168"/>
      <c r="PEJ2" s="168"/>
      <c r="PEK2" s="168"/>
      <c r="PEL2" s="168"/>
      <c r="PEM2" s="168"/>
      <c r="PEN2" s="168"/>
      <c r="PEO2" s="168"/>
      <c r="PEP2" s="168"/>
      <c r="PEQ2" s="168"/>
      <c r="PER2" s="168"/>
      <c r="PES2" s="168"/>
      <c r="PET2" s="168"/>
      <c r="PEU2" s="168"/>
      <c r="PEV2" s="168"/>
      <c r="PEW2" s="168"/>
      <c r="PEX2" s="168"/>
      <c r="PEY2" s="168"/>
      <c r="PEZ2" s="168"/>
      <c r="PFA2" s="168"/>
      <c r="PFB2" s="168"/>
      <c r="PFC2" s="168"/>
      <c r="PFD2" s="168"/>
      <c r="PFE2" s="168"/>
      <c r="PFF2" s="168"/>
      <c r="PFG2" s="168"/>
      <c r="PFH2" s="168"/>
      <c r="PFI2" s="168"/>
      <c r="PFJ2" s="168"/>
      <c r="PFK2" s="168"/>
      <c r="PFL2" s="168"/>
      <c r="PFM2" s="168"/>
      <c r="PFN2" s="168"/>
      <c r="PFO2" s="168"/>
      <c r="PFP2" s="168"/>
      <c r="PFQ2" s="168"/>
      <c r="PFR2" s="168"/>
      <c r="PFS2" s="168"/>
      <c r="PFT2" s="168"/>
      <c r="PFU2" s="168"/>
      <c r="PFV2" s="168"/>
      <c r="PFW2" s="168"/>
      <c r="PFX2" s="168"/>
      <c r="PFY2" s="168"/>
      <c r="PFZ2" s="168"/>
      <c r="PGA2" s="168"/>
      <c r="PGB2" s="168"/>
      <c r="PGC2" s="168"/>
      <c r="PGD2" s="168"/>
      <c r="PGE2" s="168"/>
      <c r="PGF2" s="168"/>
      <c r="PGG2" s="168"/>
      <c r="PGH2" s="168"/>
      <c r="PGI2" s="168"/>
      <c r="PGJ2" s="168"/>
      <c r="PGK2" s="168"/>
      <c r="PGL2" s="168"/>
      <c r="PGM2" s="168"/>
      <c r="PGN2" s="168"/>
      <c r="PGO2" s="168"/>
      <c r="PGP2" s="168"/>
      <c r="PGQ2" s="168"/>
      <c r="PGR2" s="168"/>
      <c r="PGS2" s="168"/>
      <c r="PGT2" s="168"/>
      <c r="PGU2" s="168"/>
      <c r="PGV2" s="168"/>
      <c r="PGW2" s="168"/>
      <c r="PGX2" s="168"/>
      <c r="PGY2" s="168"/>
      <c r="PGZ2" s="168"/>
      <c r="PHA2" s="168"/>
      <c r="PHB2" s="168"/>
      <c r="PHC2" s="168"/>
      <c r="PHD2" s="168"/>
      <c r="PHE2" s="168"/>
      <c r="PHF2" s="168"/>
      <c r="PHG2" s="168"/>
      <c r="PHH2" s="168"/>
      <c r="PHI2" s="168"/>
      <c r="PHJ2" s="168"/>
      <c r="PHK2" s="168"/>
      <c r="PHL2" s="168"/>
      <c r="PHM2" s="168"/>
      <c r="PHN2" s="168"/>
      <c r="PHO2" s="168"/>
      <c r="PHP2" s="168"/>
      <c r="PHQ2" s="168"/>
      <c r="PHR2" s="168"/>
      <c r="PHS2" s="168"/>
      <c r="PHT2" s="168"/>
      <c r="PHU2" s="168"/>
      <c r="PHV2" s="168"/>
      <c r="PHW2" s="168"/>
      <c r="PHX2" s="168"/>
      <c r="PHY2" s="168"/>
      <c r="PHZ2" s="168"/>
      <c r="PIA2" s="168"/>
      <c r="PIB2" s="168"/>
      <c r="PIC2" s="168"/>
      <c r="PID2" s="168"/>
      <c r="PIE2" s="168"/>
      <c r="PIF2" s="168"/>
      <c r="PIG2" s="168"/>
      <c r="PIH2" s="168"/>
      <c r="PII2" s="168"/>
      <c r="PIJ2" s="168"/>
      <c r="PIK2" s="168"/>
      <c r="PIL2" s="168"/>
      <c r="PIM2" s="168"/>
      <c r="PIN2" s="168"/>
      <c r="PIO2" s="168"/>
      <c r="PIP2" s="168"/>
      <c r="PIQ2" s="168"/>
      <c r="PIR2" s="168"/>
      <c r="PIS2" s="168"/>
      <c r="PIT2" s="168"/>
      <c r="PIU2" s="168"/>
      <c r="PIV2" s="168"/>
      <c r="PIW2" s="168"/>
      <c r="PIX2" s="168"/>
      <c r="PIY2" s="168"/>
      <c r="PIZ2" s="168"/>
      <c r="PJA2" s="168"/>
      <c r="PJB2" s="168"/>
      <c r="PJC2" s="168"/>
      <c r="PJD2" s="168"/>
      <c r="PJE2" s="168"/>
      <c r="PJF2" s="168"/>
      <c r="PJG2" s="168"/>
      <c r="PJH2" s="168"/>
      <c r="PJI2" s="168"/>
      <c r="PJJ2" s="168"/>
      <c r="PJK2" s="168"/>
      <c r="PJL2" s="168"/>
      <c r="PJM2" s="168"/>
      <c r="PJN2" s="168"/>
      <c r="PJO2" s="168"/>
      <c r="PJP2" s="168"/>
      <c r="PJQ2" s="168"/>
      <c r="PJR2" s="168"/>
      <c r="PJS2" s="168"/>
      <c r="PJT2" s="168"/>
      <c r="PJU2" s="168"/>
      <c r="PJV2" s="168"/>
      <c r="PJW2" s="168"/>
      <c r="PJX2" s="168"/>
      <c r="PJY2" s="168"/>
      <c r="PJZ2" s="168"/>
      <c r="PKA2" s="168"/>
      <c r="PKB2" s="168"/>
      <c r="PKC2" s="168"/>
      <c r="PKD2" s="168"/>
      <c r="PKE2" s="168"/>
      <c r="PKF2" s="168"/>
      <c r="PKG2" s="168"/>
      <c r="PKH2" s="168"/>
      <c r="PKI2" s="168"/>
      <c r="PKJ2" s="168"/>
      <c r="PKK2" s="168"/>
      <c r="PKL2" s="168"/>
      <c r="PKM2" s="168"/>
      <c r="PKN2" s="168"/>
      <c r="PKO2" s="168"/>
      <c r="PKP2" s="168"/>
      <c r="PKQ2" s="168"/>
      <c r="PKR2" s="168"/>
      <c r="PKS2" s="168"/>
      <c r="PKT2" s="168"/>
      <c r="PKU2" s="168"/>
      <c r="PKV2" s="168"/>
      <c r="PKW2" s="168"/>
      <c r="PKX2" s="168"/>
      <c r="PKY2" s="168"/>
      <c r="PKZ2" s="168"/>
      <c r="PLA2" s="168"/>
      <c r="PLB2" s="168"/>
      <c r="PLC2" s="168"/>
      <c r="PLD2" s="168"/>
      <c r="PLE2" s="168"/>
      <c r="PLF2" s="168"/>
      <c r="PLG2" s="168"/>
      <c r="PLH2" s="168"/>
      <c r="PLI2" s="168"/>
      <c r="PLJ2" s="168"/>
      <c r="PLK2" s="168"/>
      <c r="PLL2" s="168"/>
      <c r="PLM2" s="168"/>
      <c r="PLN2" s="168"/>
      <c r="PLO2" s="168"/>
      <c r="PLP2" s="168"/>
      <c r="PLQ2" s="168"/>
      <c r="PLR2" s="168"/>
      <c r="PLS2" s="168"/>
      <c r="PLT2" s="168"/>
      <c r="PLU2" s="168"/>
      <c r="PLV2" s="168"/>
      <c r="PLW2" s="168"/>
      <c r="PLX2" s="168"/>
      <c r="PLY2" s="168"/>
      <c r="PLZ2" s="168"/>
      <c r="PMA2" s="168"/>
      <c r="PMB2" s="168"/>
      <c r="PMC2" s="168"/>
      <c r="PMD2" s="168"/>
      <c r="PME2" s="168"/>
      <c r="PMF2" s="168"/>
      <c r="PMG2" s="168"/>
      <c r="PMH2" s="168"/>
      <c r="PMI2" s="168"/>
      <c r="PMJ2" s="168"/>
      <c r="PMK2" s="168"/>
      <c r="PML2" s="168"/>
      <c r="PMM2" s="168"/>
      <c r="PMN2" s="168"/>
      <c r="PMO2" s="168"/>
      <c r="PMP2" s="168"/>
      <c r="PMQ2" s="168"/>
      <c r="PMR2" s="168"/>
      <c r="PMS2" s="168"/>
      <c r="PMT2" s="168"/>
      <c r="PMU2" s="168"/>
      <c r="PMV2" s="168"/>
      <c r="PMW2" s="168"/>
      <c r="PMX2" s="168"/>
      <c r="PMY2" s="168"/>
      <c r="PMZ2" s="168"/>
      <c r="PNA2" s="168"/>
      <c r="PNB2" s="168"/>
      <c r="PNC2" s="168"/>
      <c r="PND2" s="168"/>
      <c r="PNE2" s="168"/>
      <c r="PNF2" s="168"/>
      <c r="PNG2" s="168"/>
      <c r="PNH2" s="168"/>
      <c r="PNI2" s="168"/>
      <c r="PNJ2" s="168"/>
      <c r="PNK2" s="168"/>
      <c r="PNL2" s="168"/>
      <c r="PNM2" s="168"/>
      <c r="PNN2" s="168"/>
      <c r="PNO2" s="168"/>
      <c r="PNP2" s="168"/>
      <c r="PNQ2" s="168"/>
      <c r="PNR2" s="168"/>
      <c r="PNS2" s="168"/>
      <c r="PNT2" s="168"/>
      <c r="PNU2" s="168"/>
      <c r="PNV2" s="168"/>
      <c r="PNW2" s="168"/>
      <c r="PNX2" s="168"/>
      <c r="PNY2" s="168"/>
      <c r="PNZ2" s="168"/>
      <c r="POA2" s="168"/>
      <c r="POB2" s="168"/>
      <c r="POC2" s="168"/>
      <c r="POD2" s="168"/>
      <c r="POE2" s="168"/>
      <c r="POF2" s="168"/>
      <c r="POG2" s="168"/>
      <c r="POH2" s="168"/>
      <c r="POI2" s="168"/>
      <c r="POJ2" s="168"/>
      <c r="POK2" s="168"/>
      <c r="POL2" s="168"/>
      <c r="POM2" s="168"/>
      <c r="PON2" s="168"/>
      <c r="POO2" s="168"/>
      <c r="POP2" s="168"/>
      <c r="POQ2" s="168"/>
      <c r="POR2" s="168"/>
      <c r="POS2" s="168"/>
      <c r="POT2" s="168"/>
      <c r="POU2" s="168"/>
      <c r="POV2" s="168"/>
      <c r="POW2" s="168"/>
      <c r="POX2" s="168"/>
      <c r="POY2" s="168"/>
      <c r="POZ2" s="168"/>
      <c r="PPA2" s="168"/>
      <c r="PPB2" s="168"/>
      <c r="PPC2" s="168"/>
      <c r="PPD2" s="168"/>
      <c r="PPE2" s="168"/>
      <c r="PPF2" s="168"/>
      <c r="PPG2" s="168"/>
      <c r="PPH2" s="168"/>
      <c r="PPI2" s="168"/>
      <c r="PPJ2" s="168"/>
      <c r="PPK2" s="168"/>
      <c r="PPL2" s="168"/>
      <c r="PPM2" s="168"/>
      <c r="PPN2" s="168"/>
      <c r="PPO2" s="168"/>
      <c r="PPP2" s="168"/>
      <c r="PPQ2" s="168"/>
      <c r="PPR2" s="168"/>
      <c r="PPS2" s="168"/>
      <c r="PPT2" s="168"/>
      <c r="PPU2" s="168"/>
      <c r="PPV2" s="168"/>
      <c r="PPW2" s="168"/>
      <c r="PPX2" s="168"/>
      <c r="PPY2" s="168"/>
      <c r="PPZ2" s="168"/>
      <c r="PQA2" s="168"/>
      <c r="PQB2" s="168"/>
      <c r="PQC2" s="168"/>
      <c r="PQD2" s="168"/>
      <c r="PQE2" s="168"/>
      <c r="PQF2" s="168"/>
      <c r="PQG2" s="168"/>
      <c r="PQH2" s="168"/>
      <c r="PQI2" s="168"/>
      <c r="PQJ2" s="168"/>
      <c r="PQK2" s="168"/>
      <c r="PQL2" s="168"/>
      <c r="PQM2" s="168"/>
      <c r="PQN2" s="168"/>
      <c r="PQO2" s="168"/>
      <c r="PQP2" s="168"/>
      <c r="PQQ2" s="168"/>
      <c r="PQR2" s="168"/>
      <c r="PQS2" s="168"/>
      <c r="PQT2" s="168"/>
      <c r="PQU2" s="168"/>
      <c r="PQV2" s="168"/>
      <c r="PQW2" s="168"/>
      <c r="PQX2" s="168"/>
      <c r="PQY2" s="168"/>
      <c r="PQZ2" s="168"/>
      <c r="PRA2" s="168"/>
      <c r="PRB2" s="168"/>
      <c r="PRC2" s="168"/>
      <c r="PRD2" s="168"/>
      <c r="PRE2" s="168"/>
      <c r="PRF2" s="168"/>
      <c r="PRG2" s="168"/>
      <c r="PRH2" s="168"/>
      <c r="PRI2" s="168"/>
      <c r="PRJ2" s="168"/>
      <c r="PRK2" s="168"/>
      <c r="PRL2" s="168"/>
      <c r="PRM2" s="168"/>
      <c r="PRN2" s="168"/>
      <c r="PRO2" s="168"/>
      <c r="PRP2" s="168"/>
      <c r="PRQ2" s="168"/>
      <c r="PRR2" s="168"/>
      <c r="PRS2" s="168"/>
      <c r="PRT2" s="168"/>
      <c r="PRU2" s="168"/>
      <c r="PRV2" s="168"/>
      <c r="PRW2" s="168"/>
      <c r="PRX2" s="168"/>
      <c r="PRY2" s="168"/>
      <c r="PRZ2" s="168"/>
      <c r="PSA2" s="168"/>
      <c r="PSB2" s="168"/>
      <c r="PSC2" s="168"/>
      <c r="PSD2" s="168"/>
      <c r="PSE2" s="168"/>
      <c r="PSF2" s="168"/>
      <c r="PSG2" s="168"/>
      <c r="PSH2" s="168"/>
      <c r="PSI2" s="168"/>
      <c r="PSJ2" s="168"/>
      <c r="PSK2" s="168"/>
      <c r="PSL2" s="168"/>
      <c r="PSM2" s="168"/>
      <c r="PSN2" s="168"/>
      <c r="PSO2" s="168"/>
      <c r="PSP2" s="168"/>
      <c r="PSQ2" s="168"/>
      <c r="PSR2" s="168"/>
      <c r="PSS2" s="168"/>
      <c r="PST2" s="168"/>
      <c r="PSU2" s="168"/>
      <c r="PSV2" s="168"/>
      <c r="PSW2" s="168"/>
      <c r="PSX2" s="168"/>
      <c r="PSY2" s="168"/>
      <c r="PSZ2" s="168"/>
      <c r="PTA2" s="168"/>
      <c r="PTB2" s="168"/>
      <c r="PTC2" s="168"/>
      <c r="PTD2" s="168"/>
      <c r="PTE2" s="168"/>
      <c r="PTF2" s="168"/>
      <c r="PTG2" s="168"/>
      <c r="PTH2" s="168"/>
      <c r="PTI2" s="168"/>
      <c r="PTJ2" s="168"/>
      <c r="PTK2" s="168"/>
      <c r="PTL2" s="168"/>
      <c r="PTM2" s="168"/>
      <c r="PTN2" s="168"/>
      <c r="PTO2" s="168"/>
      <c r="PTP2" s="168"/>
      <c r="PTQ2" s="168"/>
      <c r="PTR2" s="168"/>
      <c r="PTS2" s="168"/>
      <c r="PTT2" s="168"/>
      <c r="PTU2" s="168"/>
      <c r="PTV2" s="168"/>
      <c r="PTW2" s="168"/>
      <c r="PTX2" s="168"/>
      <c r="PTY2" s="168"/>
      <c r="PTZ2" s="168"/>
      <c r="PUA2" s="168"/>
      <c r="PUB2" s="168"/>
      <c r="PUC2" s="168"/>
      <c r="PUD2" s="168"/>
      <c r="PUE2" s="168"/>
      <c r="PUF2" s="168"/>
      <c r="PUG2" s="168"/>
      <c r="PUH2" s="168"/>
      <c r="PUI2" s="168"/>
      <c r="PUJ2" s="168"/>
      <c r="PUK2" s="168"/>
      <c r="PUL2" s="168"/>
      <c r="PUM2" s="168"/>
      <c r="PUN2" s="168"/>
      <c r="PUO2" s="168"/>
      <c r="PUP2" s="168"/>
      <c r="PUQ2" s="168"/>
      <c r="PUR2" s="168"/>
      <c r="PUS2" s="168"/>
      <c r="PUT2" s="168"/>
      <c r="PUU2" s="168"/>
      <c r="PUV2" s="168"/>
      <c r="PUW2" s="168"/>
      <c r="PUX2" s="168"/>
      <c r="PUY2" s="168"/>
      <c r="PUZ2" s="168"/>
      <c r="PVA2" s="168"/>
      <c r="PVB2" s="168"/>
      <c r="PVC2" s="168"/>
      <c r="PVD2" s="168"/>
      <c r="PVE2" s="168"/>
      <c r="PVF2" s="168"/>
      <c r="PVG2" s="168"/>
      <c r="PVH2" s="168"/>
      <c r="PVI2" s="168"/>
      <c r="PVJ2" s="168"/>
      <c r="PVK2" s="168"/>
      <c r="PVL2" s="168"/>
      <c r="PVM2" s="168"/>
      <c r="PVN2" s="168"/>
      <c r="PVO2" s="168"/>
      <c r="PVP2" s="168"/>
      <c r="PVQ2" s="168"/>
      <c r="PVR2" s="168"/>
      <c r="PVS2" s="168"/>
      <c r="PVT2" s="168"/>
      <c r="PVU2" s="168"/>
      <c r="PVV2" s="168"/>
      <c r="PVW2" s="168"/>
      <c r="PVX2" s="168"/>
      <c r="PVY2" s="168"/>
      <c r="PVZ2" s="168"/>
      <c r="PWA2" s="168"/>
      <c r="PWB2" s="168"/>
      <c r="PWC2" s="168"/>
      <c r="PWD2" s="168"/>
      <c r="PWE2" s="168"/>
      <c r="PWF2" s="168"/>
      <c r="PWG2" s="168"/>
      <c r="PWH2" s="168"/>
      <c r="PWI2" s="168"/>
      <c r="PWJ2" s="168"/>
      <c r="PWK2" s="168"/>
      <c r="PWL2" s="168"/>
      <c r="PWM2" s="168"/>
      <c r="PWN2" s="168"/>
      <c r="PWO2" s="168"/>
      <c r="PWP2" s="168"/>
      <c r="PWQ2" s="168"/>
      <c r="PWR2" s="168"/>
      <c r="PWS2" s="168"/>
      <c r="PWT2" s="168"/>
      <c r="PWU2" s="168"/>
      <c r="PWV2" s="168"/>
      <c r="PWW2" s="168"/>
      <c r="PWX2" s="168"/>
      <c r="PWY2" s="168"/>
      <c r="PWZ2" s="168"/>
      <c r="PXA2" s="168"/>
      <c r="PXB2" s="168"/>
      <c r="PXC2" s="168"/>
      <c r="PXD2" s="168"/>
      <c r="PXE2" s="168"/>
      <c r="PXF2" s="168"/>
      <c r="PXG2" s="168"/>
      <c r="PXH2" s="168"/>
      <c r="PXI2" s="168"/>
      <c r="PXJ2" s="168"/>
      <c r="PXK2" s="168"/>
      <c r="PXL2" s="168"/>
      <c r="PXM2" s="168"/>
      <c r="PXN2" s="168"/>
      <c r="PXO2" s="168"/>
      <c r="PXP2" s="168"/>
      <c r="PXQ2" s="168"/>
      <c r="PXR2" s="168"/>
      <c r="PXS2" s="168"/>
      <c r="PXT2" s="168"/>
      <c r="PXU2" s="168"/>
      <c r="PXV2" s="168"/>
      <c r="PXW2" s="168"/>
      <c r="PXX2" s="168"/>
      <c r="PXY2" s="168"/>
      <c r="PXZ2" s="168"/>
      <c r="PYA2" s="168"/>
      <c r="PYB2" s="168"/>
      <c r="PYC2" s="168"/>
      <c r="PYD2" s="168"/>
      <c r="PYE2" s="168"/>
      <c r="PYF2" s="168"/>
      <c r="PYG2" s="168"/>
      <c r="PYH2" s="168"/>
      <c r="PYI2" s="168"/>
      <c r="PYJ2" s="168"/>
      <c r="PYK2" s="168"/>
      <c r="PYL2" s="168"/>
      <c r="PYM2" s="168"/>
      <c r="PYN2" s="168"/>
      <c r="PYO2" s="168"/>
      <c r="PYP2" s="168"/>
      <c r="PYQ2" s="168"/>
      <c r="PYR2" s="168"/>
      <c r="PYS2" s="168"/>
      <c r="PYT2" s="168"/>
      <c r="PYU2" s="168"/>
      <c r="PYV2" s="168"/>
      <c r="PYW2" s="168"/>
      <c r="PYX2" s="168"/>
      <c r="PYY2" s="168"/>
      <c r="PYZ2" s="168"/>
      <c r="PZA2" s="168"/>
      <c r="PZB2" s="168"/>
      <c r="PZC2" s="168"/>
      <c r="PZD2" s="168"/>
      <c r="PZE2" s="168"/>
      <c r="PZF2" s="168"/>
      <c r="PZG2" s="168"/>
      <c r="PZH2" s="168"/>
      <c r="PZI2" s="168"/>
      <c r="PZJ2" s="168"/>
      <c r="PZK2" s="168"/>
      <c r="PZL2" s="168"/>
      <c r="PZM2" s="168"/>
      <c r="PZN2" s="168"/>
      <c r="PZO2" s="168"/>
      <c r="PZP2" s="168"/>
      <c r="PZQ2" s="168"/>
      <c r="PZR2" s="168"/>
      <c r="PZS2" s="168"/>
      <c r="PZT2" s="168"/>
      <c r="PZU2" s="168"/>
      <c r="PZV2" s="168"/>
      <c r="PZW2" s="168"/>
      <c r="PZX2" s="168"/>
      <c r="PZY2" s="168"/>
      <c r="PZZ2" s="168"/>
      <c r="QAA2" s="168"/>
      <c r="QAB2" s="168"/>
      <c r="QAC2" s="168"/>
      <c r="QAD2" s="168"/>
      <c r="QAE2" s="168"/>
      <c r="QAF2" s="168"/>
      <c r="QAG2" s="168"/>
      <c r="QAH2" s="168"/>
      <c r="QAI2" s="168"/>
      <c r="QAJ2" s="168"/>
      <c r="QAK2" s="168"/>
      <c r="QAL2" s="168"/>
      <c r="QAM2" s="168"/>
      <c r="QAN2" s="168"/>
      <c r="QAO2" s="168"/>
      <c r="QAP2" s="168"/>
      <c r="QAQ2" s="168"/>
      <c r="QAR2" s="168"/>
      <c r="QAS2" s="168"/>
      <c r="QAT2" s="168"/>
      <c r="QAU2" s="168"/>
      <c r="QAV2" s="168"/>
      <c r="QAW2" s="168"/>
      <c r="QAX2" s="168"/>
      <c r="QAY2" s="168"/>
      <c r="QAZ2" s="168"/>
      <c r="QBA2" s="168"/>
      <c r="QBB2" s="168"/>
      <c r="QBC2" s="168"/>
      <c r="QBD2" s="168"/>
      <c r="QBE2" s="168"/>
      <c r="QBF2" s="168"/>
      <c r="QBG2" s="168"/>
      <c r="QBH2" s="168"/>
      <c r="QBI2" s="168"/>
      <c r="QBJ2" s="168"/>
      <c r="QBK2" s="168"/>
      <c r="QBL2" s="168"/>
      <c r="QBM2" s="168"/>
      <c r="QBN2" s="168"/>
      <c r="QBO2" s="168"/>
      <c r="QBP2" s="168"/>
      <c r="QBQ2" s="168"/>
      <c r="QBR2" s="168"/>
      <c r="QBS2" s="168"/>
      <c r="QBT2" s="168"/>
      <c r="QBU2" s="168"/>
      <c r="QBV2" s="168"/>
      <c r="QBW2" s="168"/>
      <c r="QBX2" s="168"/>
      <c r="QBY2" s="168"/>
      <c r="QBZ2" s="168"/>
      <c r="QCA2" s="168"/>
      <c r="QCB2" s="168"/>
      <c r="QCC2" s="168"/>
      <c r="QCD2" s="168"/>
      <c r="QCE2" s="168"/>
      <c r="QCF2" s="168"/>
      <c r="QCG2" s="168"/>
      <c r="QCH2" s="168"/>
      <c r="QCI2" s="168"/>
      <c r="QCJ2" s="168"/>
      <c r="QCK2" s="168"/>
      <c r="QCL2" s="168"/>
      <c r="QCM2" s="168"/>
      <c r="QCN2" s="168"/>
      <c r="QCO2" s="168"/>
      <c r="QCP2" s="168"/>
      <c r="QCQ2" s="168"/>
      <c r="QCR2" s="168"/>
      <c r="QCS2" s="168"/>
      <c r="QCT2" s="168"/>
      <c r="QCU2" s="168"/>
      <c r="QCV2" s="168"/>
      <c r="QCW2" s="168"/>
      <c r="QCX2" s="168"/>
      <c r="QCY2" s="168"/>
      <c r="QCZ2" s="168"/>
      <c r="QDA2" s="168"/>
      <c r="QDB2" s="168"/>
      <c r="QDC2" s="168"/>
      <c r="QDD2" s="168"/>
      <c r="QDE2" s="168"/>
      <c r="QDF2" s="168"/>
      <c r="QDG2" s="168"/>
      <c r="QDH2" s="168"/>
      <c r="QDI2" s="168"/>
      <c r="QDJ2" s="168"/>
      <c r="QDK2" s="168"/>
      <c r="QDL2" s="168"/>
      <c r="QDM2" s="168"/>
      <c r="QDN2" s="168"/>
      <c r="QDO2" s="168"/>
      <c r="QDP2" s="168"/>
      <c r="QDQ2" s="168"/>
      <c r="QDR2" s="168"/>
      <c r="QDS2" s="168"/>
      <c r="QDT2" s="168"/>
      <c r="QDU2" s="168"/>
      <c r="QDV2" s="168"/>
      <c r="QDW2" s="168"/>
      <c r="QDX2" s="168"/>
      <c r="QDY2" s="168"/>
      <c r="QDZ2" s="168"/>
      <c r="QEA2" s="168"/>
      <c r="QEB2" s="168"/>
      <c r="QEC2" s="168"/>
      <c r="QED2" s="168"/>
      <c r="QEE2" s="168"/>
      <c r="QEF2" s="168"/>
      <c r="QEG2" s="168"/>
      <c r="QEH2" s="168"/>
      <c r="QEI2" s="168"/>
      <c r="QEJ2" s="168"/>
      <c r="QEK2" s="168"/>
      <c r="QEL2" s="168"/>
      <c r="QEM2" s="168"/>
      <c r="QEN2" s="168"/>
      <c r="QEO2" s="168"/>
      <c r="QEP2" s="168"/>
      <c r="QEQ2" s="168"/>
      <c r="QER2" s="168"/>
      <c r="QES2" s="168"/>
      <c r="QET2" s="168"/>
      <c r="QEU2" s="168"/>
      <c r="QEV2" s="168"/>
      <c r="QEW2" s="168"/>
      <c r="QEX2" s="168"/>
      <c r="QEY2" s="168"/>
      <c r="QEZ2" s="168"/>
      <c r="QFA2" s="168"/>
      <c r="QFB2" s="168"/>
      <c r="QFC2" s="168"/>
      <c r="QFD2" s="168"/>
      <c r="QFE2" s="168"/>
      <c r="QFF2" s="168"/>
      <c r="QFG2" s="168"/>
      <c r="QFH2" s="168"/>
      <c r="QFI2" s="168"/>
      <c r="QFJ2" s="168"/>
      <c r="QFK2" s="168"/>
      <c r="QFL2" s="168"/>
      <c r="QFM2" s="168"/>
      <c r="QFN2" s="168"/>
      <c r="QFO2" s="168"/>
      <c r="QFP2" s="168"/>
      <c r="QFQ2" s="168"/>
      <c r="QFR2" s="168"/>
      <c r="QFS2" s="168"/>
      <c r="QFT2" s="168"/>
      <c r="QFU2" s="168"/>
      <c r="QFV2" s="168"/>
      <c r="QFW2" s="168"/>
      <c r="QFX2" s="168"/>
      <c r="QFY2" s="168"/>
      <c r="QFZ2" s="168"/>
      <c r="QGA2" s="168"/>
      <c r="QGB2" s="168"/>
      <c r="QGC2" s="168"/>
      <c r="QGD2" s="168"/>
      <c r="QGE2" s="168"/>
      <c r="QGF2" s="168"/>
      <c r="QGG2" s="168"/>
      <c r="QGH2" s="168"/>
      <c r="QGI2" s="168"/>
      <c r="QGJ2" s="168"/>
      <c r="QGK2" s="168"/>
      <c r="QGL2" s="168"/>
      <c r="QGM2" s="168"/>
      <c r="QGN2" s="168"/>
      <c r="QGO2" s="168"/>
      <c r="QGP2" s="168"/>
      <c r="QGQ2" s="168"/>
      <c r="QGR2" s="168"/>
      <c r="QGS2" s="168"/>
      <c r="QGT2" s="168"/>
      <c r="QGU2" s="168"/>
      <c r="QGV2" s="168"/>
      <c r="QGW2" s="168"/>
      <c r="QGX2" s="168"/>
      <c r="QGY2" s="168"/>
      <c r="QGZ2" s="168"/>
      <c r="QHA2" s="168"/>
      <c r="QHB2" s="168"/>
      <c r="QHC2" s="168"/>
      <c r="QHD2" s="168"/>
      <c r="QHE2" s="168"/>
      <c r="QHF2" s="168"/>
      <c r="QHG2" s="168"/>
      <c r="QHH2" s="168"/>
      <c r="QHI2" s="168"/>
      <c r="QHJ2" s="168"/>
      <c r="QHK2" s="168"/>
      <c r="QHL2" s="168"/>
      <c r="QHM2" s="168"/>
      <c r="QHN2" s="168"/>
      <c r="QHO2" s="168"/>
      <c r="QHP2" s="168"/>
      <c r="QHQ2" s="168"/>
      <c r="QHR2" s="168"/>
      <c r="QHS2" s="168"/>
      <c r="QHT2" s="168"/>
      <c r="QHU2" s="168"/>
      <c r="QHV2" s="168"/>
      <c r="QHW2" s="168"/>
      <c r="QHX2" s="168"/>
      <c r="QHY2" s="168"/>
      <c r="QHZ2" s="168"/>
      <c r="QIA2" s="168"/>
      <c r="QIB2" s="168"/>
      <c r="QIC2" s="168"/>
      <c r="QID2" s="168"/>
      <c r="QIE2" s="168"/>
      <c r="QIF2" s="168"/>
      <c r="QIG2" s="168"/>
      <c r="QIH2" s="168"/>
      <c r="QII2" s="168"/>
      <c r="QIJ2" s="168"/>
      <c r="QIK2" s="168"/>
      <c r="QIL2" s="168"/>
      <c r="QIM2" s="168"/>
      <c r="QIN2" s="168"/>
      <c r="QIO2" s="168"/>
      <c r="QIP2" s="168"/>
      <c r="QIQ2" s="168"/>
      <c r="QIR2" s="168"/>
      <c r="QIS2" s="168"/>
      <c r="QIT2" s="168"/>
      <c r="QIU2" s="168"/>
      <c r="QIV2" s="168"/>
      <c r="QIW2" s="168"/>
      <c r="QIX2" s="168"/>
      <c r="QIY2" s="168"/>
      <c r="QIZ2" s="168"/>
      <c r="QJA2" s="168"/>
      <c r="QJB2" s="168"/>
      <c r="QJC2" s="168"/>
      <c r="QJD2" s="168"/>
      <c r="QJE2" s="168"/>
      <c r="QJF2" s="168"/>
      <c r="QJG2" s="168"/>
      <c r="QJH2" s="168"/>
      <c r="QJI2" s="168"/>
      <c r="QJJ2" s="168"/>
      <c r="QJK2" s="168"/>
      <c r="QJL2" s="168"/>
      <c r="QJM2" s="168"/>
      <c r="QJN2" s="168"/>
      <c r="QJO2" s="168"/>
      <c r="QJP2" s="168"/>
      <c r="QJQ2" s="168"/>
      <c r="QJR2" s="168"/>
      <c r="QJS2" s="168"/>
      <c r="QJT2" s="168"/>
      <c r="QJU2" s="168"/>
      <c r="QJV2" s="168"/>
      <c r="QJW2" s="168"/>
      <c r="QJX2" s="168"/>
      <c r="QJY2" s="168"/>
      <c r="QJZ2" s="168"/>
      <c r="QKA2" s="168"/>
      <c r="QKB2" s="168"/>
      <c r="QKC2" s="168"/>
      <c r="QKD2" s="168"/>
      <c r="QKE2" s="168"/>
      <c r="QKF2" s="168"/>
      <c r="QKG2" s="168"/>
      <c r="QKH2" s="168"/>
      <c r="QKI2" s="168"/>
      <c r="QKJ2" s="168"/>
      <c r="QKK2" s="168"/>
      <c r="QKL2" s="168"/>
      <c r="QKM2" s="168"/>
      <c r="QKN2" s="168"/>
      <c r="QKO2" s="168"/>
      <c r="QKP2" s="168"/>
      <c r="QKQ2" s="168"/>
      <c r="QKR2" s="168"/>
      <c r="QKS2" s="168"/>
      <c r="QKT2" s="168"/>
      <c r="QKU2" s="168"/>
      <c r="QKV2" s="168"/>
      <c r="QKW2" s="168"/>
      <c r="QKX2" s="168"/>
      <c r="QKY2" s="168"/>
      <c r="QKZ2" s="168"/>
      <c r="QLA2" s="168"/>
      <c r="QLB2" s="168"/>
      <c r="QLC2" s="168"/>
      <c r="QLD2" s="168"/>
      <c r="QLE2" s="168"/>
      <c r="QLF2" s="168"/>
      <c r="QLG2" s="168"/>
      <c r="QLH2" s="168"/>
      <c r="QLI2" s="168"/>
      <c r="QLJ2" s="168"/>
      <c r="QLK2" s="168"/>
      <c r="QLL2" s="168"/>
      <c r="QLM2" s="168"/>
      <c r="QLN2" s="168"/>
      <c r="QLO2" s="168"/>
      <c r="QLP2" s="168"/>
      <c r="QLQ2" s="168"/>
      <c r="QLR2" s="168"/>
      <c r="QLS2" s="168"/>
      <c r="QLT2" s="168"/>
      <c r="QLU2" s="168"/>
      <c r="QLV2" s="168"/>
      <c r="QLW2" s="168"/>
      <c r="QLX2" s="168"/>
      <c r="QLY2" s="168"/>
      <c r="QLZ2" s="168"/>
      <c r="QMA2" s="168"/>
      <c r="QMB2" s="168"/>
      <c r="QMC2" s="168"/>
      <c r="QMD2" s="168"/>
      <c r="QME2" s="168"/>
      <c r="QMF2" s="168"/>
      <c r="QMG2" s="168"/>
      <c r="QMH2" s="168"/>
      <c r="QMI2" s="168"/>
      <c r="QMJ2" s="168"/>
      <c r="QMK2" s="168"/>
      <c r="QML2" s="168"/>
      <c r="QMM2" s="168"/>
      <c r="QMN2" s="168"/>
      <c r="QMO2" s="168"/>
      <c r="QMP2" s="168"/>
      <c r="QMQ2" s="168"/>
      <c r="QMR2" s="168"/>
      <c r="QMS2" s="168"/>
      <c r="QMT2" s="168"/>
      <c r="QMU2" s="168"/>
      <c r="QMV2" s="168"/>
      <c r="QMW2" s="168"/>
      <c r="QMX2" s="168"/>
      <c r="QMY2" s="168"/>
      <c r="QMZ2" s="168"/>
      <c r="QNA2" s="168"/>
      <c r="QNB2" s="168"/>
      <c r="QNC2" s="168"/>
      <c r="QND2" s="168"/>
      <c r="QNE2" s="168"/>
      <c r="QNF2" s="168"/>
      <c r="QNG2" s="168"/>
      <c r="QNH2" s="168"/>
      <c r="QNI2" s="168"/>
      <c r="QNJ2" s="168"/>
      <c r="QNK2" s="168"/>
      <c r="QNL2" s="168"/>
      <c r="QNM2" s="168"/>
      <c r="QNN2" s="168"/>
      <c r="QNO2" s="168"/>
      <c r="QNP2" s="168"/>
      <c r="QNQ2" s="168"/>
      <c r="QNR2" s="168"/>
      <c r="QNS2" s="168"/>
      <c r="QNT2" s="168"/>
      <c r="QNU2" s="168"/>
      <c r="QNV2" s="168"/>
      <c r="QNW2" s="168"/>
      <c r="QNX2" s="168"/>
      <c r="QNY2" s="168"/>
      <c r="QNZ2" s="168"/>
      <c r="QOA2" s="168"/>
      <c r="QOB2" s="168"/>
      <c r="QOC2" s="168"/>
      <c r="QOD2" s="168"/>
      <c r="QOE2" s="168"/>
      <c r="QOF2" s="168"/>
      <c r="QOG2" s="168"/>
      <c r="QOH2" s="168"/>
      <c r="QOI2" s="168"/>
      <c r="QOJ2" s="168"/>
      <c r="QOK2" s="168"/>
      <c r="QOL2" s="168"/>
      <c r="QOM2" s="168"/>
      <c r="QON2" s="168"/>
      <c r="QOO2" s="168"/>
      <c r="QOP2" s="168"/>
      <c r="QOQ2" s="168"/>
      <c r="QOR2" s="168"/>
      <c r="QOS2" s="168"/>
      <c r="QOT2" s="168"/>
      <c r="QOU2" s="168"/>
      <c r="QOV2" s="168"/>
      <c r="QOW2" s="168"/>
      <c r="QOX2" s="168"/>
      <c r="QOY2" s="168"/>
      <c r="QOZ2" s="168"/>
      <c r="QPA2" s="168"/>
      <c r="QPB2" s="168"/>
      <c r="QPC2" s="168"/>
      <c r="QPD2" s="168"/>
      <c r="QPE2" s="168"/>
      <c r="QPF2" s="168"/>
      <c r="QPG2" s="168"/>
      <c r="QPH2" s="168"/>
      <c r="QPI2" s="168"/>
      <c r="QPJ2" s="168"/>
      <c r="QPK2" s="168"/>
      <c r="QPL2" s="168"/>
      <c r="QPM2" s="168"/>
      <c r="QPN2" s="168"/>
      <c r="QPO2" s="168"/>
      <c r="QPP2" s="168"/>
      <c r="QPQ2" s="168"/>
      <c r="QPR2" s="168"/>
      <c r="QPS2" s="168"/>
      <c r="QPT2" s="168"/>
      <c r="QPU2" s="168"/>
      <c r="QPV2" s="168"/>
      <c r="QPW2" s="168"/>
      <c r="QPX2" s="168"/>
      <c r="QPY2" s="168"/>
      <c r="QPZ2" s="168"/>
      <c r="QQA2" s="168"/>
      <c r="QQB2" s="168"/>
      <c r="QQC2" s="168"/>
      <c r="QQD2" s="168"/>
      <c r="QQE2" s="168"/>
      <c r="QQF2" s="168"/>
      <c r="QQG2" s="168"/>
      <c r="QQH2" s="168"/>
      <c r="QQI2" s="168"/>
      <c r="QQJ2" s="168"/>
      <c r="QQK2" s="168"/>
      <c r="QQL2" s="168"/>
      <c r="QQM2" s="168"/>
      <c r="QQN2" s="168"/>
      <c r="QQO2" s="168"/>
      <c r="QQP2" s="168"/>
      <c r="QQQ2" s="168"/>
      <c r="QQR2" s="168"/>
      <c r="QQS2" s="168"/>
      <c r="QQT2" s="168"/>
      <c r="QQU2" s="168"/>
      <c r="QQV2" s="168"/>
      <c r="QQW2" s="168"/>
      <c r="QQX2" s="168"/>
      <c r="QQY2" s="168"/>
      <c r="QQZ2" s="168"/>
      <c r="QRA2" s="168"/>
      <c r="QRB2" s="168"/>
      <c r="QRC2" s="168"/>
      <c r="QRD2" s="168"/>
      <c r="QRE2" s="168"/>
      <c r="QRF2" s="168"/>
      <c r="QRG2" s="168"/>
      <c r="QRH2" s="168"/>
      <c r="QRI2" s="168"/>
      <c r="QRJ2" s="168"/>
      <c r="QRK2" s="168"/>
      <c r="QRL2" s="168"/>
      <c r="QRM2" s="168"/>
      <c r="QRN2" s="168"/>
      <c r="QRO2" s="168"/>
      <c r="QRP2" s="168"/>
      <c r="QRQ2" s="168"/>
      <c r="QRR2" s="168"/>
      <c r="QRS2" s="168"/>
      <c r="QRT2" s="168"/>
      <c r="QRU2" s="168"/>
      <c r="QRV2" s="168"/>
      <c r="QRW2" s="168"/>
      <c r="QRX2" s="168"/>
      <c r="QRY2" s="168"/>
      <c r="QRZ2" s="168"/>
      <c r="QSA2" s="168"/>
      <c r="QSB2" s="168"/>
      <c r="QSC2" s="168"/>
      <c r="QSD2" s="168"/>
      <c r="QSE2" s="168"/>
      <c r="QSF2" s="168"/>
      <c r="QSG2" s="168"/>
      <c r="QSH2" s="168"/>
      <c r="QSI2" s="168"/>
      <c r="QSJ2" s="168"/>
      <c r="QSK2" s="168"/>
      <c r="QSL2" s="168"/>
      <c r="QSM2" s="168"/>
      <c r="QSN2" s="168"/>
      <c r="QSO2" s="168"/>
      <c r="QSP2" s="168"/>
      <c r="QSQ2" s="168"/>
      <c r="QSR2" s="168"/>
      <c r="QSS2" s="168"/>
      <c r="QST2" s="168"/>
      <c r="QSU2" s="168"/>
      <c r="QSV2" s="168"/>
      <c r="QSW2" s="168"/>
      <c r="QSX2" s="168"/>
      <c r="QSY2" s="168"/>
      <c r="QSZ2" s="168"/>
      <c r="QTA2" s="168"/>
      <c r="QTB2" s="168"/>
      <c r="QTC2" s="168"/>
      <c r="QTD2" s="168"/>
      <c r="QTE2" s="168"/>
      <c r="QTF2" s="168"/>
      <c r="QTG2" s="168"/>
      <c r="QTH2" s="168"/>
      <c r="QTI2" s="168"/>
      <c r="QTJ2" s="168"/>
      <c r="QTK2" s="168"/>
      <c r="QTL2" s="168"/>
      <c r="QTM2" s="168"/>
      <c r="QTN2" s="168"/>
      <c r="QTO2" s="168"/>
      <c r="QTP2" s="168"/>
      <c r="QTQ2" s="168"/>
      <c r="QTR2" s="168"/>
      <c r="QTS2" s="168"/>
      <c r="QTT2" s="168"/>
      <c r="QTU2" s="168"/>
      <c r="QTV2" s="168"/>
      <c r="QTW2" s="168"/>
      <c r="QTX2" s="168"/>
      <c r="QTY2" s="168"/>
      <c r="QTZ2" s="168"/>
      <c r="QUA2" s="168"/>
      <c r="QUB2" s="168"/>
      <c r="QUC2" s="168"/>
      <c r="QUD2" s="168"/>
      <c r="QUE2" s="168"/>
      <c r="QUF2" s="168"/>
      <c r="QUG2" s="168"/>
      <c r="QUH2" s="168"/>
      <c r="QUI2" s="168"/>
      <c r="QUJ2" s="168"/>
      <c r="QUK2" s="168"/>
      <c r="QUL2" s="168"/>
      <c r="QUM2" s="168"/>
      <c r="QUN2" s="168"/>
      <c r="QUO2" s="168"/>
      <c r="QUP2" s="168"/>
      <c r="QUQ2" s="168"/>
      <c r="QUR2" s="168"/>
      <c r="QUS2" s="168"/>
      <c r="QUT2" s="168"/>
      <c r="QUU2" s="168"/>
      <c r="QUV2" s="168"/>
      <c r="QUW2" s="168"/>
      <c r="QUX2" s="168"/>
      <c r="QUY2" s="168"/>
      <c r="QUZ2" s="168"/>
      <c r="QVA2" s="168"/>
      <c r="QVB2" s="168"/>
      <c r="QVC2" s="168"/>
      <c r="QVD2" s="168"/>
      <c r="QVE2" s="168"/>
      <c r="QVF2" s="168"/>
      <c r="QVG2" s="168"/>
      <c r="QVH2" s="168"/>
      <c r="QVI2" s="168"/>
      <c r="QVJ2" s="168"/>
      <c r="QVK2" s="168"/>
      <c r="QVL2" s="168"/>
      <c r="QVM2" s="168"/>
      <c r="QVN2" s="168"/>
      <c r="QVO2" s="168"/>
      <c r="QVP2" s="168"/>
      <c r="QVQ2" s="168"/>
      <c r="QVR2" s="168"/>
      <c r="QVS2" s="168"/>
      <c r="QVT2" s="168"/>
      <c r="QVU2" s="168"/>
      <c r="QVV2" s="168"/>
      <c r="QVW2" s="168"/>
      <c r="QVX2" s="168"/>
      <c r="QVY2" s="168"/>
      <c r="QVZ2" s="168"/>
      <c r="QWA2" s="168"/>
      <c r="QWB2" s="168"/>
      <c r="QWC2" s="168"/>
      <c r="QWD2" s="168"/>
      <c r="QWE2" s="168"/>
      <c r="QWF2" s="168"/>
      <c r="QWG2" s="168"/>
      <c r="QWH2" s="168"/>
      <c r="QWI2" s="168"/>
      <c r="QWJ2" s="168"/>
      <c r="QWK2" s="168"/>
      <c r="QWL2" s="168"/>
      <c r="QWM2" s="168"/>
      <c r="QWN2" s="168"/>
      <c r="QWO2" s="168"/>
      <c r="QWP2" s="168"/>
      <c r="QWQ2" s="168"/>
      <c r="QWR2" s="168"/>
      <c r="QWS2" s="168"/>
      <c r="QWT2" s="168"/>
      <c r="QWU2" s="168"/>
      <c r="QWV2" s="168"/>
      <c r="QWW2" s="168"/>
      <c r="QWX2" s="168"/>
      <c r="QWY2" s="168"/>
      <c r="QWZ2" s="168"/>
      <c r="QXA2" s="168"/>
      <c r="QXB2" s="168"/>
      <c r="QXC2" s="168"/>
      <c r="QXD2" s="168"/>
      <c r="QXE2" s="168"/>
      <c r="QXF2" s="168"/>
      <c r="QXG2" s="168"/>
      <c r="QXH2" s="168"/>
      <c r="QXI2" s="168"/>
      <c r="QXJ2" s="168"/>
      <c r="QXK2" s="168"/>
      <c r="QXL2" s="168"/>
      <c r="QXM2" s="168"/>
      <c r="QXN2" s="168"/>
      <c r="QXO2" s="168"/>
      <c r="QXP2" s="168"/>
      <c r="QXQ2" s="168"/>
      <c r="QXR2" s="168"/>
      <c r="QXS2" s="168"/>
      <c r="QXT2" s="168"/>
      <c r="QXU2" s="168"/>
      <c r="QXV2" s="168"/>
      <c r="QXW2" s="168"/>
      <c r="QXX2" s="168"/>
      <c r="QXY2" s="168"/>
      <c r="QXZ2" s="168"/>
      <c r="QYA2" s="168"/>
      <c r="QYB2" s="168"/>
      <c r="QYC2" s="168"/>
      <c r="QYD2" s="168"/>
      <c r="QYE2" s="168"/>
      <c r="QYF2" s="168"/>
      <c r="QYG2" s="168"/>
      <c r="QYH2" s="168"/>
      <c r="QYI2" s="168"/>
      <c r="QYJ2" s="168"/>
      <c r="QYK2" s="168"/>
      <c r="QYL2" s="168"/>
      <c r="QYM2" s="168"/>
      <c r="QYN2" s="168"/>
      <c r="QYO2" s="168"/>
      <c r="QYP2" s="168"/>
      <c r="QYQ2" s="168"/>
      <c r="QYR2" s="168"/>
      <c r="QYS2" s="168"/>
      <c r="QYT2" s="168"/>
      <c r="QYU2" s="168"/>
      <c r="QYV2" s="168"/>
      <c r="QYW2" s="168"/>
      <c r="QYX2" s="168"/>
      <c r="QYY2" s="168"/>
      <c r="QYZ2" s="168"/>
      <c r="QZA2" s="168"/>
      <c r="QZB2" s="168"/>
      <c r="QZC2" s="168"/>
      <c r="QZD2" s="168"/>
      <c r="QZE2" s="168"/>
      <c r="QZF2" s="168"/>
      <c r="QZG2" s="168"/>
      <c r="QZH2" s="168"/>
      <c r="QZI2" s="168"/>
      <c r="QZJ2" s="168"/>
      <c r="QZK2" s="168"/>
      <c r="QZL2" s="168"/>
      <c r="QZM2" s="168"/>
      <c r="QZN2" s="168"/>
      <c r="QZO2" s="168"/>
      <c r="QZP2" s="168"/>
      <c r="QZQ2" s="168"/>
      <c r="QZR2" s="168"/>
      <c r="QZS2" s="168"/>
      <c r="QZT2" s="168"/>
      <c r="QZU2" s="168"/>
      <c r="QZV2" s="168"/>
      <c r="QZW2" s="168"/>
      <c r="QZX2" s="168"/>
      <c r="QZY2" s="168"/>
      <c r="QZZ2" s="168"/>
      <c r="RAA2" s="168"/>
      <c r="RAB2" s="168"/>
      <c r="RAC2" s="168"/>
      <c r="RAD2" s="168"/>
      <c r="RAE2" s="168"/>
      <c r="RAF2" s="168"/>
      <c r="RAG2" s="168"/>
      <c r="RAH2" s="168"/>
      <c r="RAI2" s="168"/>
      <c r="RAJ2" s="168"/>
      <c r="RAK2" s="168"/>
      <c r="RAL2" s="168"/>
      <c r="RAM2" s="168"/>
      <c r="RAN2" s="168"/>
      <c r="RAO2" s="168"/>
      <c r="RAP2" s="168"/>
      <c r="RAQ2" s="168"/>
      <c r="RAR2" s="168"/>
      <c r="RAS2" s="168"/>
      <c r="RAT2" s="168"/>
      <c r="RAU2" s="168"/>
      <c r="RAV2" s="168"/>
      <c r="RAW2" s="168"/>
      <c r="RAX2" s="168"/>
      <c r="RAY2" s="168"/>
      <c r="RAZ2" s="168"/>
      <c r="RBA2" s="168"/>
      <c r="RBB2" s="168"/>
      <c r="RBC2" s="168"/>
      <c r="RBD2" s="168"/>
      <c r="RBE2" s="168"/>
      <c r="RBF2" s="168"/>
      <c r="RBG2" s="168"/>
      <c r="RBH2" s="168"/>
      <c r="RBI2" s="168"/>
      <c r="RBJ2" s="168"/>
      <c r="RBK2" s="168"/>
      <c r="RBL2" s="168"/>
      <c r="RBM2" s="168"/>
      <c r="RBN2" s="168"/>
      <c r="RBO2" s="168"/>
      <c r="RBP2" s="168"/>
      <c r="RBQ2" s="168"/>
      <c r="RBR2" s="168"/>
      <c r="RBS2" s="168"/>
      <c r="RBT2" s="168"/>
      <c r="RBU2" s="168"/>
      <c r="RBV2" s="168"/>
      <c r="RBW2" s="168"/>
      <c r="RBX2" s="168"/>
      <c r="RBY2" s="168"/>
      <c r="RBZ2" s="168"/>
      <c r="RCA2" s="168"/>
      <c r="RCB2" s="168"/>
      <c r="RCC2" s="168"/>
      <c r="RCD2" s="168"/>
      <c r="RCE2" s="168"/>
      <c r="RCF2" s="168"/>
      <c r="RCG2" s="168"/>
      <c r="RCH2" s="168"/>
      <c r="RCI2" s="168"/>
      <c r="RCJ2" s="168"/>
      <c r="RCK2" s="168"/>
      <c r="RCL2" s="168"/>
      <c r="RCM2" s="168"/>
      <c r="RCN2" s="168"/>
      <c r="RCO2" s="168"/>
      <c r="RCP2" s="168"/>
      <c r="RCQ2" s="168"/>
      <c r="RCR2" s="168"/>
      <c r="RCS2" s="168"/>
      <c r="RCT2" s="168"/>
      <c r="RCU2" s="168"/>
      <c r="RCV2" s="168"/>
      <c r="RCW2" s="168"/>
      <c r="RCX2" s="168"/>
      <c r="RCY2" s="168"/>
      <c r="RCZ2" s="168"/>
      <c r="RDA2" s="168"/>
      <c r="RDB2" s="168"/>
      <c r="RDC2" s="168"/>
      <c r="RDD2" s="168"/>
      <c r="RDE2" s="168"/>
      <c r="RDF2" s="168"/>
      <c r="RDG2" s="168"/>
      <c r="RDH2" s="168"/>
      <c r="RDI2" s="168"/>
      <c r="RDJ2" s="168"/>
      <c r="RDK2" s="168"/>
      <c r="RDL2" s="168"/>
      <c r="RDM2" s="168"/>
      <c r="RDN2" s="168"/>
      <c r="RDO2" s="168"/>
      <c r="RDP2" s="168"/>
      <c r="RDQ2" s="168"/>
      <c r="RDR2" s="168"/>
      <c r="RDS2" s="168"/>
      <c r="RDT2" s="168"/>
      <c r="RDU2" s="168"/>
      <c r="RDV2" s="168"/>
      <c r="RDW2" s="168"/>
      <c r="RDX2" s="168"/>
      <c r="RDY2" s="168"/>
      <c r="RDZ2" s="168"/>
      <c r="REA2" s="168"/>
      <c r="REB2" s="168"/>
      <c r="REC2" s="168"/>
      <c r="RED2" s="168"/>
      <c r="REE2" s="168"/>
      <c r="REF2" s="168"/>
      <c r="REG2" s="168"/>
      <c r="REH2" s="168"/>
      <c r="REI2" s="168"/>
      <c r="REJ2" s="168"/>
      <c r="REK2" s="168"/>
      <c r="REL2" s="168"/>
      <c r="REM2" s="168"/>
      <c r="REN2" s="168"/>
      <c r="REO2" s="168"/>
      <c r="REP2" s="168"/>
      <c r="REQ2" s="168"/>
      <c r="RER2" s="168"/>
      <c r="RES2" s="168"/>
      <c r="RET2" s="168"/>
      <c r="REU2" s="168"/>
      <c r="REV2" s="168"/>
      <c r="REW2" s="168"/>
      <c r="REX2" s="168"/>
      <c r="REY2" s="168"/>
      <c r="REZ2" s="168"/>
      <c r="RFA2" s="168"/>
      <c r="RFB2" s="168"/>
      <c r="RFC2" s="168"/>
      <c r="RFD2" s="168"/>
      <c r="RFE2" s="168"/>
      <c r="RFF2" s="168"/>
      <c r="RFG2" s="168"/>
      <c r="RFH2" s="168"/>
      <c r="RFI2" s="168"/>
      <c r="RFJ2" s="168"/>
      <c r="RFK2" s="168"/>
      <c r="RFL2" s="168"/>
      <c r="RFM2" s="168"/>
      <c r="RFN2" s="168"/>
      <c r="RFO2" s="168"/>
      <c r="RFP2" s="168"/>
      <c r="RFQ2" s="168"/>
      <c r="RFR2" s="168"/>
      <c r="RFS2" s="168"/>
      <c r="RFT2" s="168"/>
      <c r="RFU2" s="168"/>
      <c r="RFV2" s="168"/>
      <c r="RFW2" s="168"/>
      <c r="RFX2" s="168"/>
      <c r="RFY2" s="168"/>
      <c r="RFZ2" s="168"/>
      <c r="RGA2" s="168"/>
      <c r="RGB2" s="168"/>
      <c r="RGC2" s="168"/>
      <c r="RGD2" s="168"/>
      <c r="RGE2" s="168"/>
      <c r="RGF2" s="168"/>
      <c r="RGG2" s="168"/>
      <c r="RGH2" s="168"/>
      <c r="RGI2" s="168"/>
      <c r="RGJ2" s="168"/>
      <c r="RGK2" s="168"/>
      <c r="RGL2" s="168"/>
      <c r="RGM2" s="168"/>
      <c r="RGN2" s="168"/>
      <c r="RGO2" s="168"/>
      <c r="RGP2" s="168"/>
      <c r="RGQ2" s="168"/>
      <c r="RGR2" s="168"/>
      <c r="RGS2" s="168"/>
      <c r="RGT2" s="168"/>
      <c r="RGU2" s="168"/>
      <c r="RGV2" s="168"/>
      <c r="RGW2" s="168"/>
      <c r="RGX2" s="168"/>
      <c r="RGY2" s="168"/>
      <c r="RGZ2" s="168"/>
      <c r="RHA2" s="168"/>
      <c r="RHB2" s="168"/>
      <c r="RHC2" s="168"/>
      <c r="RHD2" s="168"/>
      <c r="RHE2" s="168"/>
      <c r="RHF2" s="168"/>
      <c r="RHG2" s="168"/>
      <c r="RHH2" s="168"/>
      <c r="RHI2" s="168"/>
      <c r="RHJ2" s="168"/>
      <c r="RHK2" s="168"/>
      <c r="RHL2" s="168"/>
      <c r="RHM2" s="168"/>
      <c r="RHN2" s="168"/>
      <c r="RHO2" s="168"/>
      <c r="RHP2" s="168"/>
      <c r="RHQ2" s="168"/>
      <c r="RHR2" s="168"/>
      <c r="RHS2" s="168"/>
      <c r="RHT2" s="168"/>
      <c r="RHU2" s="168"/>
      <c r="RHV2" s="168"/>
      <c r="RHW2" s="168"/>
      <c r="RHX2" s="168"/>
      <c r="RHY2" s="168"/>
      <c r="RHZ2" s="168"/>
      <c r="RIA2" s="168"/>
      <c r="RIB2" s="168"/>
      <c r="RIC2" s="168"/>
      <c r="RID2" s="168"/>
      <c r="RIE2" s="168"/>
      <c r="RIF2" s="168"/>
      <c r="RIG2" s="168"/>
      <c r="RIH2" s="168"/>
      <c r="RII2" s="168"/>
      <c r="RIJ2" s="168"/>
      <c r="RIK2" s="168"/>
      <c r="RIL2" s="168"/>
      <c r="RIM2" s="168"/>
      <c r="RIN2" s="168"/>
      <c r="RIO2" s="168"/>
      <c r="RIP2" s="168"/>
      <c r="RIQ2" s="168"/>
      <c r="RIR2" s="168"/>
      <c r="RIS2" s="168"/>
      <c r="RIT2" s="168"/>
      <c r="RIU2" s="168"/>
      <c r="RIV2" s="168"/>
      <c r="RIW2" s="168"/>
      <c r="RIX2" s="168"/>
      <c r="RIY2" s="168"/>
      <c r="RIZ2" s="168"/>
      <c r="RJA2" s="168"/>
      <c r="RJB2" s="168"/>
      <c r="RJC2" s="168"/>
      <c r="RJD2" s="168"/>
      <c r="RJE2" s="168"/>
      <c r="RJF2" s="168"/>
      <c r="RJG2" s="168"/>
      <c r="RJH2" s="168"/>
      <c r="RJI2" s="168"/>
      <c r="RJJ2" s="168"/>
      <c r="RJK2" s="168"/>
      <c r="RJL2" s="168"/>
      <c r="RJM2" s="168"/>
      <c r="RJN2" s="168"/>
      <c r="RJO2" s="168"/>
      <c r="RJP2" s="168"/>
      <c r="RJQ2" s="168"/>
      <c r="RJR2" s="168"/>
      <c r="RJS2" s="168"/>
      <c r="RJT2" s="168"/>
      <c r="RJU2" s="168"/>
      <c r="RJV2" s="168"/>
      <c r="RJW2" s="168"/>
      <c r="RJX2" s="168"/>
      <c r="RJY2" s="168"/>
      <c r="RJZ2" s="168"/>
      <c r="RKA2" s="168"/>
      <c r="RKB2" s="168"/>
      <c r="RKC2" s="168"/>
      <c r="RKD2" s="168"/>
      <c r="RKE2" s="168"/>
      <c r="RKF2" s="168"/>
      <c r="RKG2" s="168"/>
      <c r="RKH2" s="168"/>
      <c r="RKI2" s="168"/>
      <c r="RKJ2" s="168"/>
      <c r="RKK2" s="168"/>
      <c r="RKL2" s="168"/>
      <c r="RKM2" s="168"/>
      <c r="RKN2" s="168"/>
      <c r="RKO2" s="168"/>
      <c r="RKP2" s="168"/>
      <c r="RKQ2" s="168"/>
      <c r="RKR2" s="168"/>
      <c r="RKS2" s="168"/>
      <c r="RKT2" s="168"/>
      <c r="RKU2" s="168"/>
      <c r="RKV2" s="168"/>
      <c r="RKW2" s="168"/>
      <c r="RKX2" s="168"/>
      <c r="RKY2" s="168"/>
      <c r="RKZ2" s="168"/>
      <c r="RLA2" s="168"/>
      <c r="RLB2" s="168"/>
      <c r="RLC2" s="168"/>
      <c r="RLD2" s="168"/>
      <c r="RLE2" s="168"/>
      <c r="RLF2" s="168"/>
      <c r="RLG2" s="168"/>
      <c r="RLH2" s="168"/>
      <c r="RLI2" s="168"/>
      <c r="RLJ2" s="168"/>
      <c r="RLK2" s="168"/>
      <c r="RLL2" s="168"/>
      <c r="RLM2" s="168"/>
      <c r="RLN2" s="168"/>
      <c r="RLO2" s="168"/>
      <c r="RLP2" s="168"/>
      <c r="RLQ2" s="168"/>
      <c r="RLR2" s="168"/>
      <c r="RLS2" s="168"/>
      <c r="RLT2" s="168"/>
      <c r="RLU2" s="168"/>
      <c r="RLV2" s="168"/>
      <c r="RLW2" s="168"/>
      <c r="RLX2" s="168"/>
      <c r="RLY2" s="168"/>
      <c r="RLZ2" s="168"/>
      <c r="RMA2" s="168"/>
      <c r="RMB2" s="168"/>
      <c r="RMC2" s="168"/>
      <c r="RMD2" s="168"/>
      <c r="RME2" s="168"/>
      <c r="RMF2" s="168"/>
      <c r="RMG2" s="168"/>
      <c r="RMH2" s="168"/>
      <c r="RMI2" s="168"/>
      <c r="RMJ2" s="168"/>
      <c r="RMK2" s="168"/>
      <c r="RML2" s="168"/>
      <c r="RMM2" s="168"/>
      <c r="RMN2" s="168"/>
      <c r="RMO2" s="168"/>
      <c r="RMP2" s="168"/>
      <c r="RMQ2" s="168"/>
      <c r="RMR2" s="168"/>
      <c r="RMS2" s="168"/>
      <c r="RMT2" s="168"/>
      <c r="RMU2" s="168"/>
      <c r="RMV2" s="168"/>
      <c r="RMW2" s="168"/>
      <c r="RMX2" s="168"/>
      <c r="RMY2" s="168"/>
      <c r="RMZ2" s="168"/>
      <c r="RNA2" s="168"/>
      <c r="RNB2" s="168"/>
      <c r="RNC2" s="168"/>
      <c r="RND2" s="168"/>
      <c r="RNE2" s="168"/>
      <c r="RNF2" s="168"/>
      <c r="RNG2" s="168"/>
      <c r="RNH2" s="168"/>
      <c r="RNI2" s="168"/>
      <c r="RNJ2" s="168"/>
      <c r="RNK2" s="168"/>
      <c r="RNL2" s="168"/>
      <c r="RNM2" s="168"/>
      <c r="RNN2" s="168"/>
      <c r="RNO2" s="168"/>
      <c r="RNP2" s="168"/>
      <c r="RNQ2" s="168"/>
      <c r="RNR2" s="168"/>
      <c r="RNS2" s="168"/>
      <c r="RNT2" s="168"/>
      <c r="RNU2" s="168"/>
      <c r="RNV2" s="168"/>
      <c r="RNW2" s="168"/>
      <c r="RNX2" s="168"/>
      <c r="RNY2" s="168"/>
      <c r="RNZ2" s="168"/>
      <c r="ROA2" s="168"/>
      <c r="ROB2" s="168"/>
      <c r="ROC2" s="168"/>
      <c r="ROD2" s="168"/>
      <c r="ROE2" s="168"/>
      <c r="ROF2" s="168"/>
      <c r="ROG2" s="168"/>
      <c r="ROH2" s="168"/>
      <c r="ROI2" s="168"/>
      <c r="ROJ2" s="168"/>
      <c r="ROK2" s="168"/>
      <c r="ROL2" s="168"/>
      <c r="ROM2" s="168"/>
      <c r="RON2" s="168"/>
      <c r="ROO2" s="168"/>
      <c r="ROP2" s="168"/>
      <c r="ROQ2" s="168"/>
      <c r="ROR2" s="168"/>
      <c r="ROS2" s="168"/>
      <c r="ROT2" s="168"/>
      <c r="ROU2" s="168"/>
      <c r="ROV2" s="168"/>
      <c r="ROW2" s="168"/>
      <c r="ROX2" s="168"/>
      <c r="ROY2" s="168"/>
      <c r="ROZ2" s="168"/>
      <c r="RPA2" s="168"/>
      <c r="RPB2" s="168"/>
      <c r="RPC2" s="168"/>
      <c r="RPD2" s="168"/>
      <c r="RPE2" s="168"/>
      <c r="RPF2" s="168"/>
      <c r="RPG2" s="168"/>
      <c r="RPH2" s="168"/>
      <c r="RPI2" s="168"/>
      <c r="RPJ2" s="168"/>
      <c r="RPK2" s="168"/>
      <c r="RPL2" s="168"/>
      <c r="RPM2" s="168"/>
      <c r="RPN2" s="168"/>
      <c r="RPO2" s="168"/>
      <c r="RPP2" s="168"/>
      <c r="RPQ2" s="168"/>
      <c r="RPR2" s="168"/>
      <c r="RPS2" s="168"/>
      <c r="RPT2" s="168"/>
      <c r="RPU2" s="168"/>
      <c r="RPV2" s="168"/>
      <c r="RPW2" s="168"/>
      <c r="RPX2" s="168"/>
      <c r="RPY2" s="168"/>
      <c r="RPZ2" s="168"/>
      <c r="RQA2" s="168"/>
      <c r="RQB2" s="168"/>
      <c r="RQC2" s="168"/>
      <c r="RQD2" s="168"/>
      <c r="RQE2" s="168"/>
      <c r="RQF2" s="168"/>
      <c r="RQG2" s="168"/>
      <c r="RQH2" s="168"/>
      <c r="RQI2" s="168"/>
      <c r="RQJ2" s="168"/>
      <c r="RQK2" s="168"/>
      <c r="RQL2" s="168"/>
      <c r="RQM2" s="168"/>
      <c r="RQN2" s="168"/>
      <c r="RQO2" s="168"/>
      <c r="RQP2" s="168"/>
      <c r="RQQ2" s="168"/>
      <c r="RQR2" s="168"/>
      <c r="RQS2" s="168"/>
      <c r="RQT2" s="168"/>
      <c r="RQU2" s="168"/>
      <c r="RQV2" s="168"/>
      <c r="RQW2" s="168"/>
      <c r="RQX2" s="168"/>
      <c r="RQY2" s="168"/>
      <c r="RQZ2" s="168"/>
      <c r="RRA2" s="168"/>
      <c r="RRB2" s="168"/>
      <c r="RRC2" s="168"/>
      <c r="RRD2" s="168"/>
      <c r="RRE2" s="168"/>
      <c r="RRF2" s="168"/>
      <c r="RRG2" s="168"/>
      <c r="RRH2" s="168"/>
      <c r="RRI2" s="168"/>
      <c r="RRJ2" s="168"/>
      <c r="RRK2" s="168"/>
      <c r="RRL2" s="168"/>
      <c r="RRM2" s="168"/>
      <c r="RRN2" s="168"/>
      <c r="RRO2" s="168"/>
      <c r="RRP2" s="168"/>
      <c r="RRQ2" s="168"/>
      <c r="RRR2" s="168"/>
      <c r="RRS2" s="168"/>
      <c r="RRT2" s="168"/>
      <c r="RRU2" s="168"/>
      <c r="RRV2" s="168"/>
      <c r="RRW2" s="168"/>
      <c r="RRX2" s="168"/>
      <c r="RRY2" s="168"/>
      <c r="RRZ2" s="168"/>
      <c r="RSA2" s="168"/>
      <c r="RSB2" s="168"/>
      <c r="RSC2" s="168"/>
      <c r="RSD2" s="168"/>
      <c r="RSE2" s="168"/>
      <c r="RSF2" s="168"/>
      <c r="RSG2" s="168"/>
      <c r="RSH2" s="168"/>
      <c r="RSI2" s="168"/>
      <c r="RSJ2" s="168"/>
      <c r="RSK2" s="168"/>
      <c r="RSL2" s="168"/>
      <c r="RSM2" s="168"/>
      <c r="RSN2" s="168"/>
      <c r="RSO2" s="168"/>
      <c r="RSP2" s="168"/>
      <c r="RSQ2" s="168"/>
      <c r="RSR2" s="168"/>
      <c r="RSS2" s="168"/>
      <c r="RST2" s="168"/>
      <c r="RSU2" s="168"/>
      <c r="RSV2" s="168"/>
      <c r="RSW2" s="168"/>
      <c r="RSX2" s="168"/>
      <c r="RSY2" s="168"/>
      <c r="RSZ2" s="168"/>
      <c r="RTA2" s="168"/>
      <c r="RTB2" s="168"/>
      <c r="RTC2" s="168"/>
      <c r="RTD2" s="168"/>
      <c r="RTE2" s="168"/>
      <c r="RTF2" s="168"/>
      <c r="RTG2" s="168"/>
      <c r="RTH2" s="168"/>
      <c r="RTI2" s="168"/>
      <c r="RTJ2" s="168"/>
      <c r="RTK2" s="168"/>
      <c r="RTL2" s="168"/>
      <c r="RTM2" s="168"/>
      <c r="RTN2" s="168"/>
      <c r="RTO2" s="168"/>
      <c r="RTP2" s="168"/>
      <c r="RTQ2" s="168"/>
      <c r="RTR2" s="168"/>
      <c r="RTS2" s="168"/>
      <c r="RTT2" s="168"/>
      <c r="RTU2" s="168"/>
      <c r="RTV2" s="168"/>
      <c r="RTW2" s="168"/>
      <c r="RTX2" s="168"/>
      <c r="RTY2" s="168"/>
      <c r="RTZ2" s="168"/>
      <c r="RUA2" s="168"/>
      <c r="RUB2" s="168"/>
      <c r="RUC2" s="168"/>
      <c r="RUD2" s="168"/>
      <c r="RUE2" s="168"/>
      <c r="RUF2" s="168"/>
      <c r="RUG2" s="168"/>
      <c r="RUH2" s="168"/>
      <c r="RUI2" s="168"/>
      <c r="RUJ2" s="168"/>
      <c r="RUK2" s="168"/>
      <c r="RUL2" s="168"/>
      <c r="RUM2" s="168"/>
      <c r="RUN2" s="168"/>
      <c r="RUO2" s="168"/>
      <c r="RUP2" s="168"/>
      <c r="RUQ2" s="168"/>
      <c r="RUR2" s="168"/>
      <c r="RUS2" s="168"/>
      <c r="RUT2" s="168"/>
      <c r="RUU2" s="168"/>
      <c r="RUV2" s="168"/>
      <c r="RUW2" s="168"/>
      <c r="RUX2" s="168"/>
      <c r="RUY2" s="168"/>
      <c r="RUZ2" s="168"/>
      <c r="RVA2" s="168"/>
      <c r="RVB2" s="168"/>
      <c r="RVC2" s="168"/>
      <c r="RVD2" s="168"/>
      <c r="RVE2" s="168"/>
      <c r="RVF2" s="168"/>
      <c r="RVG2" s="168"/>
      <c r="RVH2" s="168"/>
      <c r="RVI2" s="168"/>
      <c r="RVJ2" s="168"/>
      <c r="RVK2" s="168"/>
      <c r="RVL2" s="168"/>
      <c r="RVM2" s="168"/>
      <c r="RVN2" s="168"/>
      <c r="RVO2" s="168"/>
      <c r="RVP2" s="168"/>
      <c r="RVQ2" s="168"/>
      <c r="RVR2" s="168"/>
      <c r="RVS2" s="168"/>
      <c r="RVT2" s="168"/>
      <c r="RVU2" s="168"/>
      <c r="RVV2" s="168"/>
      <c r="RVW2" s="168"/>
      <c r="RVX2" s="168"/>
      <c r="RVY2" s="168"/>
      <c r="RVZ2" s="168"/>
      <c r="RWA2" s="168"/>
      <c r="RWB2" s="168"/>
      <c r="RWC2" s="168"/>
      <c r="RWD2" s="168"/>
      <c r="RWE2" s="168"/>
      <c r="RWF2" s="168"/>
      <c r="RWG2" s="168"/>
      <c r="RWH2" s="168"/>
      <c r="RWI2" s="168"/>
      <c r="RWJ2" s="168"/>
      <c r="RWK2" s="168"/>
      <c r="RWL2" s="168"/>
      <c r="RWM2" s="168"/>
      <c r="RWN2" s="168"/>
      <c r="RWO2" s="168"/>
      <c r="RWP2" s="168"/>
      <c r="RWQ2" s="168"/>
      <c r="RWR2" s="168"/>
      <c r="RWS2" s="168"/>
      <c r="RWT2" s="168"/>
      <c r="RWU2" s="168"/>
      <c r="RWV2" s="168"/>
      <c r="RWW2" s="168"/>
      <c r="RWX2" s="168"/>
      <c r="RWY2" s="168"/>
      <c r="RWZ2" s="168"/>
      <c r="RXA2" s="168"/>
      <c r="RXB2" s="168"/>
      <c r="RXC2" s="168"/>
      <c r="RXD2" s="168"/>
      <c r="RXE2" s="168"/>
      <c r="RXF2" s="168"/>
      <c r="RXG2" s="168"/>
      <c r="RXH2" s="168"/>
      <c r="RXI2" s="168"/>
      <c r="RXJ2" s="168"/>
      <c r="RXK2" s="168"/>
      <c r="RXL2" s="168"/>
      <c r="RXM2" s="168"/>
      <c r="RXN2" s="168"/>
      <c r="RXO2" s="168"/>
      <c r="RXP2" s="168"/>
      <c r="RXQ2" s="168"/>
      <c r="RXR2" s="168"/>
      <c r="RXS2" s="168"/>
      <c r="RXT2" s="168"/>
      <c r="RXU2" s="168"/>
      <c r="RXV2" s="168"/>
      <c r="RXW2" s="168"/>
      <c r="RXX2" s="168"/>
      <c r="RXY2" s="168"/>
      <c r="RXZ2" s="168"/>
      <c r="RYA2" s="168"/>
      <c r="RYB2" s="168"/>
      <c r="RYC2" s="168"/>
      <c r="RYD2" s="168"/>
      <c r="RYE2" s="168"/>
      <c r="RYF2" s="168"/>
      <c r="RYG2" s="168"/>
      <c r="RYH2" s="168"/>
      <c r="RYI2" s="168"/>
      <c r="RYJ2" s="168"/>
      <c r="RYK2" s="168"/>
      <c r="RYL2" s="168"/>
      <c r="RYM2" s="168"/>
      <c r="RYN2" s="168"/>
      <c r="RYO2" s="168"/>
      <c r="RYP2" s="168"/>
      <c r="RYQ2" s="168"/>
      <c r="RYR2" s="168"/>
      <c r="RYS2" s="168"/>
      <c r="RYT2" s="168"/>
      <c r="RYU2" s="168"/>
      <c r="RYV2" s="168"/>
      <c r="RYW2" s="168"/>
      <c r="RYX2" s="168"/>
      <c r="RYY2" s="168"/>
      <c r="RYZ2" s="168"/>
      <c r="RZA2" s="168"/>
      <c r="RZB2" s="168"/>
      <c r="RZC2" s="168"/>
      <c r="RZD2" s="168"/>
      <c r="RZE2" s="168"/>
      <c r="RZF2" s="168"/>
      <c r="RZG2" s="168"/>
      <c r="RZH2" s="168"/>
      <c r="RZI2" s="168"/>
      <c r="RZJ2" s="168"/>
      <c r="RZK2" s="168"/>
      <c r="RZL2" s="168"/>
      <c r="RZM2" s="168"/>
      <c r="RZN2" s="168"/>
      <c r="RZO2" s="168"/>
      <c r="RZP2" s="168"/>
      <c r="RZQ2" s="168"/>
      <c r="RZR2" s="168"/>
      <c r="RZS2" s="168"/>
      <c r="RZT2" s="168"/>
      <c r="RZU2" s="168"/>
      <c r="RZV2" s="168"/>
      <c r="RZW2" s="168"/>
      <c r="RZX2" s="168"/>
      <c r="RZY2" s="168"/>
      <c r="RZZ2" s="168"/>
      <c r="SAA2" s="168"/>
      <c r="SAB2" s="168"/>
      <c r="SAC2" s="168"/>
      <c r="SAD2" s="168"/>
      <c r="SAE2" s="168"/>
      <c r="SAF2" s="168"/>
      <c r="SAG2" s="168"/>
      <c r="SAH2" s="168"/>
      <c r="SAI2" s="168"/>
      <c r="SAJ2" s="168"/>
      <c r="SAK2" s="168"/>
      <c r="SAL2" s="168"/>
      <c r="SAM2" s="168"/>
      <c r="SAN2" s="168"/>
      <c r="SAO2" s="168"/>
      <c r="SAP2" s="168"/>
      <c r="SAQ2" s="168"/>
      <c r="SAR2" s="168"/>
      <c r="SAS2" s="168"/>
      <c r="SAT2" s="168"/>
      <c r="SAU2" s="168"/>
      <c r="SAV2" s="168"/>
      <c r="SAW2" s="168"/>
      <c r="SAX2" s="168"/>
      <c r="SAY2" s="168"/>
      <c r="SAZ2" s="168"/>
      <c r="SBA2" s="168"/>
      <c r="SBB2" s="168"/>
      <c r="SBC2" s="168"/>
      <c r="SBD2" s="168"/>
      <c r="SBE2" s="168"/>
      <c r="SBF2" s="168"/>
      <c r="SBG2" s="168"/>
      <c r="SBH2" s="168"/>
      <c r="SBI2" s="168"/>
      <c r="SBJ2" s="168"/>
      <c r="SBK2" s="168"/>
      <c r="SBL2" s="168"/>
      <c r="SBM2" s="168"/>
      <c r="SBN2" s="168"/>
      <c r="SBO2" s="168"/>
      <c r="SBP2" s="168"/>
      <c r="SBQ2" s="168"/>
      <c r="SBR2" s="168"/>
      <c r="SBS2" s="168"/>
      <c r="SBT2" s="168"/>
      <c r="SBU2" s="168"/>
      <c r="SBV2" s="168"/>
      <c r="SBW2" s="168"/>
      <c r="SBX2" s="168"/>
      <c r="SBY2" s="168"/>
      <c r="SBZ2" s="168"/>
      <c r="SCA2" s="168"/>
      <c r="SCB2" s="168"/>
      <c r="SCC2" s="168"/>
      <c r="SCD2" s="168"/>
      <c r="SCE2" s="168"/>
      <c r="SCF2" s="168"/>
      <c r="SCG2" s="168"/>
      <c r="SCH2" s="168"/>
      <c r="SCI2" s="168"/>
      <c r="SCJ2" s="168"/>
      <c r="SCK2" s="168"/>
      <c r="SCL2" s="168"/>
      <c r="SCM2" s="168"/>
      <c r="SCN2" s="168"/>
      <c r="SCO2" s="168"/>
      <c r="SCP2" s="168"/>
      <c r="SCQ2" s="168"/>
      <c r="SCR2" s="168"/>
      <c r="SCS2" s="168"/>
      <c r="SCT2" s="168"/>
      <c r="SCU2" s="168"/>
      <c r="SCV2" s="168"/>
      <c r="SCW2" s="168"/>
      <c r="SCX2" s="168"/>
      <c r="SCY2" s="168"/>
      <c r="SCZ2" s="168"/>
      <c r="SDA2" s="168"/>
      <c r="SDB2" s="168"/>
      <c r="SDC2" s="168"/>
      <c r="SDD2" s="168"/>
      <c r="SDE2" s="168"/>
      <c r="SDF2" s="168"/>
      <c r="SDG2" s="168"/>
      <c r="SDH2" s="168"/>
      <c r="SDI2" s="168"/>
      <c r="SDJ2" s="168"/>
      <c r="SDK2" s="168"/>
      <c r="SDL2" s="168"/>
      <c r="SDM2" s="168"/>
      <c r="SDN2" s="168"/>
      <c r="SDO2" s="168"/>
      <c r="SDP2" s="168"/>
      <c r="SDQ2" s="168"/>
      <c r="SDR2" s="168"/>
      <c r="SDS2" s="168"/>
      <c r="SDT2" s="168"/>
      <c r="SDU2" s="168"/>
      <c r="SDV2" s="168"/>
      <c r="SDW2" s="168"/>
      <c r="SDX2" s="168"/>
      <c r="SDY2" s="168"/>
      <c r="SDZ2" s="168"/>
      <c r="SEA2" s="168"/>
      <c r="SEB2" s="168"/>
      <c r="SEC2" s="168"/>
      <c r="SED2" s="168"/>
      <c r="SEE2" s="168"/>
      <c r="SEF2" s="168"/>
      <c r="SEG2" s="168"/>
      <c r="SEH2" s="168"/>
      <c r="SEI2" s="168"/>
      <c r="SEJ2" s="168"/>
      <c r="SEK2" s="168"/>
      <c r="SEL2" s="168"/>
      <c r="SEM2" s="168"/>
      <c r="SEN2" s="168"/>
      <c r="SEO2" s="168"/>
      <c r="SEP2" s="168"/>
      <c r="SEQ2" s="168"/>
      <c r="SER2" s="168"/>
      <c r="SES2" s="168"/>
      <c r="SET2" s="168"/>
      <c r="SEU2" s="168"/>
      <c r="SEV2" s="168"/>
      <c r="SEW2" s="168"/>
      <c r="SEX2" s="168"/>
      <c r="SEY2" s="168"/>
      <c r="SEZ2" s="168"/>
      <c r="SFA2" s="168"/>
      <c r="SFB2" s="168"/>
      <c r="SFC2" s="168"/>
      <c r="SFD2" s="168"/>
      <c r="SFE2" s="168"/>
      <c r="SFF2" s="168"/>
      <c r="SFG2" s="168"/>
      <c r="SFH2" s="168"/>
      <c r="SFI2" s="168"/>
      <c r="SFJ2" s="168"/>
      <c r="SFK2" s="168"/>
      <c r="SFL2" s="168"/>
      <c r="SFM2" s="168"/>
      <c r="SFN2" s="168"/>
      <c r="SFO2" s="168"/>
      <c r="SFP2" s="168"/>
      <c r="SFQ2" s="168"/>
      <c r="SFR2" s="168"/>
      <c r="SFS2" s="168"/>
      <c r="SFT2" s="168"/>
      <c r="SFU2" s="168"/>
      <c r="SFV2" s="168"/>
      <c r="SFW2" s="168"/>
      <c r="SFX2" s="168"/>
      <c r="SFY2" s="168"/>
      <c r="SFZ2" s="168"/>
      <c r="SGA2" s="168"/>
      <c r="SGB2" s="168"/>
      <c r="SGC2" s="168"/>
      <c r="SGD2" s="168"/>
      <c r="SGE2" s="168"/>
      <c r="SGF2" s="168"/>
      <c r="SGG2" s="168"/>
      <c r="SGH2" s="168"/>
      <c r="SGI2" s="168"/>
      <c r="SGJ2" s="168"/>
      <c r="SGK2" s="168"/>
      <c r="SGL2" s="168"/>
      <c r="SGM2" s="168"/>
      <c r="SGN2" s="168"/>
      <c r="SGO2" s="168"/>
      <c r="SGP2" s="168"/>
      <c r="SGQ2" s="168"/>
      <c r="SGR2" s="168"/>
      <c r="SGS2" s="168"/>
      <c r="SGT2" s="168"/>
      <c r="SGU2" s="168"/>
      <c r="SGV2" s="168"/>
      <c r="SGW2" s="168"/>
      <c r="SGX2" s="168"/>
      <c r="SGY2" s="168"/>
      <c r="SGZ2" s="168"/>
      <c r="SHA2" s="168"/>
      <c r="SHB2" s="168"/>
      <c r="SHC2" s="168"/>
      <c r="SHD2" s="168"/>
      <c r="SHE2" s="168"/>
      <c r="SHF2" s="168"/>
      <c r="SHG2" s="168"/>
      <c r="SHH2" s="168"/>
      <c r="SHI2" s="168"/>
      <c r="SHJ2" s="168"/>
      <c r="SHK2" s="168"/>
      <c r="SHL2" s="168"/>
      <c r="SHM2" s="168"/>
      <c r="SHN2" s="168"/>
      <c r="SHO2" s="168"/>
      <c r="SHP2" s="168"/>
      <c r="SHQ2" s="168"/>
      <c r="SHR2" s="168"/>
      <c r="SHS2" s="168"/>
      <c r="SHT2" s="168"/>
      <c r="SHU2" s="168"/>
      <c r="SHV2" s="168"/>
      <c r="SHW2" s="168"/>
      <c r="SHX2" s="168"/>
      <c r="SHY2" s="168"/>
      <c r="SHZ2" s="168"/>
      <c r="SIA2" s="168"/>
      <c r="SIB2" s="168"/>
      <c r="SIC2" s="168"/>
      <c r="SID2" s="168"/>
      <c r="SIE2" s="168"/>
      <c r="SIF2" s="168"/>
      <c r="SIG2" s="168"/>
      <c r="SIH2" s="168"/>
      <c r="SII2" s="168"/>
      <c r="SIJ2" s="168"/>
      <c r="SIK2" s="168"/>
      <c r="SIL2" s="168"/>
      <c r="SIM2" s="168"/>
      <c r="SIN2" s="168"/>
      <c r="SIO2" s="168"/>
      <c r="SIP2" s="168"/>
      <c r="SIQ2" s="168"/>
      <c r="SIR2" s="168"/>
      <c r="SIS2" s="168"/>
      <c r="SIT2" s="168"/>
      <c r="SIU2" s="168"/>
      <c r="SIV2" s="168"/>
      <c r="SIW2" s="168"/>
      <c r="SIX2" s="168"/>
      <c r="SIY2" s="168"/>
      <c r="SIZ2" s="168"/>
      <c r="SJA2" s="168"/>
      <c r="SJB2" s="168"/>
      <c r="SJC2" s="168"/>
      <c r="SJD2" s="168"/>
      <c r="SJE2" s="168"/>
      <c r="SJF2" s="168"/>
      <c r="SJG2" s="168"/>
      <c r="SJH2" s="168"/>
      <c r="SJI2" s="168"/>
      <c r="SJJ2" s="168"/>
      <c r="SJK2" s="168"/>
      <c r="SJL2" s="168"/>
      <c r="SJM2" s="168"/>
      <c r="SJN2" s="168"/>
      <c r="SJO2" s="168"/>
      <c r="SJP2" s="168"/>
      <c r="SJQ2" s="168"/>
      <c r="SJR2" s="168"/>
      <c r="SJS2" s="168"/>
      <c r="SJT2" s="168"/>
      <c r="SJU2" s="168"/>
      <c r="SJV2" s="168"/>
      <c r="SJW2" s="168"/>
      <c r="SJX2" s="168"/>
      <c r="SJY2" s="168"/>
      <c r="SJZ2" s="168"/>
      <c r="SKA2" s="168"/>
      <c r="SKB2" s="168"/>
      <c r="SKC2" s="168"/>
      <c r="SKD2" s="168"/>
      <c r="SKE2" s="168"/>
      <c r="SKF2" s="168"/>
      <c r="SKG2" s="168"/>
      <c r="SKH2" s="168"/>
      <c r="SKI2" s="168"/>
      <c r="SKJ2" s="168"/>
      <c r="SKK2" s="168"/>
      <c r="SKL2" s="168"/>
      <c r="SKM2" s="168"/>
      <c r="SKN2" s="168"/>
      <c r="SKO2" s="168"/>
      <c r="SKP2" s="168"/>
      <c r="SKQ2" s="168"/>
      <c r="SKR2" s="168"/>
      <c r="SKS2" s="168"/>
      <c r="SKT2" s="168"/>
      <c r="SKU2" s="168"/>
      <c r="SKV2" s="168"/>
      <c r="SKW2" s="168"/>
      <c r="SKX2" s="168"/>
      <c r="SKY2" s="168"/>
      <c r="SKZ2" s="168"/>
      <c r="SLA2" s="168"/>
      <c r="SLB2" s="168"/>
      <c r="SLC2" s="168"/>
      <c r="SLD2" s="168"/>
      <c r="SLE2" s="168"/>
      <c r="SLF2" s="168"/>
      <c r="SLG2" s="168"/>
      <c r="SLH2" s="168"/>
      <c r="SLI2" s="168"/>
      <c r="SLJ2" s="168"/>
      <c r="SLK2" s="168"/>
      <c r="SLL2" s="168"/>
      <c r="SLM2" s="168"/>
      <c r="SLN2" s="168"/>
      <c r="SLO2" s="168"/>
      <c r="SLP2" s="168"/>
      <c r="SLQ2" s="168"/>
      <c r="SLR2" s="168"/>
      <c r="SLS2" s="168"/>
      <c r="SLT2" s="168"/>
      <c r="SLU2" s="168"/>
      <c r="SLV2" s="168"/>
      <c r="SLW2" s="168"/>
      <c r="SLX2" s="168"/>
      <c r="SLY2" s="168"/>
      <c r="SLZ2" s="168"/>
      <c r="SMA2" s="168"/>
      <c r="SMB2" s="168"/>
      <c r="SMC2" s="168"/>
      <c r="SMD2" s="168"/>
      <c r="SME2" s="168"/>
      <c r="SMF2" s="168"/>
      <c r="SMG2" s="168"/>
      <c r="SMH2" s="168"/>
      <c r="SMI2" s="168"/>
      <c r="SMJ2" s="168"/>
      <c r="SMK2" s="168"/>
      <c r="SML2" s="168"/>
      <c r="SMM2" s="168"/>
      <c r="SMN2" s="168"/>
      <c r="SMO2" s="168"/>
      <c r="SMP2" s="168"/>
      <c r="SMQ2" s="168"/>
      <c r="SMR2" s="168"/>
      <c r="SMS2" s="168"/>
      <c r="SMT2" s="168"/>
      <c r="SMU2" s="168"/>
      <c r="SMV2" s="168"/>
      <c r="SMW2" s="168"/>
      <c r="SMX2" s="168"/>
      <c r="SMY2" s="168"/>
      <c r="SMZ2" s="168"/>
      <c r="SNA2" s="168"/>
      <c r="SNB2" s="168"/>
      <c r="SNC2" s="168"/>
      <c r="SND2" s="168"/>
      <c r="SNE2" s="168"/>
      <c r="SNF2" s="168"/>
      <c r="SNG2" s="168"/>
      <c r="SNH2" s="168"/>
      <c r="SNI2" s="168"/>
      <c r="SNJ2" s="168"/>
      <c r="SNK2" s="168"/>
      <c r="SNL2" s="168"/>
      <c r="SNM2" s="168"/>
      <c r="SNN2" s="168"/>
      <c r="SNO2" s="168"/>
      <c r="SNP2" s="168"/>
      <c r="SNQ2" s="168"/>
      <c r="SNR2" s="168"/>
      <c r="SNS2" s="168"/>
      <c r="SNT2" s="168"/>
      <c r="SNU2" s="168"/>
      <c r="SNV2" s="168"/>
      <c r="SNW2" s="168"/>
      <c r="SNX2" s="168"/>
      <c r="SNY2" s="168"/>
      <c r="SNZ2" s="168"/>
      <c r="SOA2" s="168"/>
      <c r="SOB2" s="168"/>
      <c r="SOC2" s="168"/>
      <c r="SOD2" s="168"/>
      <c r="SOE2" s="168"/>
      <c r="SOF2" s="168"/>
      <c r="SOG2" s="168"/>
      <c r="SOH2" s="168"/>
      <c r="SOI2" s="168"/>
      <c r="SOJ2" s="168"/>
      <c r="SOK2" s="168"/>
      <c r="SOL2" s="168"/>
      <c r="SOM2" s="168"/>
      <c r="SON2" s="168"/>
      <c r="SOO2" s="168"/>
      <c r="SOP2" s="168"/>
      <c r="SOQ2" s="168"/>
      <c r="SOR2" s="168"/>
      <c r="SOS2" s="168"/>
      <c r="SOT2" s="168"/>
      <c r="SOU2" s="168"/>
      <c r="SOV2" s="168"/>
      <c r="SOW2" s="168"/>
      <c r="SOX2" s="168"/>
      <c r="SOY2" s="168"/>
      <c r="SOZ2" s="168"/>
      <c r="SPA2" s="168"/>
      <c r="SPB2" s="168"/>
      <c r="SPC2" s="168"/>
      <c r="SPD2" s="168"/>
      <c r="SPE2" s="168"/>
      <c r="SPF2" s="168"/>
      <c r="SPG2" s="168"/>
      <c r="SPH2" s="168"/>
      <c r="SPI2" s="168"/>
      <c r="SPJ2" s="168"/>
      <c r="SPK2" s="168"/>
      <c r="SPL2" s="168"/>
      <c r="SPM2" s="168"/>
      <c r="SPN2" s="168"/>
      <c r="SPO2" s="168"/>
      <c r="SPP2" s="168"/>
      <c r="SPQ2" s="168"/>
      <c r="SPR2" s="168"/>
      <c r="SPS2" s="168"/>
      <c r="SPT2" s="168"/>
      <c r="SPU2" s="168"/>
      <c r="SPV2" s="168"/>
      <c r="SPW2" s="168"/>
      <c r="SPX2" s="168"/>
      <c r="SPY2" s="168"/>
      <c r="SPZ2" s="168"/>
      <c r="SQA2" s="168"/>
      <c r="SQB2" s="168"/>
      <c r="SQC2" s="168"/>
      <c r="SQD2" s="168"/>
      <c r="SQE2" s="168"/>
      <c r="SQF2" s="168"/>
      <c r="SQG2" s="168"/>
      <c r="SQH2" s="168"/>
      <c r="SQI2" s="168"/>
      <c r="SQJ2" s="168"/>
      <c r="SQK2" s="168"/>
      <c r="SQL2" s="168"/>
      <c r="SQM2" s="168"/>
      <c r="SQN2" s="168"/>
      <c r="SQO2" s="168"/>
      <c r="SQP2" s="168"/>
      <c r="SQQ2" s="168"/>
      <c r="SQR2" s="168"/>
      <c r="SQS2" s="168"/>
      <c r="SQT2" s="168"/>
      <c r="SQU2" s="168"/>
      <c r="SQV2" s="168"/>
      <c r="SQW2" s="168"/>
      <c r="SQX2" s="168"/>
      <c r="SQY2" s="168"/>
      <c r="SQZ2" s="168"/>
      <c r="SRA2" s="168"/>
      <c r="SRB2" s="168"/>
      <c r="SRC2" s="168"/>
      <c r="SRD2" s="168"/>
      <c r="SRE2" s="168"/>
      <c r="SRF2" s="168"/>
      <c r="SRG2" s="168"/>
      <c r="SRH2" s="168"/>
      <c r="SRI2" s="168"/>
      <c r="SRJ2" s="168"/>
      <c r="SRK2" s="168"/>
      <c r="SRL2" s="168"/>
      <c r="SRM2" s="168"/>
      <c r="SRN2" s="168"/>
      <c r="SRO2" s="168"/>
      <c r="SRP2" s="168"/>
      <c r="SRQ2" s="168"/>
      <c r="SRR2" s="168"/>
      <c r="SRS2" s="168"/>
      <c r="SRT2" s="168"/>
      <c r="SRU2" s="168"/>
      <c r="SRV2" s="168"/>
      <c r="SRW2" s="168"/>
      <c r="SRX2" s="168"/>
      <c r="SRY2" s="168"/>
      <c r="SRZ2" s="168"/>
      <c r="SSA2" s="168"/>
      <c r="SSB2" s="168"/>
      <c r="SSC2" s="168"/>
      <c r="SSD2" s="168"/>
      <c r="SSE2" s="168"/>
      <c r="SSF2" s="168"/>
      <c r="SSG2" s="168"/>
      <c r="SSH2" s="168"/>
      <c r="SSI2" s="168"/>
      <c r="SSJ2" s="168"/>
      <c r="SSK2" s="168"/>
      <c r="SSL2" s="168"/>
      <c r="SSM2" s="168"/>
      <c r="SSN2" s="168"/>
      <c r="SSO2" s="168"/>
      <c r="SSP2" s="168"/>
      <c r="SSQ2" s="168"/>
      <c r="SSR2" s="168"/>
      <c r="SSS2" s="168"/>
      <c r="SST2" s="168"/>
      <c r="SSU2" s="168"/>
      <c r="SSV2" s="168"/>
      <c r="SSW2" s="168"/>
      <c r="SSX2" s="168"/>
      <c r="SSY2" s="168"/>
      <c r="SSZ2" s="168"/>
      <c r="STA2" s="168"/>
      <c r="STB2" s="168"/>
      <c r="STC2" s="168"/>
      <c r="STD2" s="168"/>
      <c r="STE2" s="168"/>
      <c r="STF2" s="168"/>
      <c r="STG2" s="168"/>
      <c r="STH2" s="168"/>
      <c r="STI2" s="168"/>
      <c r="STJ2" s="168"/>
      <c r="STK2" s="168"/>
      <c r="STL2" s="168"/>
      <c r="STM2" s="168"/>
      <c r="STN2" s="168"/>
      <c r="STO2" s="168"/>
      <c r="STP2" s="168"/>
      <c r="STQ2" s="168"/>
      <c r="STR2" s="168"/>
      <c r="STS2" s="168"/>
      <c r="STT2" s="168"/>
      <c r="STU2" s="168"/>
      <c r="STV2" s="168"/>
      <c r="STW2" s="168"/>
      <c r="STX2" s="168"/>
      <c r="STY2" s="168"/>
      <c r="STZ2" s="168"/>
      <c r="SUA2" s="168"/>
      <c r="SUB2" s="168"/>
      <c r="SUC2" s="168"/>
      <c r="SUD2" s="168"/>
      <c r="SUE2" s="168"/>
      <c r="SUF2" s="168"/>
      <c r="SUG2" s="168"/>
      <c r="SUH2" s="168"/>
      <c r="SUI2" s="168"/>
      <c r="SUJ2" s="168"/>
      <c r="SUK2" s="168"/>
      <c r="SUL2" s="168"/>
      <c r="SUM2" s="168"/>
      <c r="SUN2" s="168"/>
      <c r="SUO2" s="168"/>
      <c r="SUP2" s="168"/>
      <c r="SUQ2" s="168"/>
      <c r="SUR2" s="168"/>
      <c r="SUS2" s="168"/>
      <c r="SUT2" s="168"/>
      <c r="SUU2" s="168"/>
      <c r="SUV2" s="168"/>
      <c r="SUW2" s="168"/>
      <c r="SUX2" s="168"/>
      <c r="SUY2" s="168"/>
      <c r="SUZ2" s="168"/>
      <c r="SVA2" s="168"/>
      <c r="SVB2" s="168"/>
      <c r="SVC2" s="168"/>
      <c r="SVD2" s="168"/>
      <c r="SVE2" s="168"/>
      <c r="SVF2" s="168"/>
      <c r="SVG2" s="168"/>
      <c r="SVH2" s="168"/>
      <c r="SVI2" s="168"/>
      <c r="SVJ2" s="168"/>
      <c r="SVK2" s="168"/>
      <c r="SVL2" s="168"/>
      <c r="SVM2" s="168"/>
      <c r="SVN2" s="168"/>
      <c r="SVO2" s="168"/>
      <c r="SVP2" s="168"/>
      <c r="SVQ2" s="168"/>
      <c r="SVR2" s="168"/>
      <c r="SVS2" s="168"/>
      <c r="SVT2" s="168"/>
      <c r="SVU2" s="168"/>
      <c r="SVV2" s="168"/>
      <c r="SVW2" s="168"/>
      <c r="SVX2" s="168"/>
      <c r="SVY2" s="168"/>
      <c r="SVZ2" s="168"/>
      <c r="SWA2" s="168"/>
      <c r="SWB2" s="168"/>
      <c r="SWC2" s="168"/>
      <c r="SWD2" s="168"/>
      <c r="SWE2" s="168"/>
      <c r="SWF2" s="168"/>
      <c r="SWG2" s="168"/>
      <c r="SWH2" s="168"/>
      <c r="SWI2" s="168"/>
      <c r="SWJ2" s="168"/>
      <c r="SWK2" s="168"/>
      <c r="SWL2" s="168"/>
      <c r="SWM2" s="168"/>
      <c r="SWN2" s="168"/>
      <c r="SWO2" s="168"/>
      <c r="SWP2" s="168"/>
      <c r="SWQ2" s="168"/>
      <c r="SWR2" s="168"/>
      <c r="SWS2" s="168"/>
      <c r="SWT2" s="168"/>
      <c r="SWU2" s="168"/>
      <c r="SWV2" s="168"/>
      <c r="SWW2" s="168"/>
      <c r="SWX2" s="168"/>
      <c r="SWY2" s="168"/>
      <c r="SWZ2" s="168"/>
      <c r="SXA2" s="168"/>
      <c r="SXB2" s="168"/>
      <c r="SXC2" s="168"/>
      <c r="SXD2" s="168"/>
      <c r="SXE2" s="168"/>
      <c r="SXF2" s="168"/>
      <c r="SXG2" s="168"/>
      <c r="SXH2" s="168"/>
      <c r="SXI2" s="168"/>
      <c r="SXJ2" s="168"/>
      <c r="SXK2" s="168"/>
      <c r="SXL2" s="168"/>
      <c r="SXM2" s="168"/>
      <c r="SXN2" s="168"/>
      <c r="SXO2" s="168"/>
      <c r="SXP2" s="168"/>
      <c r="SXQ2" s="168"/>
      <c r="SXR2" s="168"/>
      <c r="SXS2" s="168"/>
      <c r="SXT2" s="168"/>
      <c r="SXU2" s="168"/>
      <c r="SXV2" s="168"/>
      <c r="SXW2" s="168"/>
      <c r="SXX2" s="168"/>
      <c r="SXY2" s="168"/>
      <c r="SXZ2" s="168"/>
      <c r="SYA2" s="168"/>
      <c r="SYB2" s="168"/>
      <c r="SYC2" s="168"/>
      <c r="SYD2" s="168"/>
      <c r="SYE2" s="168"/>
      <c r="SYF2" s="168"/>
      <c r="SYG2" s="168"/>
      <c r="SYH2" s="168"/>
      <c r="SYI2" s="168"/>
      <c r="SYJ2" s="168"/>
      <c r="SYK2" s="168"/>
      <c r="SYL2" s="168"/>
      <c r="SYM2" s="168"/>
      <c r="SYN2" s="168"/>
      <c r="SYO2" s="168"/>
      <c r="SYP2" s="168"/>
      <c r="SYQ2" s="168"/>
      <c r="SYR2" s="168"/>
      <c r="SYS2" s="168"/>
      <c r="SYT2" s="168"/>
      <c r="SYU2" s="168"/>
      <c r="SYV2" s="168"/>
      <c r="SYW2" s="168"/>
      <c r="SYX2" s="168"/>
      <c r="SYY2" s="168"/>
      <c r="SYZ2" s="168"/>
      <c r="SZA2" s="168"/>
      <c r="SZB2" s="168"/>
      <c r="SZC2" s="168"/>
      <c r="SZD2" s="168"/>
      <c r="SZE2" s="168"/>
      <c r="SZF2" s="168"/>
      <c r="SZG2" s="168"/>
      <c r="SZH2" s="168"/>
      <c r="SZI2" s="168"/>
      <c r="SZJ2" s="168"/>
      <c r="SZK2" s="168"/>
      <c r="SZL2" s="168"/>
      <c r="SZM2" s="168"/>
      <c r="SZN2" s="168"/>
      <c r="SZO2" s="168"/>
      <c r="SZP2" s="168"/>
      <c r="SZQ2" s="168"/>
      <c r="SZR2" s="168"/>
      <c r="SZS2" s="168"/>
      <c r="SZT2" s="168"/>
      <c r="SZU2" s="168"/>
      <c r="SZV2" s="168"/>
      <c r="SZW2" s="168"/>
      <c r="SZX2" s="168"/>
      <c r="SZY2" s="168"/>
      <c r="SZZ2" s="168"/>
      <c r="TAA2" s="168"/>
      <c r="TAB2" s="168"/>
      <c r="TAC2" s="168"/>
      <c r="TAD2" s="168"/>
      <c r="TAE2" s="168"/>
      <c r="TAF2" s="168"/>
      <c r="TAG2" s="168"/>
      <c r="TAH2" s="168"/>
      <c r="TAI2" s="168"/>
      <c r="TAJ2" s="168"/>
      <c r="TAK2" s="168"/>
      <c r="TAL2" s="168"/>
      <c r="TAM2" s="168"/>
      <c r="TAN2" s="168"/>
      <c r="TAO2" s="168"/>
      <c r="TAP2" s="168"/>
      <c r="TAQ2" s="168"/>
      <c r="TAR2" s="168"/>
      <c r="TAS2" s="168"/>
      <c r="TAT2" s="168"/>
      <c r="TAU2" s="168"/>
      <c r="TAV2" s="168"/>
      <c r="TAW2" s="168"/>
      <c r="TAX2" s="168"/>
      <c r="TAY2" s="168"/>
      <c r="TAZ2" s="168"/>
      <c r="TBA2" s="168"/>
      <c r="TBB2" s="168"/>
      <c r="TBC2" s="168"/>
      <c r="TBD2" s="168"/>
      <c r="TBE2" s="168"/>
      <c r="TBF2" s="168"/>
      <c r="TBG2" s="168"/>
      <c r="TBH2" s="168"/>
      <c r="TBI2" s="168"/>
      <c r="TBJ2" s="168"/>
      <c r="TBK2" s="168"/>
      <c r="TBL2" s="168"/>
      <c r="TBM2" s="168"/>
      <c r="TBN2" s="168"/>
      <c r="TBO2" s="168"/>
      <c r="TBP2" s="168"/>
      <c r="TBQ2" s="168"/>
      <c r="TBR2" s="168"/>
      <c r="TBS2" s="168"/>
      <c r="TBT2" s="168"/>
      <c r="TBU2" s="168"/>
      <c r="TBV2" s="168"/>
      <c r="TBW2" s="168"/>
      <c r="TBX2" s="168"/>
      <c r="TBY2" s="168"/>
      <c r="TBZ2" s="168"/>
      <c r="TCA2" s="168"/>
      <c r="TCB2" s="168"/>
      <c r="TCC2" s="168"/>
      <c r="TCD2" s="168"/>
      <c r="TCE2" s="168"/>
      <c r="TCF2" s="168"/>
      <c r="TCG2" s="168"/>
      <c r="TCH2" s="168"/>
      <c r="TCI2" s="168"/>
      <c r="TCJ2" s="168"/>
      <c r="TCK2" s="168"/>
      <c r="TCL2" s="168"/>
      <c r="TCM2" s="168"/>
      <c r="TCN2" s="168"/>
      <c r="TCO2" s="168"/>
      <c r="TCP2" s="168"/>
      <c r="TCQ2" s="168"/>
      <c r="TCR2" s="168"/>
      <c r="TCS2" s="168"/>
      <c r="TCT2" s="168"/>
      <c r="TCU2" s="168"/>
      <c r="TCV2" s="168"/>
      <c r="TCW2" s="168"/>
      <c r="TCX2" s="168"/>
      <c r="TCY2" s="168"/>
      <c r="TCZ2" s="168"/>
      <c r="TDA2" s="168"/>
      <c r="TDB2" s="168"/>
      <c r="TDC2" s="168"/>
      <c r="TDD2" s="168"/>
      <c r="TDE2" s="168"/>
      <c r="TDF2" s="168"/>
      <c r="TDG2" s="168"/>
      <c r="TDH2" s="168"/>
      <c r="TDI2" s="168"/>
      <c r="TDJ2" s="168"/>
      <c r="TDK2" s="168"/>
      <c r="TDL2" s="168"/>
      <c r="TDM2" s="168"/>
      <c r="TDN2" s="168"/>
      <c r="TDO2" s="168"/>
      <c r="TDP2" s="168"/>
      <c r="TDQ2" s="168"/>
      <c r="TDR2" s="168"/>
      <c r="TDS2" s="168"/>
      <c r="TDT2" s="168"/>
      <c r="TDU2" s="168"/>
      <c r="TDV2" s="168"/>
      <c r="TDW2" s="168"/>
      <c r="TDX2" s="168"/>
      <c r="TDY2" s="168"/>
      <c r="TDZ2" s="168"/>
      <c r="TEA2" s="168"/>
      <c r="TEB2" s="168"/>
      <c r="TEC2" s="168"/>
      <c r="TED2" s="168"/>
      <c r="TEE2" s="168"/>
      <c r="TEF2" s="168"/>
      <c r="TEG2" s="168"/>
      <c r="TEH2" s="168"/>
      <c r="TEI2" s="168"/>
      <c r="TEJ2" s="168"/>
      <c r="TEK2" s="168"/>
      <c r="TEL2" s="168"/>
      <c r="TEM2" s="168"/>
      <c r="TEN2" s="168"/>
      <c r="TEO2" s="168"/>
      <c r="TEP2" s="168"/>
      <c r="TEQ2" s="168"/>
      <c r="TER2" s="168"/>
      <c r="TES2" s="168"/>
      <c r="TET2" s="168"/>
      <c r="TEU2" s="168"/>
      <c r="TEV2" s="168"/>
      <c r="TEW2" s="168"/>
      <c r="TEX2" s="168"/>
      <c r="TEY2" s="168"/>
      <c r="TEZ2" s="168"/>
      <c r="TFA2" s="168"/>
      <c r="TFB2" s="168"/>
      <c r="TFC2" s="168"/>
      <c r="TFD2" s="168"/>
      <c r="TFE2" s="168"/>
      <c r="TFF2" s="168"/>
      <c r="TFG2" s="168"/>
      <c r="TFH2" s="168"/>
      <c r="TFI2" s="168"/>
      <c r="TFJ2" s="168"/>
      <c r="TFK2" s="168"/>
      <c r="TFL2" s="168"/>
      <c r="TFM2" s="168"/>
      <c r="TFN2" s="168"/>
      <c r="TFO2" s="168"/>
      <c r="TFP2" s="168"/>
      <c r="TFQ2" s="168"/>
      <c r="TFR2" s="168"/>
      <c r="TFS2" s="168"/>
      <c r="TFT2" s="168"/>
      <c r="TFU2" s="168"/>
      <c r="TFV2" s="168"/>
      <c r="TFW2" s="168"/>
      <c r="TFX2" s="168"/>
      <c r="TFY2" s="168"/>
      <c r="TFZ2" s="168"/>
      <c r="TGA2" s="168"/>
      <c r="TGB2" s="168"/>
      <c r="TGC2" s="168"/>
      <c r="TGD2" s="168"/>
      <c r="TGE2" s="168"/>
      <c r="TGF2" s="168"/>
      <c r="TGG2" s="168"/>
      <c r="TGH2" s="168"/>
      <c r="TGI2" s="168"/>
      <c r="TGJ2" s="168"/>
      <c r="TGK2" s="168"/>
      <c r="TGL2" s="168"/>
      <c r="TGM2" s="168"/>
      <c r="TGN2" s="168"/>
      <c r="TGO2" s="168"/>
      <c r="TGP2" s="168"/>
      <c r="TGQ2" s="168"/>
      <c r="TGR2" s="168"/>
      <c r="TGS2" s="168"/>
      <c r="TGT2" s="168"/>
      <c r="TGU2" s="168"/>
      <c r="TGV2" s="168"/>
      <c r="TGW2" s="168"/>
      <c r="TGX2" s="168"/>
      <c r="TGY2" s="168"/>
      <c r="TGZ2" s="168"/>
      <c r="THA2" s="168"/>
      <c r="THB2" s="168"/>
      <c r="THC2" s="168"/>
      <c r="THD2" s="168"/>
      <c r="THE2" s="168"/>
      <c r="THF2" s="168"/>
      <c r="THG2" s="168"/>
      <c r="THH2" s="168"/>
      <c r="THI2" s="168"/>
      <c r="THJ2" s="168"/>
      <c r="THK2" s="168"/>
      <c r="THL2" s="168"/>
      <c r="THM2" s="168"/>
      <c r="THN2" s="168"/>
      <c r="THO2" s="168"/>
      <c r="THP2" s="168"/>
      <c r="THQ2" s="168"/>
      <c r="THR2" s="168"/>
      <c r="THS2" s="168"/>
      <c r="THT2" s="168"/>
      <c r="THU2" s="168"/>
      <c r="THV2" s="168"/>
      <c r="THW2" s="168"/>
      <c r="THX2" s="168"/>
      <c r="THY2" s="168"/>
      <c r="THZ2" s="168"/>
      <c r="TIA2" s="168"/>
      <c r="TIB2" s="168"/>
      <c r="TIC2" s="168"/>
      <c r="TID2" s="168"/>
      <c r="TIE2" s="168"/>
      <c r="TIF2" s="168"/>
      <c r="TIG2" s="168"/>
      <c r="TIH2" s="168"/>
      <c r="TII2" s="168"/>
      <c r="TIJ2" s="168"/>
      <c r="TIK2" s="168"/>
      <c r="TIL2" s="168"/>
      <c r="TIM2" s="168"/>
      <c r="TIN2" s="168"/>
      <c r="TIO2" s="168"/>
      <c r="TIP2" s="168"/>
      <c r="TIQ2" s="168"/>
      <c r="TIR2" s="168"/>
      <c r="TIS2" s="168"/>
      <c r="TIT2" s="168"/>
      <c r="TIU2" s="168"/>
      <c r="TIV2" s="168"/>
      <c r="TIW2" s="168"/>
      <c r="TIX2" s="168"/>
      <c r="TIY2" s="168"/>
      <c r="TIZ2" s="168"/>
      <c r="TJA2" s="168"/>
      <c r="TJB2" s="168"/>
      <c r="TJC2" s="168"/>
      <c r="TJD2" s="168"/>
      <c r="TJE2" s="168"/>
      <c r="TJF2" s="168"/>
      <c r="TJG2" s="168"/>
      <c r="TJH2" s="168"/>
      <c r="TJI2" s="168"/>
      <c r="TJJ2" s="168"/>
      <c r="TJK2" s="168"/>
      <c r="TJL2" s="168"/>
      <c r="TJM2" s="168"/>
      <c r="TJN2" s="168"/>
      <c r="TJO2" s="168"/>
      <c r="TJP2" s="168"/>
      <c r="TJQ2" s="168"/>
      <c r="TJR2" s="168"/>
      <c r="TJS2" s="168"/>
      <c r="TJT2" s="168"/>
      <c r="TJU2" s="168"/>
      <c r="TJV2" s="168"/>
      <c r="TJW2" s="168"/>
      <c r="TJX2" s="168"/>
      <c r="TJY2" s="168"/>
      <c r="TJZ2" s="168"/>
      <c r="TKA2" s="168"/>
      <c r="TKB2" s="168"/>
      <c r="TKC2" s="168"/>
      <c r="TKD2" s="168"/>
      <c r="TKE2" s="168"/>
      <c r="TKF2" s="168"/>
      <c r="TKG2" s="168"/>
      <c r="TKH2" s="168"/>
      <c r="TKI2" s="168"/>
      <c r="TKJ2" s="168"/>
      <c r="TKK2" s="168"/>
      <c r="TKL2" s="168"/>
      <c r="TKM2" s="168"/>
      <c r="TKN2" s="168"/>
      <c r="TKO2" s="168"/>
      <c r="TKP2" s="168"/>
      <c r="TKQ2" s="168"/>
      <c r="TKR2" s="168"/>
      <c r="TKS2" s="168"/>
      <c r="TKT2" s="168"/>
      <c r="TKU2" s="168"/>
      <c r="TKV2" s="168"/>
      <c r="TKW2" s="168"/>
      <c r="TKX2" s="168"/>
      <c r="TKY2" s="168"/>
      <c r="TKZ2" s="168"/>
      <c r="TLA2" s="168"/>
      <c r="TLB2" s="168"/>
      <c r="TLC2" s="168"/>
      <c r="TLD2" s="168"/>
      <c r="TLE2" s="168"/>
      <c r="TLF2" s="168"/>
      <c r="TLG2" s="168"/>
      <c r="TLH2" s="168"/>
      <c r="TLI2" s="168"/>
      <c r="TLJ2" s="168"/>
      <c r="TLK2" s="168"/>
      <c r="TLL2" s="168"/>
      <c r="TLM2" s="168"/>
      <c r="TLN2" s="168"/>
      <c r="TLO2" s="168"/>
      <c r="TLP2" s="168"/>
      <c r="TLQ2" s="168"/>
      <c r="TLR2" s="168"/>
      <c r="TLS2" s="168"/>
      <c r="TLT2" s="168"/>
      <c r="TLU2" s="168"/>
      <c r="TLV2" s="168"/>
      <c r="TLW2" s="168"/>
      <c r="TLX2" s="168"/>
      <c r="TLY2" s="168"/>
      <c r="TLZ2" s="168"/>
      <c r="TMA2" s="168"/>
      <c r="TMB2" s="168"/>
      <c r="TMC2" s="168"/>
      <c r="TMD2" s="168"/>
      <c r="TME2" s="168"/>
      <c r="TMF2" s="168"/>
      <c r="TMG2" s="168"/>
      <c r="TMH2" s="168"/>
      <c r="TMI2" s="168"/>
      <c r="TMJ2" s="168"/>
      <c r="TMK2" s="168"/>
      <c r="TML2" s="168"/>
      <c r="TMM2" s="168"/>
      <c r="TMN2" s="168"/>
      <c r="TMO2" s="168"/>
      <c r="TMP2" s="168"/>
      <c r="TMQ2" s="168"/>
      <c r="TMR2" s="168"/>
      <c r="TMS2" s="168"/>
      <c r="TMT2" s="168"/>
      <c r="TMU2" s="168"/>
      <c r="TMV2" s="168"/>
      <c r="TMW2" s="168"/>
      <c r="TMX2" s="168"/>
      <c r="TMY2" s="168"/>
      <c r="TMZ2" s="168"/>
      <c r="TNA2" s="168"/>
      <c r="TNB2" s="168"/>
      <c r="TNC2" s="168"/>
      <c r="TND2" s="168"/>
      <c r="TNE2" s="168"/>
      <c r="TNF2" s="168"/>
      <c r="TNG2" s="168"/>
      <c r="TNH2" s="168"/>
      <c r="TNI2" s="168"/>
      <c r="TNJ2" s="168"/>
      <c r="TNK2" s="168"/>
      <c r="TNL2" s="168"/>
      <c r="TNM2" s="168"/>
      <c r="TNN2" s="168"/>
      <c r="TNO2" s="168"/>
      <c r="TNP2" s="168"/>
      <c r="TNQ2" s="168"/>
      <c r="TNR2" s="168"/>
      <c r="TNS2" s="168"/>
      <c r="TNT2" s="168"/>
      <c r="TNU2" s="168"/>
      <c r="TNV2" s="168"/>
      <c r="TNW2" s="168"/>
      <c r="TNX2" s="168"/>
      <c r="TNY2" s="168"/>
      <c r="TNZ2" s="168"/>
      <c r="TOA2" s="168"/>
      <c r="TOB2" s="168"/>
      <c r="TOC2" s="168"/>
      <c r="TOD2" s="168"/>
      <c r="TOE2" s="168"/>
      <c r="TOF2" s="168"/>
      <c r="TOG2" s="168"/>
      <c r="TOH2" s="168"/>
      <c r="TOI2" s="168"/>
      <c r="TOJ2" s="168"/>
      <c r="TOK2" s="168"/>
      <c r="TOL2" s="168"/>
      <c r="TOM2" s="168"/>
      <c r="TON2" s="168"/>
      <c r="TOO2" s="168"/>
      <c r="TOP2" s="168"/>
      <c r="TOQ2" s="168"/>
      <c r="TOR2" s="168"/>
      <c r="TOS2" s="168"/>
      <c r="TOT2" s="168"/>
      <c r="TOU2" s="168"/>
      <c r="TOV2" s="168"/>
      <c r="TOW2" s="168"/>
      <c r="TOX2" s="168"/>
      <c r="TOY2" s="168"/>
      <c r="TOZ2" s="168"/>
      <c r="TPA2" s="168"/>
      <c r="TPB2" s="168"/>
      <c r="TPC2" s="168"/>
      <c r="TPD2" s="168"/>
      <c r="TPE2" s="168"/>
      <c r="TPF2" s="168"/>
      <c r="TPG2" s="168"/>
      <c r="TPH2" s="168"/>
      <c r="TPI2" s="168"/>
      <c r="TPJ2" s="168"/>
      <c r="TPK2" s="168"/>
      <c r="TPL2" s="168"/>
      <c r="TPM2" s="168"/>
      <c r="TPN2" s="168"/>
      <c r="TPO2" s="168"/>
      <c r="TPP2" s="168"/>
      <c r="TPQ2" s="168"/>
      <c r="TPR2" s="168"/>
      <c r="TPS2" s="168"/>
      <c r="TPT2" s="168"/>
      <c r="TPU2" s="168"/>
      <c r="TPV2" s="168"/>
      <c r="TPW2" s="168"/>
      <c r="TPX2" s="168"/>
      <c r="TPY2" s="168"/>
      <c r="TPZ2" s="168"/>
      <c r="TQA2" s="168"/>
      <c r="TQB2" s="168"/>
      <c r="TQC2" s="168"/>
      <c r="TQD2" s="168"/>
      <c r="TQE2" s="168"/>
      <c r="TQF2" s="168"/>
      <c r="TQG2" s="168"/>
      <c r="TQH2" s="168"/>
      <c r="TQI2" s="168"/>
      <c r="TQJ2" s="168"/>
      <c r="TQK2" s="168"/>
      <c r="TQL2" s="168"/>
      <c r="TQM2" s="168"/>
      <c r="TQN2" s="168"/>
      <c r="TQO2" s="168"/>
      <c r="TQP2" s="168"/>
      <c r="TQQ2" s="168"/>
      <c r="TQR2" s="168"/>
      <c r="TQS2" s="168"/>
      <c r="TQT2" s="168"/>
      <c r="TQU2" s="168"/>
      <c r="TQV2" s="168"/>
      <c r="TQW2" s="168"/>
      <c r="TQX2" s="168"/>
      <c r="TQY2" s="168"/>
      <c r="TQZ2" s="168"/>
      <c r="TRA2" s="168"/>
      <c r="TRB2" s="168"/>
      <c r="TRC2" s="168"/>
      <c r="TRD2" s="168"/>
      <c r="TRE2" s="168"/>
      <c r="TRF2" s="168"/>
      <c r="TRG2" s="168"/>
      <c r="TRH2" s="168"/>
      <c r="TRI2" s="168"/>
      <c r="TRJ2" s="168"/>
      <c r="TRK2" s="168"/>
      <c r="TRL2" s="168"/>
      <c r="TRM2" s="168"/>
      <c r="TRN2" s="168"/>
      <c r="TRO2" s="168"/>
      <c r="TRP2" s="168"/>
      <c r="TRQ2" s="168"/>
      <c r="TRR2" s="168"/>
      <c r="TRS2" s="168"/>
      <c r="TRT2" s="168"/>
      <c r="TRU2" s="168"/>
      <c r="TRV2" s="168"/>
      <c r="TRW2" s="168"/>
      <c r="TRX2" s="168"/>
      <c r="TRY2" s="168"/>
      <c r="TRZ2" s="168"/>
      <c r="TSA2" s="168"/>
      <c r="TSB2" s="168"/>
      <c r="TSC2" s="168"/>
      <c r="TSD2" s="168"/>
      <c r="TSE2" s="168"/>
      <c r="TSF2" s="168"/>
      <c r="TSG2" s="168"/>
      <c r="TSH2" s="168"/>
      <c r="TSI2" s="168"/>
      <c r="TSJ2" s="168"/>
      <c r="TSK2" s="168"/>
      <c r="TSL2" s="168"/>
      <c r="TSM2" s="168"/>
      <c r="TSN2" s="168"/>
      <c r="TSO2" s="168"/>
      <c r="TSP2" s="168"/>
      <c r="TSQ2" s="168"/>
      <c r="TSR2" s="168"/>
      <c r="TSS2" s="168"/>
      <c r="TST2" s="168"/>
      <c r="TSU2" s="168"/>
      <c r="TSV2" s="168"/>
      <c r="TSW2" s="168"/>
      <c r="TSX2" s="168"/>
      <c r="TSY2" s="168"/>
      <c r="TSZ2" s="168"/>
      <c r="TTA2" s="168"/>
      <c r="TTB2" s="168"/>
      <c r="TTC2" s="168"/>
      <c r="TTD2" s="168"/>
      <c r="TTE2" s="168"/>
      <c r="TTF2" s="168"/>
      <c r="TTG2" s="168"/>
      <c r="TTH2" s="168"/>
      <c r="TTI2" s="168"/>
      <c r="TTJ2" s="168"/>
      <c r="TTK2" s="168"/>
      <c r="TTL2" s="168"/>
      <c r="TTM2" s="168"/>
      <c r="TTN2" s="168"/>
      <c r="TTO2" s="168"/>
      <c r="TTP2" s="168"/>
      <c r="TTQ2" s="168"/>
      <c r="TTR2" s="168"/>
      <c r="TTS2" s="168"/>
      <c r="TTT2" s="168"/>
      <c r="TTU2" s="168"/>
      <c r="TTV2" s="168"/>
      <c r="TTW2" s="168"/>
      <c r="TTX2" s="168"/>
      <c r="TTY2" s="168"/>
      <c r="TTZ2" s="168"/>
      <c r="TUA2" s="168"/>
      <c r="TUB2" s="168"/>
      <c r="TUC2" s="168"/>
      <c r="TUD2" s="168"/>
      <c r="TUE2" s="168"/>
      <c r="TUF2" s="168"/>
      <c r="TUG2" s="168"/>
      <c r="TUH2" s="168"/>
      <c r="TUI2" s="168"/>
      <c r="TUJ2" s="168"/>
      <c r="TUK2" s="168"/>
      <c r="TUL2" s="168"/>
      <c r="TUM2" s="168"/>
      <c r="TUN2" s="168"/>
      <c r="TUO2" s="168"/>
      <c r="TUP2" s="168"/>
      <c r="TUQ2" s="168"/>
      <c r="TUR2" s="168"/>
      <c r="TUS2" s="168"/>
      <c r="TUT2" s="168"/>
      <c r="TUU2" s="168"/>
      <c r="TUV2" s="168"/>
      <c r="TUW2" s="168"/>
      <c r="TUX2" s="168"/>
      <c r="TUY2" s="168"/>
      <c r="TUZ2" s="168"/>
      <c r="TVA2" s="168"/>
      <c r="TVB2" s="168"/>
      <c r="TVC2" s="168"/>
      <c r="TVD2" s="168"/>
      <c r="TVE2" s="168"/>
      <c r="TVF2" s="168"/>
      <c r="TVG2" s="168"/>
      <c r="TVH2" s="168"/>
      <c r="TVI2" s="168"/>
      <c r="TVJ2" s="168"/>
      <c r="TVK2" s="168"/>
      <c r="TVL2" s="168"/>
      <c r="TVM2" s="168"/>
      <c r="TVN2" s="168"/>
      <c r="TVO2" s="168"/>
      <c r="TVP2" s="168"/>
      <c r="TVQ2" s="168"/>
      <c r="TVR2" s="168"/>
      <c r="TVS2" s="168"/>
      <c r="TVT2" s="168"/>
      <c r="TVU2" s="168"/>
      <c r="TVV2" s="168"/>
      <c r="TVW2" s="168"/>
      <c r="TVX2" s="168"/>
      <c r="TVY2" s="168"/>
      <c r="TVZ2" s="168"/>
      <c r="TWA2" s="168"/>
      <c r="TWB2" s="168"/>
      <c r="TWC2" s="168"/>
      <c r="TWD2" s="168"/>
      <c r="TWE2" s="168"/>
      <c r="TWF2" s="168"/>
      <c r="TWG2" s="168"/>
      <c r="TWH2" s="168"/>
      <c r="TWI2" s="168"/>
      <c r="TWJ2" s="168"/>
      <c r="TWK2" s="168"/>
      <c r="TWL2" s="168"/>
      <c r="TWM2" s="168"/>
      <c r="TWN2" s="168"/>
      <c r="TWO2" s="168"/>
      <c r="TWP2" s="168"/>
      <c r="TWQ2" s="168"/>
      <c r="TWR2" s="168"/>
      <c r="TWS2" s="168"/>
      <c r="TWT2" s="168"/>
      <c r="TWU2" s="168"/>
      <c r="TWV2" s="168"/>
      <c r="TWW2" s="168"/>
      <c r="TWX2" s="168"/>
      <c r="TWY2" s="168"/>
      <c r="TWZ2" s="168"/>
      <c r="TXA2" s="168"/>
      <c r="TXB2" s="168"/>
      <c r="TXC2" s="168"/>
      <c r="TXD2" s="168"/>
      <c r="TXE2" s="168"/>
      <c r="TXF2" s="168"/>
      <c r="TXG2" s="168"/>
      <c r="TXH2" s="168"/>
      <c r="TXI2" s="168"/>
      <c r="TXJ2" s="168"/>
      <c r="TXK2" s="168"/>
      <c r="TXL2" s="168"/>
      <c r="TXM2" s="168"/>
      <c r="TXN2" s="168"/>
      <c r="TXO2" s="168"/>
      <c r="TXP2" s="168"/>
      <c r="TXQ2" s="168"/>
      <c r="TXR2" s="168"/>
      <c r="TXS2" s="168"/>
      <c r="TXT2" s="168"/>
      <c r="TXU2" s="168"/>
      <c r="TXV2" s="168"/>
      <c r="TXW2" s="168"/>
      <c r="TXX2" s="168"/>
      <c r="TXY2" s="168"/>
      <c r="TXZ2" s="168"/>
      <c r="TYA2" s="168"/>
      <c r="TYB2" s="168"/>
      <c r="TYC2" s="168"/>
      <c r="TYD2" s="168"/>
      <c r="TYE2" s="168"/>
      <c r="TYF2" s="168"/>
      <c r="TYG2" s="168"/>
      <c r="TYH2" s="168"/>
      <c r="TYI2" s="168"/>
      <c r="TYJ2" s="168"/>
      <c r="TYK2" s="168"/>
      <c r="TYL2" s="168"/>
      <c r="TYM2" s="168"/>
      <c r="TYN2" s="168"/>
      <c r="TYO2" s="168"/>
      <c r="TYP2" s="168"/>
      <c r="TYQ2" s="168"/>
      <c r="TYR2" s="168"/>
      <c r="TYS2" s="168"/>
      <c r="TYT2" s="168"/>
      <c r="TYU2" s="168"/>
      <c r="TYV2" s="168"/>
      <c r="TYW2" s="168"/>
      <c r="TYX2" s="168"/>
      <c r="TYY2" s="168"/>
      <c r="TYZ2" s="168"/>
      <c r="TZA2" s="168"/>
      <c r="TZB2" s="168"/>
      <c r="TZC2" s="168"/>
      <c r="TZD2" s="168"/>
      <c r="TZE2" s="168"/>
      <c r="TZF2" s="168"/>
      <c r="TZG2" s="168"/>
      <c r="TZH2" s="168"/>
      <c r="TZI2" s="168"/>
      <c r="TZJ2" s="168"/>
      <c r="TZK2" s="168"/>
      <c r="TZL2" s="168"/>
      <c r="TZM2" s="168"/>
      <c r="TZN2" s="168"/>
      <c r="TZO2" s="168"/>
      <c r="TZP2" s="168"/>
      <c r="TZQ2" s="168"/>
      <c r="TZR2" s="168"/>
      <c r="TZS2" s="168"/>
      <c r="TZT2" s="168"/>
      <c r="TZU2" s="168"/>
      <c r="TZV2" s="168"/>
      <c r="TZW2" s="168"/>
      <c r="TZX2" s="168"/>
      <c r="TZY2" s="168"/>
      <c r="TZZ2" s="168"/>
      <c r="UAA2" s="168"/>
      <c r="UAB2" s="168"/>
      <c r="UAC2" s="168"/>
      <c r="UAD2" s="168"/>
      <c r="UAE2" s="168"/>
      <c r="UAF2" s="168"/>
      <c r="UAG2" s="168"/>
      <c r="UAH2" s="168"/>
      <c r="UAI2" s="168"/>
      <c r="UAJ2" s="168"/>
      <c r="UAK2" s="168"/>
      <c r="UAL2" s="168"/>
      <c r="UAM2" s="168"/>
      <c r="UAN2" s="168"/>
      <c r="UAO2" s="168"/>
      <c r="UAP2" s="168"/>
      <c r="UAQ2" s="168"/>
      <c r="UAR2" s="168"/>
      <c r="UAS2" s="168"/>
      <c r="UAT2" s="168"/>
      <c r="UAU2" s="168"/>
      <c r="UAV2" s="168"/>
      <c r="UAW2" s="168"/>
      <c r="UAX2" s="168"/>
      <c r="UAY2" s="168"/>
      <c r="UAZ2" s="168"/>
      <c r="UBA2" s="168"/>
      <c r="UBB2" s="168"/>
      <c r="UBC2" s="168"/>
      <c r="UBD2" s="168"/>
      <c r="UBE2" s="168"/>
      <c r="UBF2" s="168"/>
      <c r="UBG2" s="168"/>
      <c r="UBH2" s="168"/>
      <c r="UBI2" s="168"/>
      <c r="UBJ2" s="168"/>
      <c r="UBK2" s="168"/>
      <c r="UBL2" s="168"/>
      <c r="UBM2" s="168"/>
      <c r="UBN2" s="168"/>
      <c r="UBO2" s="168"/>
      <c r="UBP2" s="168"/>
      <c r="UBQ2" s="168"/>
      <c r="UBR2" s="168"/>
      <c r="UBS2" s="168"/>
      <c r="UBT2" s="168"/>
      <c r="UBU2" s="168"/>
      <c r="UBV2" s="168"/>
      <c r="UBW2" s="168"/>
      <c r="UBX2" s="168"/>
      <c r="UBY2" s="168"/>
      <c r="UBZ2" s="168"/>
      <c r="UCA2" s="168"/>
      <c r="UCB2" s="168"/>
      <c r="UCC2" s="168"/>
      <c r="UCD2" s="168"/>
      <c r="UCE2" s="168"/>
      <c r="UCF2" s="168"/>
      <c r="UCG2" s="168"/>
      <c r="UCH2" s="168"/>
      <c r="UCI2" s="168"/>
      <c r="UCJ2" s="168"/>
      <c r="UCK2" s="168"/>
      <c r="UCL2" s="168"/>
      <c r="UCM2" s="168"/>
      <c r="UCN2" s="168"/>
      <c r="UCO2" s="168"/>
      <c r="UCP2" s="168"/>
      <c r="UCQ2" s="168"/>
      <c r="UCR2" s="168"/>
      <c r="UCS2" s="168"/>
      <c r="UCT2" s="168"/>
      <c r="UCU2" s="168"/>
      <c r="UCV2" s="168"/>
      <c r="UCW2" s="168"/>
      <c r="UCX2" s="168"/>
      <c r="UCY2" s="168"/>
      <c r="UCZ2" s="168"/>
      <c r="UDA2" s="168"/>
      <c r="UDB2" s="168"/>
      <c r="UDC2" s="168"/>
      <c r="UDD2" s="168"/>
      <c r="UDE2" s="168"/>
      <c r="UDF2" s="168"/>
      <c r="UDG2" s="168"/>
      <c r="UDH2" s="168"/>
      <c r="UDI2" s="168"/>
      <c r="UDJ2" s="168"/>
      <c r="UDK2" s="168"/>
      <c r="UDL2" s="168"/>
      <c r="UDM2" s="168"/>
      <c r="UDN2" s="168"/>
      <c r="UDO2" s="168"/>
      <c r="UDP2" s="168"/>
      <c r="UDQ2" s="168"/>
      <c r="UDR2" s="168"/>
      <c r="UDS2" s="168"/>
      <c r="UDT2" s="168"/>
      <c r="UDU2" s="168"/>
      <c r="UDV2" s="168"/>
      <c r="UDW2" s="168"/>
      <c r="UDX2" s="168"/>
      <c r="UDY2" s="168"/>
      <c r="UDZ2" s="168"/>
      <c r="UEA2" s="168"/>
      <c r="UEB2" s="168"/>
      <c r="UEC2" s="168"/>
      <c r="UED2" s="168"/>
      <c r="UEE2" s="168"/>
      <c r="UEF2" s="168"/>
      <c r="UEG2" s="168"/>
      <c r="UEH2" s="168"/>
      <c r="UEI2" s="168"/>
      <c r="UEJ2" s="168"/>
      <c r="UEK2" s="168"/>
      <c r="UEL2" s="168"/>
      <c r="UEM2" s="168"/>
      <c r="UEN2" s="168"/>
      <c r="UEO2" s="168"/>
      <c r="UEP2" s="168"/>
      <c r="UEQ2" s="168"/>
      <c r="UER2" s="168"/>
      <c r="UES2" s="168"/>
      <c r="UET2" s="168"/>
      <c r="UEU2" s="168"/>
      <c r="UEV2" s="168"/>
      <c r="UEW2" s="168"/>
      <c r="UEX2" s="168"/>
      <c r="UEY2" s="168"/>
      <c r="UEZ2" s="168"/>
      <c r="UFA2" s="168"/>
      <c r="UFB2" s="168"/>
      <c r="UFC2" s="168"/>
      <c r="UFD2" s="168"/>
      <c r="UFE2" s="168"/>
      <c r="UFF2" s="168"/>
      <c r="UFG2" s="168"/>
      <c r="UFH2" s="168"/>
      <c r="UFI2" s="168"/>
      <c r="UFJ2" s="168"/>
      <c r="UFK2" s="168"/>
      <c r="UFL2" s="168"/>
      <c r="UFM2" s="168"/>
      <c r="UFN2" s="168"/>
      <c r="UFO2" s="168"/>
      <c r="UFP2" s="168"/>
      <c r="UFQ2" s="168"/>
      <c r="UFR2" s="168"/>
      <c r="UFS2" s="168"/>
      <c r="UFT2" s="168"/>
      <c r="UFU2" s="168"/>
      <c r="UFV2" s="168"/>
      <c r="UFW2" s="168"/>
      <c r="UFX2" s="168"/>
      <c r="UFY2" s="168"/>
      <c r="UFZ2" s="168"/>
      <c r="UGA2" s="168"/>
      <c r="UGB2" s="168"/>
      <c r="UGC2" s="168"/>
      <c r="UGD2" s="168"/>
      <c r="UGE2" s="168"/>
      <c r="UGF2" s="168"/>
      <c r="UGG2" s="168"/>
      <c r="UGH2" s="168"/>
      <c r="UGI2" s="168"/>
      <c r="UGJ2" s="168"/>
      <c r="UGK2" s="168"/>
      <c r="UGL2" s="168"/>
      <c r="UGM2" s="168"/>
      <c r="UGN2" s="168"/>
      <c r="UGO2" s="168"/>
      <c r="UGP2" s="168"/>
      <c r="UGQ2" s="168"/>
      <c r="UGR2" s="168"/>
      <c r="UGS2" s="168"/>
      <c r="UGT2" s="168"/>
      <c r="UGU2" s="168"/>
      <c r="UGV2" s="168"/>
      <c r="UGW2" s="168"/>
      <c r="UGX2" s="168"/>
      <c r="UGY2" s="168"/>
      <c r="UGZ2" s="168"/>
      <c r="UHA2" s="168"/>
      <c r="UHB2" s="168"/>
      <c r="UHC2" s="168"/>
      <c r="UHD2" s="168"/>
      <c r="UHE2" s="168"/>
      <c r="UHF2" s="168"/>
      <c r="UHG2" s="168"/>
      <c r="UHH2" s="168"/>
      <c r="UHI2" s="168"/>
      <c r="UHJ2" s="168"/>
      <c r="UHK2" s="168"/>
      <c r="UHL2" s="168"/>
      <c r="UHM2" s="168"/>
      <c r="UHN2" s="168"/>
      <c r="UHO2" s="168"/>
      <c r="UHP2" s="168"/>
      <c r="UHQ2" s="168"/>
      <c r="UHR2" s="168"/>
      <c r="UHS2" s="168"/>
      <c r="UHT2" s="168"/>
      <c r="UHU2" s="168"/>
      <c r="UHV2" s="168"/>
      <c r="UHW2" s="168"/>
      <c r="UHX2" s="168"/>
      <c r="UHY2" s="168"/>
      <c r="UHZ2" s="168"/>
      <c r="UIA2" s="168"/>
      <c r="UIB2" s="168"/>
      <c r="UIC2" s="168"/>
      <c r="UID2" s="168"/>
      <c r="UIE2" s="168"/>
      <c r="UIF2" s="168"/>
      <c r="UIG2" s="168"/>
      <c r="UIH2" s="168"/>
      <c r="UII2" s="168"/>
      <c r="UIJ2" s="168"/>
      <c r="UIK2" s="168"/>
      <c r="UIL2" s="168"/>
      <c r="UIM2" s="168"/>
      <c r="UIN2" s="168"/>
      <c r="UIO2" s="168"/>
      <c r="UIP2" s="168"/>
      <c r="UIQ2" s="168"/>
      <c r="UIR2" s="168"/>
      <c r="UIS2" s="168"/>
      <c r="UIT2" s="168"/>
      <c r="UIU2" s="168"/>
      <c r="UIV2" s="168"/>
      <c r="UIW2" s="168"/>
      <c r="UIX2" s="168"/>
      <c r="UIY2" s="168"/>
      <c r="UIZ2" s="168"/>
      <c r="UJA2" s="168"/>
      <c r="UJB2" s="168"/>
      <c r="UJC2" s="168"/>
      <c r="UJD2" s="168"/>
      <c r="UJE2" s="168"/>
      <c r="UJF2" s="168"/>
      <c r="UJG2" s="168"/>
      <c r="UJH2" s="168"/>
      <c r="UJI2" s="168"/>
      <c r="UJJ2" s="168"/>
      <c r="UJK2" s="168"/>
      <c r="UJL2" s="168"/>
      <c r="UJM2" s="168"/>
      <c r="UJN2" s="168"/>
      <c r="UJO2" s="168"/>
      <c r="UJP2" s="168"/>
      <c r="UJQ2" s="168"/>
      <c r="UJR2" s="168"/>
      <c r="UJS2" s="168"/>
      <c r="UJT2" s="168"/>
      <c r="UJU2" s="168"/>
      <c r="UJV2" s="168"/>
      <c r="UJW2" s="168"/>
      <c r="UJX2" s="168"/>
      <c r="UJY2" s="168"/>
      <c r="UJZ2" s="168"/>
      <c r="UKA2" s="168"/>
      <c r="UKB2" s="168"/>
      <c r="UKC2" s="168"/>
      <c r="UKD2" s="168"/>
      <c r="UKE2" s="168"/>
      <c r="UKF2" s="168"/>
      <c r="UKG2" s="168"/>
      <c r="UKH2" s="168"/>
      <c r="UKI2" s="168"/>
      <c r="UKJ2" s="168"/>
      <c r="UKK2" s="168"/>
      <c r="UKL2" s="168"/>
      <c r="UKM2" s="168"/>
      <c r="UKN2" s="168"/>
      <c r="UKO2" s="168"/>
      <c r="UKP2" s="168"/>
      <c r="UKQ2" s="168"/>
      <c r="UKR2" s="168"/>
      <c r="UKS2" s="168"/>
      <c r="UKT2" s="168"/>
      <c r="UKU2" s="168"/>
      <c r="UKV2" s="168"/>
      <c r="UKW2" s="168"/>
      <c r="UKX2" s="168"/>
      <c r="UKY2" s="168"/>
      <c r="UKZ2" s="168"/>
      <c r="ULA2" s="168"/>
      <c r="ULB2" s="168"/>
      <c r="ULC2" s="168"/>
      <c r="ULD2" s="168"/>
      <c r="ULE2" s="168"/>
      <c r="ULF2" s="168"/>
      <c r="ULG2" s="168"/>
      <c r="ULH2" s="168"/>
      <c r="ULI2" s="168"/>
      <c r="ULJ2" s="168"/>
      <c r="ULK2" s="168"/>
      <c r="ULL2" s="168"/>
      <c r="ULM2" s="168"/>
      <c r="ULN2" s="168"/>
      <c r="ULO2" s="168"/>
      <c r="ULP2" s="168"/>
      <c r="ULQ2" s="168"/>
      <c r="ULR2" s="168"/>
      <c r="ULS2" s="168"/>
      <c r="ULT2" s="168"/>
      <c r="ULU2" s="168"/>
      <c r="ULV2" s="168"/>
      <c r="ULW2" s="168"/>
      <c r="ULX2" s="168"/>
      <c r="ULY2" s="168"/>
      <c r="ULZ2" s="168"/>
      <c r="UMA2" s="168"/>
      <c r="UMB2" s="168"/>
      <c r="UMC2" s="168"/>
      <c r="UMD2" s="168"/>
      <c r="UME2" s="168"/>
      <c r="UMF2" s="168"/>
      <c r="UMG2" s="168"/>
      <c r="UMH2" s="168"/>
      <c r="UMI2" s="168"/>
      <c r="UMJ2" s="168"/>
      <c r="UMK2" s="168"/>
      <c r="UML2" s="168"/>
      <c r="UMM2" s="168"/>
      <c r="UMN2" s="168"/>
      <c r="UMO2" s="168"/>
      <c r="UMP2" s="168"/>
      <c r="UMQ2" s="168"/>
      <c r="UMR2" s="168"/>
      <c r="UMS2" s="168"/>
      <c r="UMT2" s="168"/>
      <c r="UMU2" s="168"/>
      <c r="UMV2" s="168"/>
      <c r="UMW2" s="168"/>
      <c r="UMX2" s="168"/>
      <c r="UMY2" s="168"/>
      <c r="UMZ2" s="168"/>
      <c r="UNA2" s="168"/>
      <c r="UNB2" s="168"/>
      <c r="UNC2" s="168"/>
      <c r="UND2" s="168"/>
      <c r="UNE2" s="168"/>
      <c r="UNF2" s="168"/>
      <c r="UNG2" s="168"/>
      <c r="UNH2" s="168"/>
      <c r="UNI2" s="168"/>
      <c r="UNJ2" s="168"/>
      <c r="UNK2" s="168"/>
      <c r="UNL2" s="168"/>
      <c r="UNM2" s="168"/>
      <c r="UNN2" s="168"/>
      <c r="UNO2" s="168"/>
      <c r="UNP2" s="168"/>
      <c r="UNQ2" s="168"/>
      <c r="UNR2" s="168"/>
      <c r="UNS2" s="168"/>
      <c r="UNT2" s="168"/>
      <c r="UNU2" s="168"/>
      <c r="UNV2" s="168"/>
      <c r="UNW2" s="168"/>
      <c r="UNX2" s="168"/>
      <c r="UNY2" s="168"/>
      <c r="UNZ2" s="168"/>
      <c r="UOA2" s="168"/>
      <c r="UOB2" s="168"/>
      <c r="UOC2" s="168"/>
      <c r="UOD2" s="168"/>
      <c r="UOE2" s="168"/>
      <c r="UOF2" s="168"/>
      <c r="UOG2" s="168"/>
      <c r="UOH2" s="168"/>
      <c r="UOI2" s="168"/>
      <c r="UOJ2" s="168"/>
      <c r="UOK2" s="168"/>
      <c r="UOL2" s="168"/>
      <c r="UOM2" s="168"/>
      <c r="UON2" s="168"/>
      <c r="UOO2" s="168"/>
      <c r="UOP2" s="168"/>
      <c r="UOQ2" s="168"/>
      <c r="UOR2" s="168"/>
      <c r="UOS2" s="168"/>
      <c r="UOT2" s="168"/>
      <c r="UOU2" s="168"/>
      <c r="UOV2" s="168"/>
      <c r="UOW2" s="168"/>
      <c r="UOX2" s="168"/>
      <c r="UOY2" s="168"/>
      <c r="UOZ2" s="168"/>
      <c r="UPA2" s="168"/>
      <c r="UPB2" s="168"/>
      <c r="UPC2" s="168"/>
      <c r="UPD2" s="168"/>
      <c r="UPE2" s="168"/>
      <c r="UPF2" s="168"/>
      <c r="UPG2" s="168"/>
      <c r="UPH2" s="168"/>
      <c r="UPI2" s="168"/>
      <c r="UPJ2" s="168"/>
      <c r="UPK2" s="168"/>
      <c r="UPL2" s="168"/>
      <c r="UPM2" s="168"/>
      <c r="UPN2" s="168"/>
      <c r="UPO2" s="168"/>
      <c r="UPP2" s="168"/>
      <c r="UPQ2" s="168"/>
      <c r="UPR2" s="168"/>
      <c r="UPS2" s="168"/>
      <c r="UPT2" s="168"/>
      <c r="UPU2" s="168"/>
      <c r="UPV2" s="168"/>
      <c r="UPW2" s="168"/>
      <c r="UPX2" s="168"/>
      <c r="UPY2" s="168"/>
      <c r="UPZ2" s="168"/>
      <c r="UQA2" s="168"/>
      <c r="UQB2" s="168"/>
      <c r="UQC2" s="168"/>
      <c r="UQD2" s="168"/>
      <c r="UQE2" s="168"/>
      <c r="UQF2" s="168"/>
      <c r="UQG2" s="168"/>
      <c r="UQH2" s="168"/>
      <c r="UQI2" s="168"/>
      <c r="UQJ2" s="168"/>
      <c r="UQK2" s="168"/>
      <c r="UQL2" s="168"/>
      <c r="UQM2" s="168"/>
      <c r="UQN2" s="168"/>
      <c r="UQO2" s="168"/>
      <c r="UQP2" s="168"/>
      <c r="UQQ2" s="168"/>
      <c r="UQR2" s="168"/>
      <c r="UQS2" s="168"/>
      <c r="UQT2" s="168"/>
      <c r="UQU2" s="168"/>
      <c r="UQV2" s="168"/>
      <c r="UQW2" s="168"/>
      <c r="UQX2" s="168"/>
      <c r="UQY2" s="168"/>
      <c r="UQZ2" s="168"/>
      <c r="URA2" s="168"/>
      <c r="URB2" s="168"/>
      <c r="URC2" s="168"/>
      <c r="URD2" s="168"/>
      <c r="URE2" s="168"/>
      <c r="URF2" s="168"/>
      <c r="URG2" s="168"/>
      <c r="URH2" s="168"/>
      <c r="URI2" s="168"/>
      <c r="URJ2" s="168"/>
      <c r="URK2" s="168"/>
      <c r="URL2" s="168"/>
      <c r="URM2" s="168"/>
      <c r="URN2" s="168"/>
      <c r="URO2" s="168"/>
      <c r="URP2" s="168"/>
      <c r="URQ2" s="168"/>
      <c r="URR2" s="168"/>
      <c r="URS2" s="168"/>
      <c r="URT2" s="168"/>
      <c r="URU2" s="168"/>
      <c r="URV2" s="168"/>
      <c r="URW2" s="168"/>
      <c r="URX2" s="168"/>
      <c r="URY2" s="168"/>
      <c r="URZ2" s="168"/>
      <c r="USA2" s="168"/>
      <c r="USB2" s="168"/>
      <c r="USC2" s="168"/>
      <c r="USD2" s="168"/>
      <c r="USE2" s="168"/>
      <c r="USF2" s="168"/>
      <c r="USG2" s="168"/>
      <c r="USH2" s="168"/>
      <c r="USI2" s="168"/>
      <c r="USJ2" s="168"/>
      <c r="USK2" s="168"/>
      <c r="USL2" s="168"/>
      <c r="USM2" s="168"/>
      <c r="USN2" s="168"/>
      <c r="USO2" s="168"/>
      <c r="USP2" s="168"/>
      <c r="USQ2" s="168"/>
      <c r="USR2" s="168"/>
      <c r="USS2" s="168"/>
      <c r="UST2" s="168"/>
      <c r="USU2" s="168"/>
      <c r="USV2" s="168"/>
      <c r="USW2" s="168"/>
      <c r="USX2" s="168"/>
      <c r="USY2" s="168"/>
      <c r="USZ2" s="168"/>
      <c r="UTA2" s="168"/>
      <c r="UTB2" s="168"/>
      <c r="UTC2" s="168"/>
      <c r="UTD2" s="168"/>
      <c r="UTE2" s="168"/>
      <c r="UTF2" s="168"/>
      <c r="UTG2" s="168"/>
      <c r="UTH2" s="168"/>
      <c r="UTI2" s="168"/>
      <c r="UTJ2" s="168"/>
      <c r="UTK2" s="168"/>
      <c r="UTL2" s="168"/>
      <c r="UTM2" s="168"/>
      <c r="UTN2" s="168"/>
      <c r="UTO2" s="168"/>
      <c r="UTP2" s="168"/>
      <c r="UTQ2" s="168"/>
      <c r="UTR2" s="168"/>
      <c r="UTS2" s="168"/>
      <c r="UTT2" s="168"/>
      <c r="UTU2" s="168"/>
      <c r="UTV2" s="168"/>
      <c r="UTW2" s="168"/>
      <c r="UTX2" s="168"/>
      <c r="UTY2" s="168"/>
      <c r="UTZ2" s="168"/>
      <c r="UUA2" s="168"/>
      <c r="UUB2" s="168"/>
      <c r="UUC2" s="168"/>
      <c r="UUD2" s="168"/>
      <c r="UUE2" s="168"/>
      <c r="UUF2" s="168"/>
      <c r="UUG2" s="168"/>
      <c r="UUH2" s="168"/>
      <c r="UUI2" s="168"/>
      <c r="UUJ2" s="168"/>
      <c r="UUK2" s="168"/>
      <c r="UUL2" s="168"/>
      <c r="UUM2" s="168"/>
      <c r="UUN2" s="168"/>
      <c r="UUO2" s="168"/>
      <c r="UUP2" s="168"/>
      <c r="UUQ2" s="168"/>
      <c r="UUR2" s="168"/>
      <c r="UUS2" s="168"/>
      <c r="UUT2" s="168"/>
      <c r="UUU2" s="168"/>
      <c r="UUV2" s="168"/>
      <c r="UUW2" s="168"/>
      <c r="UUX2" s="168"/>
      <c r="UUY2" s="168"/>
      <c r="UUZ2" s="168"/>
      <c r="UVA2" s="168"/>
      <c r="UVB2" s="168"/>
      <c r="UVC2" s="168"/>
      <c r="UVD2" s="168"/>
      <c r="UVE2" s="168"/>
      <c r="UVF2" s="168"/>
      <c r="UVG2" s="168"/>
      <c r="UVH2" s="168"/>
      <c r="UVI2" s="168"/>
      <c r="UVJ2" s="168"/>
      <c r="UVK2" s="168"/>
      <c r="UVL2" s="168"/>
      <c r="UVM2" s="168"/>
      <c r="UVN2" s="168"/>
      <c r="UVO2" s="168"/>
      <c r="UVP2" s="168"/>
      <c r="UVQ2" s="168"/>
      <c r="UVR2" s="168"/>
      <c r="UVS2" s="168"/>
      <c r="UVT2" s="168"/>
      <c r="UVU2" s="168"/>
      <c r="UVV2" s="168"/>
      <c r="UVW2" s="168"/>
      <c r="UVX2" s="168"/>
      <c r="UVY2" s="168"/>
      <c r="UVZ2" s="168"/>
      <c r="UWA2" s="168"/>
      <c r="UWB2" s="168"/>
      <c r="UWC2" s="168"/>
      <c r="UWD2" s="168"/>
      <c r="UWE2" s="168"/>
      <c r="UWF2" s="168"/>
      <c r="UWG2" s="168"/>
      <c r="UWH2" s="168"/>
      <c r="UWI2" s="168"/>
      <c r="UWJ2" s="168"/>
      <c r="UWK2" s="168"/>
      <c r="UWL2" s="168"/>
      <c r="UWM2" s="168"/>
      <c r="UWN2" s="168"/>
      <c r="UWO2" s="168"/>
      <c r="UWP2" s="168"/>
      <c r="UWQ2" s="168"/>
      <c r="UWR2" s="168"/>
      <c r="UWS2" s="168"/>
      <c r="UWT2" s="168"/>
      <c r="UWU2" s="168"/>
      <c r="UWV2" s="168"/>
      <c r="UWW2" s="168"/>
      <c r="UWX2" s="168"/>
      <c r="UWY2" s="168"/>
      <c r="UWZ2" s="168"/>
      <c r="UXA2" s="168"/>
      <c r="UXB2" s="168"/>
      <c r="UXC2" s="168"/>
      <c r="UXD2" s="168"/>
      <c r="UXE2" s="168"/>
      <c r="UXF2" s="168"/>
      <c r="UXG2" s="168"/>
      <c r="UXH2" s="168"/>
      <c r="UXI2" s="168"/>
      <c r="UXJ2" s="168"/>
      <c r="UXK2" s="168"/>
      <c r="UXL2" s="168"/>
      <c r="UXM2" s="168"/>
      <c r="UXN2" s="168"/>
      <c r="UXO2" s="168"/>
      <c r="UXP2" s="168"/>
      <c r="UXQ2" s="168"/>
      <c r="UXR2" s="168"/>
      <c r="UXS2" s="168"/>
      <c r="UXT2" s="168"/>
      <c r="UXU2" s="168"/>
      <c r="UXV2" s="168"/>
      <c r="UXW2" s="168"/>
      <c r="UXX2" s="168"/>
      <c r="UXY2" s="168"/>
      <c r="UXZ2" s="168"/>
      <c r="UYA2" s="168"/>
      <c r="UYB2" s="168"/>
      <c r="UYC2" s="168"/>
      <c r="UYD2" s="168"/>
      <c r="UYE2" s="168"/>
      <c r="UYF2" s="168"/>
      <c r="UYG2" s="168"/>
      <c r="UYH2" s="168"/>
      <c r="UYI2" s="168"/>
      <c r="UYJ2" s="168"/>
      <c r="UYK2" s="168"/>
      <c r="UYL2" s="168"/>
      <c r="UYM2" s="168"/>
      <c r="UYN2" s="168"/>
      <c r="UYO2" s="168"/>
      <c r="UYP2" s="168"/>
      <c r="UYQ2" s="168"/>
      <c r="UYR2" s="168"/>
      <c r="UYS2" s="168"/>
      <c r="UYT2" s="168"/>
      <c r="UYU2" s="168"/>
      <c r="UYV2" s="168"/>
      <c r="UYW2" s="168"/>
      <c r="UYX2" s="168"/>
      <c r="UYY2" s="168"/>
      <c r="UYZ2" s="168"/>
      <c r="UZA2" s="168"/>
      <c r="UZB2" s="168"/>
      <c r="UZC2" s="168"/>
      <c r="UZD2" s="168"/>
      <c r="UZE2" s="168"/>
      <c r="UZF2" s="168"/>
      <c r="UZG2" s="168"/>
      <c r="UZH2" s="168"/>
      <c r="UZI2" s="168"/>
      <c r="UZJ2" s="168"/>
      <c r="UZK2" s="168"/>
      <c r="UZL2" s="168"/>
      <c r="UZM2" s="168"/>
      <c r="UZN2" s="168"/>
      <c r="UZO2" s="168"/>
      <c r="UZP2" s="168"/>
      <c r="UZQ2" s="168"/>
      <c r="UZR2" s="168"/>
      <c r="UZS2" s="168"/>
      <c r="UZT2" s="168"/>
      <c r="UZU2" s="168"/>
      <c r="UZV2" s="168"/>
      <c r="UZW2" s="168"/>
      <c r="UZX2" s="168"/>
      <c r="UZY2" s="168"/>
      <c r="UZZ2" s="168"/>
      <c r="VAA2" s="168"/>
      <c r="VAB2" s="168"/>
      <c r="VAC2" s="168"/>
      <c r="VAD2" s="168"/>
      <c r="VAE2" s="168"/>
      <c r="VAF2" s="168"/>
      <c r="VAG2" s="168"/>
      <c r="VAH2" s="168"/>
      <c r="VAI2" s="168"/>
      <c r="VAJ2" s="168"/>
      <c r="VAK2" s="168"/>
      <c r="VAL2" s="168"/>
      <c r="VAM2" s="168"/>
      <c r="VAN2" s="168"/>
      <c r="VAO2" s="168"/>
      <c r="VAP2" s="168"/>
      <c r="VAQ2" s="168"/>
      <c r="VAR2" s="168"/>
      <c r="VAS2" s="168"/>
      <c r="VAT2" s="168"/>
      <c r="VAU2" s="168"/>
      <c r="VAV2" s="168"/>
      <c r="VAW2" s="168"/>
      <c r="VAX2" s="168"/>
      <c r="VAY2" s="168"/>
      <c r="VAZ2" s="168"/>
      <c r="VBA2" s="168"/>
      <c r="VBB2" s="168"/>
      <c r="VBC2" s="168"/>
      <c r="VBD2" s="168"/>
      <c r="VBE2" s="168"/>
      <c r="VBF2" s="168"/>
      <c r="VBG2" s="168"/>
      <c r="VBH2" s="168"/>
      <c r="VBI2" s="168"/>
      <c r="VBJ2" s="168"/>
      <c r="VBK2" s="168"/>
      <c r="VBL2" s="168"/>
      <c r="VBM2" s="168"/>
      <c r="VBN2" s="168"/>
      <c r="VBO2" s="168"/>
      <c r="VBP2" s="168"/>
      <c r="VBQ2" s="168"/>
      <c r="VBR2" s="168"/>
      <c r="VBS2" s="168"/>
      <c r="VBT2" s="168"/>
      <c r="VBU2" s="168"/>
      <c r="VBV2" s="168"/>
      <c r="VBW2" s="168"/>
      <c r="VBX2" s="168"/>
      <c r="VBY2" s="168"/>
      <c r="VBZ2" s="168"/>
      <c r="VCA2" s="168"/>
      <c r="VCB2" s="168"/>
      <c r="VCC2" s="168"/>
      <c r="VCD2" s="168"/>
      <c r="VCE2" s="168"/>
      <c r="VCF2" s="168"/>
      <c r="VCG2" s="168"/>
      <c r="VCH2" s="168"/>
      <c r="VCI2" s="168"/>
      <c r="VCJ2" s="168"/>
      <c r="VCK2" s="168"/>
      <c r="VCL2" s="168"/>
      <c r="VCM2" s="168"/>
      <c r="VCN2" s="168"/>
      <c r="VCO2" s="168"/>
      <c r="VCP2" s="168"/>
      <c r="VCQ2" s="168"/>
      <c r="VCR2" s="168"/>
      <c r="VCS2" s="168"/>
      <c r="VCT2" s="168"/>
      <c r="VCU2" s="168"/>
      <c r="VCV2" s="168"/>
      <c r="VCW2" s="168"/>
      <c r="VCX2" s="168"/>
      <c r="VCY2" s="168"/>
      <c r="VCZ2" s="168"/>
      <c r="VDA2" s="168"/>
      <c r="VDB2" s="168"/>
      <c r="VDC2" s="168"/>
      <c r="VDD2" s="168"/>
      <c r="VDE2" s="168"/>
      <c r="VDF2" s="168"/>
      <c r="VDG2" s="168"/>
      <c r="VDH2" s="168"/>
      <c r="VDI2" s="168"/>
      <c r="VDJ2" s="168"/>
      <c r="VDK2" s="168"/>
      <c r="VDL2" s="168"/>
      <c r="VDM2" s="168"/>
      <c r="VDN2" s="168"/>
      <c r="VDO2" s="168"/>
      <c r="VDP2" s="168"/>
      <c r="VDQ2" s="168"/>
      <c r="VDR2" s="168"/>
      <c r="VDS2" s="168"/>
      <c r="VDT2" s="168"/>
      <c r="VDU2" s="168"/>
      <c r="VDV2" s="168"/>
      <c r="VDW2" s="168"/>
      <c r="VDX2" s="168"/>
      <c r="VDY2" s="168"/>
      <c r="VDZ2" s="168"/>
      <c r="VEA2" s="168"/>
      <c r="VEB2" s="168"/>
      <c r="VEC2" s="168"/>
      <c r="VED2" s="168"/>
      <c r="VEE2" s="168"/>
      <c r="VEF2" s="168"/>
      <c r="VEG2" s="168"/>
      <c r="VEH2" s="168"/>
      <c r="VEI2" s="168"/>
      <c r="VEJ2" s="168"/>
      <c r="VEK2" s="168"/>
      <c r="VEL2" s="168"/>
      <c r="VEM2" s="168"/>
      <c r="VEN2" s="168"/>
      <c r="VEO2" s="168"/>
      <c r="VEP2" s="168"/>
      <c r="VEQ2" s="168"/>
      <c r="VER2" s="168"/>
      <c r="VES2" s="168"/>
      <c r="VET2" s="168"/>
      <c r="VEU2" s="168"/>
      <c r="VEV2" s="168"/>
      <c r="VEW2" s="168"/>
      <c r="VEX2" s="168"/>
      <c r="VEY2" s="168"/>
      <c r="VEZ2" s="168"/>
      <c r="VFA2" s="168"/>
      <c r="VFB2" s="168"/>
      <c r="VFC2" s="168"/>
      <c r="VFD2" s="168"/>
      <c r="VFE2" s="168"/>
      <c r="VFF2" s="168"/>
      <c r="VFG2" s="168"/>
      <c r="VFH2" s="168"/>
      <c r="VFI2" s="168"/>
      <c r="VFJ2" s="168"/>
      <c r="VFK2" s="168"/>
      <c r="VFL2" s="168"/>
      <c r="VFM2" s="168"/>
      <c r="VFN2" s="168"/>
      <c r="VFO2" s="168"/>
      <c r="VFP2" s="168"/>
      <c r="VFQ2" s="168"/>
      <c r="VFR2" s="168"/>
      <c r="VFS2" s="168"/>
      <c r="VFT2" s="168"/>
      <c r="VFU2" s="168"/>
      <c r="VFV2" s="168"/>
      <c r="VFW2" s="168"/>
      <c r="VFX2" s="168"/>
      <c r="VFY2" s="168"/>
      <c r="VFZ2" s="168"/>
      <c r="VGA2" s="168"/>
      <c r="VGB2" s="168"/>
      <c r="VGC2" s="168"/>
      <c r="VGD2" s="168"/>
      <c r="VGE2" s="168"/>
      <c r="VGF2" s="168"/>
      <c r="VGG2" s="168"/>
      <c r="VGH2" s="168"/>
      <c r="VGI2" s="168"/>
      <c r="VGJ2" s="168"/>
      <c r="VGK2" s="168"/>
      <c r="VGL2" s="168"/>
      <c r="VGM2" s="168"/>
      <c r="VGN2" s="168"/>
      <c r="VGO2" s="168"/>
      <c r="VGP2" s="168"/>
      <c r="VGQ2" s="168"/>
      <c r="VGR2" s="168"/>
      <c r="VGS2" s="168"/>
      <c r="VGT2" s="168"/>
      <c r="VGU2" s="168"/>
      <c r="VGV2" s="168"/>
      <c r="VGW2" s="168"/>
      <c r="VGX2" s="168"/>
      <c r="VGY2" s="168"/>
      <c r="VGZ2" s="168"/>
      <c r="VHA2" s="168"/>
      <c r="VHB2" s="168"/>
      <c r="VHC2" s="168"/>
      <c r="VHD2" s="168"/>
      <c r="VHE2" s="168"/>
      <c r="VHF2" s="168"/>
      <c r="VHG2" s="168"/>
      <c r="VHH2" s="168"/>
      <c r="VHI2" s="168"/>
      <c r="VHJ2" s="168"/>
      <c r="VHK2" s="168"/>
      <c r="VHL2" s="168"/>
      <c r="VHM2" s="168"/>
      <c r="VHN2" s="168"/>
      <c r="VHO2" s="168"/>
      <c r="VHP2" s="168"/>
      <c r="VHQ2" s="168"/>
      <c r="VHR2" s="168"/>
      <c r="VHS2" s="168"/>
      <c r="VHT2" s="168"/>
      <c r="VHU2" s="168"/>
      <c r="VHV2" s="168"/>
      <c r="VHW2" s="168"/>
      <c r="VHX2" s="168"/>
      <c r="VHY2" s="168"/>
      <c r="VHZ2" s="168"/>
      <c r="VIA2" s="168"/>
      <c r="VIB2" s="168"/>
      <c r="VIC2" s="168"/>
      <c r="VID2" s="168"/>
      <c r="VIE2" s="168"/>
      <c r="VIF2" s="168"/>
      <c r="VIG2" s="168"/>
      <c r="VIH2" s="168"/>
      <c r="VII2" s="168"/>
      <c r="VIJ2" s="168"/>
      <c r="VIK2" s="168"/>
      <c r="VIL2" s="168"/>
      <c r="VIM2" s="168"/>
      <c r="VIN2" s="168"/>
      <c r="VIO2" s="168"/>
      <c r="VIP2" s="168"/>
      <c r="VIQ2" s="168"/>
      <c r="VIR2" s="168"/>
      <c r="VIS2" s="168"/>
      <c r="VIT2" s="168"/>
      <c r="VIU2" s="168"/>
      <c r="VIV2" s="168"/>
      <c r="VIW2" s="168"/>
      <c r="VIX2" s="168"/>
      <c r="VIY2" s="168"/>
      <c r="VIZ2" s="168"/>
      <c r="VJA2" s="168"/>
      <c r="VJB2" s="168"/>
      <c r="VJC2" s="168"/>
      <c r="VJD2" s="168"/>
      <c r="VJE2" s="168"/>
      <c r="VJF2" s="168"/>
      <c r="VJG2" s="168"/>
      <c r="VJH2" s="168"/>
      <c r="VJI2" s="168"/>
      <c r="VJJ2" s="168"/>
      <c r="VJK2" s="168"/>
      <c r="VJL2" s="168"/>
      <c r="VJM2" s="168"/>
      <c r="VJN2" s="168"/>
      <c r="VJO2" s="168"/>
      <c r="VJP2" s="168"/>
      <c r="VJQ2" s="168"/>
      <c r="VJR2" s="168"/>
      <c r="VJS2" s="168"/>
      <c r="VJT2" s="168"/>
      <c r="VJU2" s="168"/>
      <c r="VJV2" s="168"/>
      <c r="VJW2" s="168"/>
      <c r="VJX2" s="168"/>
      <c r="VJY2" s="168"/>
      <c r="VJZ2" s="168"/>
      <c r="VKA2" s="168"/>
      <c r="VKB2" s="168"/>
      <c r="VKC2" s="168"/>
      <c r="VKD2" s="168"/>
      <c r="VKE2" s="168"/>
      <c r="VKF2" s="168"/>
      <c r="VKG2" s="168"/>
      <c r="VKH2" s="168"/>
      <c r="VKI2" s="168"/>
      <c r="VKJ2" s="168"/>
      <c r="VKK2" s="168"/>
      <c r="VKL2" s="168"/>
      <c r="VKM2" s="168"/>
      <c r="VKN2" s="168"/>
      <c r="VKO2" s="168"/>
      <c r="VKP2" s="168"/>
      <c r="VKQ2" s="168"/>
      <c r="VKR2" s="168"/>
      <c r="VKS2" s="168"/>
      <c r="VKT2" s="168"/>
      <c r="VKU2" s="168"/>
      <c r="VKV2" s="168"/>
      <c r="VKW2" s="168"/>
      <c r="VKX2" s="168"/>
      <c r="VKY2" s="168"/>
      <c r="VKZ2" s="168"/>
      <c r="VLA2" s="168"/>
      <c r="VLB2" s="168"/>
      <c r="VLC2" s="168"/>
      <c r="VLD2" s="168"/>
      <c r="VLE2" s="168"/>
      <c r="VLF2" s="168"/>
      <c r="VLG2" s="168"/>
      <c r="VLH2" s="168"/>
      <c r="VLI2" s="168"/>
      <c r="VLJ2" s="168"/>
      <c r="VLK2" s="168"/>
      <c r="VLL2" s="168"/>
      <c r="VLM2" s="168"/>
      <c r="VLN2" s="168"/>
      <c r="VLO2" s="168"/>
      <c r="VLP2" s="168"/>
      <c r="VLQ2" s="168"/>
      <c r="VLR2" s="168"/>
      <c r="VLS2" s="168"/>
      <c r="VLT2" s="168"/>
      <c r="VLU2" s="168"/>
      <c r="VLV2" s="168"/>
      <c r="VLW2" s="168"/>
      <c r="VLX2" s="168"/>
      <c r="VLY2" s="168"/>
      <c r="VLZ2" s="168"/>
      <c r="VMA2" s="168"/>
      <c r="VMB2" s="168"/>
      <c r="VMC2" s="168"/>
      <c r="VMD2" s="168"/>
      <c r="VME2" s="168"/>
      <c r="VMF2" s="168"/>
      <c r="VMG2" s="168"/>
      <c r="VMH2" s="168"/>
      <c r="VMI2" s="168"/>
      <c r="VMJ2" s="168"/>
      <c r="VMK2" s="168"/>
      <c r="VML2" s="168"/>
      <c r="VMM2" s="168"/>
      <c r="VMN2" s="168"/>
      <c r="VMO2" s="168"/>
      <c r="VMP2" s="168"/>
      <c r="VMQ2" s="168"/>
      <c r="VMR2" s="168"/>
      <c r="VMS2" s="168"/>
      <c r="VMT2" s="168"/>
      <c r="VMU2" s="168"/>
      <c r="VMV2" s="168"/>
      <c r="VMW2" s="168"/>
      <c r="VMX2" s="168"/>
      <c r="VMY2" s="168"/>
      <c r="VMZ2" s="168"/>
      <c r="VNA2" s="168"/>
      <c r="VNB2" s="168"/>
      <c r="VNC2" s="168"/>
      <c r="VND2" s="168"/>
      <c r="VNE2" s="168"/>
      <c r="VNF2" s="168"/>
      <c r="VNG2" s="168"/>
      <c r="VNH2" s="168"/>
      <c r="VNI2" s="168"/>
      <c r="VNJ2" s="168"/>
      <c r="VNK2" s="168"/>
      <c r="VNL2" s="168"/>
      <c r="VNM2" s="168"/>
      <c r="VNN2" s="168"/>
      <c r="VNO2" s="168"/>
      <c r="VNP2" s="168"/>
      <c r="VNQ2" s="168"/>
      <c r="VNR2" s="168"/>
      <c r="VNS2" s="168"/>
      <c r="VNT2" s="168"/>
      <c r="VNU2" s="168"/>
      <c r="VNV2" s="168"/>
      <c r="VNW2" s="168"/>
      <c r="VNX2" s="168"/>
      <c r="VNY2" s="168"/>
      <c r="VNZ2" s="168"/>
      <c r="VOA2" s="168"/>
      <c r="VOB2" s="168"/>
      <c r="VOC2" s="168"/>
      <c r="VOD2" s="168"/>
      <c r="VOE2" s="168"/>
      <c r="VOF2" s="168"/>
      <c r="VOG2" s="168"/>
      <c r="VOH2" s="168"/>
      <c r="VOI2" s="168"/>
      <c r="VOJ2" s="168"/>
      <c r="VOK2" s="168"/>
      <c r="VOL2" s="168"/>
      <c r="VOM2" s="168"/>
      <c r="VON2" s="168"/>
      <c r="VOO2" s="168"/>
      <c r="VOP2" s="168"/>
      <c r="VOQ2" s="168"/>
      <c r="VOR2" s="168"/>
      <c r="VOS2" s="168"/>
      <c r="VOT2" s="168"/>
      <c r="VOU2" s="168"/>
      <c r="VOV2" s="168"/>
      <c r="VOW2" s="168"/>
      <c r="VOX2" s="168"/>
      <c r="VOY2" s="168"/>
      <c r="VOZ2" s="168"/>
      <c r="VPA2" s="168"/>
      <c r="VPB2" s="168"/>
      <c r="VPC2" s="168"/>
      <c r="VPD2" s="168"/>
      <c r="VPE2" s="168"/>
      <c r="VPF2" s="168"/>
      <c r="VPG2" s="168"/>
      <c r="VPH2" s="168"/>
      <c r="VPI2" s="168"/>
      <c r="VPJ2" s="168"/>
      <c r="VPK2" s="168"/>
      <c r="VPL2" s="168"/>
      <c r="VPM2" s="168"/>
      <c r="VPN2" s="168"/>
      <c r="VPO2" s="168"/>
      <c r="VPP2" s="168"/>
      <c r="VPQ2" s="168"/>
      <c r="VPR2" s="168"/>
      <c r="VPS2" s="168"/>
      <c r="VPT2" s="168"/>
      <c r="VPU2" s="168"/>
      <c r="VPV2" s="168"/>
      <c r="VPW2" s="168"/>
      <c r="VPX2" s="168"/>
      <c r="VPY2" s="168"/>
      <c r="VPZ2" s="168"/>
      <c r="VQA2" s="168"/>
      <c r="VQB2" s="168"/>
      <c r="VQC2" s="168"/>
      <c r="VQD2" s="168"/>
      <c r="VQE2" s="168"/>
      <c r="VQF2" s="168"/>
      <c r="VQG2" s="168"/>
      <c r="VQH2" s="168"/>
      <c r="VQI2" s="168"/>
      <c r="VQJ2" s="168"/>
      <c r="VQK2" s="168"/>
      <c r="VQL2" s="168"/>
      <c r="VQM2" s="168"/>
      <c r="VQN2" s="168"/>
      <c r="VQO2" s="168"/>
      <c r="VQP2" s="168"/>
      <c r="VQQ2" s="168"/>
      <c r="VQR2" s="168"/>
      <c r="VQS2" s="168"/>
      <c r="VQT2" s="168"/>
      <c r="VQU2" s="168"/>
      <c r="VQV2" s="168"/>
      <c r="VQW2" s="168"/>
      <c r="VQX2" s="168"/>
      <c r="VQY2" s="168"/>
      <c r="VQZ2" s="168"/>
      <c r="VRA2" s="168"/>
      <c r="VRB2" s="168"/>
      <c r="VRC2" s="168"/>
      <c r="VRD2" s="168"/>
      <c r="VRE2" s="168"/>
      <c r="VRF2" s="168"/>
      <c r="VRG2" s="168"/>
      <c r="VRH2" s="168"/>
      <c r="VRI2" s="168"/>
      <c r="VRJ2" s="168"/>
      <c r="VRK2" s="168"/>
      <c r="VRL2" s="168"/>
      <c r="VRM2" s="168"/>
      <c r="VRN2" s="168"/>
      <c r="VRO2" s="168"/>
      <c r="VRP2" s="168"/>
      <c r="VRQ2" s="168"/>
      <c r="VRR2" s="168"/>
      <c r="VRS2" s="168"/>
      <c r="VRT2" s="168"/>
      <c r="VRU2" s="168"/>
      <c r="VRV2" s="168"/>
      <c r="VRW2" s="168"/>
      <c r="VRX2" s="168"/>
      <c r="VRY2" s="168"/>
      <c r="VRZ2" s="168"/>
      <c r="VSA2" s="168"/>
      <c r="VSB2" s="168"/>
      <c r="VSC2" s="168"/>
      <c r="VSD2" s="168"/>
      <c r="VSE2" s="168"/>
      <c r="VSF2" s="168"/>
      <c r="VSG2" s="168"/>
      <c r="VSH2" s="168"/>
      <c r="VSI2" s="168"/>
      <c r="VSJ2" s="168"/>
      <c r="VSK2" s="168"/>
      <c r="VSL2" s="168"/>
      <c r="VSM2" s="168"/>
      <c r="VSN2" s="168"/>
      <c r="VSO2" s="168"/>
      <c r="VSP2" s="168"/>
      <c r="VSQ2" s="168"/>
      <c r="VSR2" s="168"/>
      <c r="VSS2" s="168"/>
      <c r="VST2" s="168"/>
      <c r="VSU2" s="168"/>
      <c r="VSV2" s="168"/>
      <c r="VSW2" s="168"/>
      <c r="VSX2" s="168"/>
      <c r="VSY2" s="168"/>
      <c r="VSZ2" s="168"/>
      <c r="VTA2" s="168"/>
      <c r="VTB2" s="168"/>
      <c r="VTC2" s="168"/>
      <c r="VTD2" s="168"/>
      <c r="VTE2" s="168"/>
      <c r="VTF2" s="168"/>
      <c r="VTG2" s="168"/>
      <c r="VTH2" s="168"/>
      <c r="VTI2" s="168"/>
      <c r="VTJ2" s="168"/>
      <c r="VTK2" s="168"/>
      <c r="VTL2" s="168"/>
      <c r="VTM2" s="168"/>
      <c r="VTN2" s="168"/>
      <c r="VTO2" s="168"/>
      <c r="VTP2" s="168"/>
      <c r="VTQ2" s="168"/>
      <c r="VTR2" s="168"/>
      <c r="VTS2" s="168"/>
      <c r="VTT2" s="168"/>
      <c r="VTU2" s="168"/>
      <c r="VTV2" s="168"/>
      <c r="VTW2" s="168"/>
      <c r="VTX2" s="168"/>
      <c r="VTY2" s="168"/>
      <c r="VTZ2" s="168"/>
      <c r="VUA2" s="168"/>
      <c r="VUB2" s="168"/>
      <c r="VUC2" s="168"/>
      <c r="VUD2" s="168"/>
      <c r="VUE2" s="168"/>
      <c r="VUF2" s="168"/>
      <c r="VUG2" s="168"/>
      <c r="VUH2" s="168"/>
      <c r="VUI2" s="168"/>
      <c r="VUJ2" s="168"/>
      <c r="VUK2" s="168"/>
      <c r="VUL2" s="168"/>
      <c r="VUM2" s="168"/>
      <c r="VUN2" s="168"/>
      <c r="VUO2" s="168"/>
      <c r="VUP2" s="168"/>
      <c r="VUQ2" s="168"/>
      <c r="VUR2" s="168"/>
      <c r="VUS2" s="168"/>
      <c r="VUT2" s="168"/>
      <c r="VUU2" s="168"/>
      <c r="VUV2" s="168"/>
      <c r="VUW2" s="168"/>
      <c r="VUX2" s="168"/>
      <c r="VUY2" s="168"/>
      <c r="VUZ2" s="168"/>
      <c r="VVA2" s="168"/>
      <c r="VVB2" s="168"/>
      <c r="VVC2" s="168"/>
      <c r="VVD2" s="168"/>
      <c r="VVE2" s="168"/>
      <c r="VVF2" s="168"/>
      <c r="VVG2" s="168"/>
      <c r="VVH2" s="168"/>
      <c r="VVI2" s="168"/>
      <c r="VVJ2" s="168"/>
      <c r="VVK2" s="168"/>
      <c r="VVL2" s="168"/>
      <c r="VVM2" s="168"/>
      <c r="VVN2" s="168"/>
      <c r="VVO2" s="168"/>
      <c r="VVP2" s="168"/>
      <c r="VVQ2" s="168"/>
      <c r="VVR2" s="168"/>
      <c r="VVS2" s="168"/>
      <c r="VVT2" s="168"/>
      <c r="VVU2" s="168"/>
      <c r="VVV2" s="168"/>
      <c r="VVW2" s="168"/>
      <c r="VVX2" s="168"/>
      <c r="VVY2" s="168"/>
      <c r="VVZ2" s="168"/>
      <c r="VWA2" s="168"/>
      <c r="VWB2" s="168"/>
      <c r="VWC2" s="168"/>
      <c r="VWD2" s="168"/>
      <c r="VWE2" s="168"/>
      <c r="VWF2" s="168"/>
      <c r="VWG2" s="168"/>
      <c r="VWH2" s="168"/>
      <c r="VWI2" s="168"/>
      <c r="VWJ2" s="168"/>
      <c r="VWK2" s="168"/>
      <c r="VWL2" s="168"/>
      <c r="VWM2" s="168"/>
      <c r="VWN2" s="168"/>
      <c r="VWO2" s="168"/>
      <c r="VWP2" s="168"/>
      <c r="VWQ2" s="168"/>
      <c r="VWR2" s="168"/>
      <c r="VWS2" s="168"/>
      <c r="VWT2" s="168"/>
      <c r="VWU2" s="168"/>
      <c r="VWV2" s="168"/>
      <c r="VWW2" s="168"/>
      <c r="VWX2" s="168"/>
      <c r="VWY2" s="168"/>
      <c r="VWZ2" s="168"/>
      <c r="VXA2" s="168"/>
      <c r="VXB2" s="168"/>
      <c r="VXC2" s="168"/>
      <c r="VXD2" s="168"/>
      <c r="VXE2" s="168"/>
      <c r="VXF2" s="168"/>
      <c r="VXG2" s="168"/>
      <c r="VXH2" s="168"/>
      <c r="VXI2" s="168"/>
      <c r="VXJ2" s="168"/>
      <c r="VXK2" s="168"/>
      <c r="VXL2" s="168"/>
      <c r="VXM2" s="168"/>
      <c r="VXN2" s="168"/>
      <c r="VXO2" s="168"/>
      <c r="VXP2" s="168"/>
      <c r="VXQ2" s="168"/>
      <c r="VXR2" s="168"/>
      <c r="VXS2" s="168"/>
      <c r="VXT2" s="168"/>
      <c r="VXU2" s="168"/>
      <c r="VXV2" s="168"/>
      <c r="VXW2" s="168"/>
      <c r="VXX2" s="168"/>
      <c r="VXY2" s="168"/>
      <c r="VXZ2" s="168"/>
      <c r="VYA2" s="168"/>
      <c r="VYB2" s="168"/>
      <c r="VYC2" s="168"/>
      <c r="VYD2" s="168"/>
      <c r="VYE2" s="168"/>
      <c r="VYF2" s="168"/>
      <c r="VYG2" s="168"/>
      <c r="VYH2" s="168"/>
      <c r="VYI2" s="168"/>
      <c r="VYJ2" s="168"/>
      <c r="VYK2" s="168"/>
      <c r="VYL2" s="168"/>
      <c r="VYM2" s="168"/>
      <c r="VYN2" s="168"/>
      <c r="VYO2" s="168"/>
      <c r="VYP2" s="168"/>
      <c r="VYQ2" s="168"/>
      <c r="VYR2" s="168"/>
      <c r="VYS2" s="168"/>
      <c r="VYT2" s="168"/>
      <c r="VYU2" s="168"/>
      <c r="VYV2" s="168"/>
      <c r="VYW2" s="168"/>
      <c r="VYX2" s="168"/>
      <c r="VYY2" s="168"/>
      <c r="VYZ2" s="168"/>
      <c r="VZA2" s="168"/>
      <c r="VZB2" s="168"/>
      <c r="VZC2" s="168"/>
      <c r="VZD2" s="168"/>
      <c r="VZE2" s="168"/>
      <c r="VZF2" s="168"/>
      <c r="VZG2" s="168"/>
      <c r="VZH2" s="168"/>
      <c r="VZI2" s="168"/>
      <c r="VZJ2" s="168"/>
      <c r="VZK2" s="168"/>
      <c r="VZL2" s="168"/>
      <c r="VZM2" s="168"/>
      <c r="VZN2" s="168"/>
      <c r="VZO2" s="168"/>
      <c r="VZP2" s="168"/>
      <c r="VZQ2" s="168"/>
      <c r="VZR2" s="168"/>
      <c r="VZS2" s="168"/>
      <c r="VZT2" s="168"/>
      <c r="VZU2" s="168"/>
      <c r="VZV2" s="168"/>
      <c r="VZW2" s="168"/>
      <c r="VZX2" s="168"/>
      <c r="VZY2" s="168"/>
      <c r="VZZ2" s="168"/>
      <c r="WAA2" s="168"/>
      <c r="WAB2" s="168"/>
      <c r="WAC2" s="168"/>
      <c r="WAD2" s="168"/>
      <c r="WAE2" s="168"/>
      <c r="WAF2" s="168"/>
      <c r="WAG2" s="168"/>
      <c r="WAH2" s="168"/>
      <c r="WAI2" s="168"/>
      <c r="WAJ2" s="168"/>
      <c r="WAK2" s="168"/>
      <c r="WAL2" s="168"/>
      <c r="WAM2" s="168"/>
      <c r="WAN2" s="168"/>
      <c r="WAO2" s="168"/>
      <c r="WAP2" s="168"/>
      <c r="WAQ2" s="168"/>
      <c r="WAR2" s="168"/>
      <c r="WAS2" s="168"/>
      <c r="WAT2" s="168"/>
      <c r="WAU2" s="168"/>
      <c r="WAV2" s="168"/>
      <c r="WAW2" s="168"/>
      <c r="WAX2" s="168"/>
      <c r="WAY2" s="168"/>
      <c r="WAZ2" s="168"/>
      <c r="WBA2" s="168"/>
      <c r="WBB2" s="168"/>
      <c r="WBC2" s="168"/>
      <c r="WBD2" s="168"/>
      <c r="WBE2" s="168"/>
      <c r="WBF2" s="168"/>
      <c r="WBG2" s="168"/>
      <c r="WBH2" s="168"/>
      <c r="WBI2" s="168"/>
      <c r="WBJ2" s="168"/>
      <c r="WBK2" s="168"/>
      <c r="WBL2" s="168"/>
      <c r="WBM2" s="168"/>
      <c r="WBN2" s="168"/>
      <c r="WBO2" s="168"/>
      <c r="WBP2" s="168"/>
      <c r="WBQ2" s="168"/>
      <c r="WBR2" s="168"/>
      <c r="WBS2" s="168"/>
      <c r="WBT2" s="168"/>
      <c r="WBU2" s="168"/>
      <c r="WBV2" s="168"/>
      <c r="WBW2" s="168"/>
      <c r="WBX2" s="168"/>
      <c r="WBY2" s="168"/>
      <c r="WBZ2" s="168"/>
      <c r="WCA2" s="168"/>
      <c r="WCB2" s="168"/>
      <c r="WCC2" s="168"/>
      <c r="WCD2" s="168"/>
      <c r="WCE2" s="168"/>
      <c r="WCF2" s="168"/>
      <c r="WCG2" s="168"/>
      <c r="WCH2" s="168"/>
      <c r="WCI2" s="168"/>
      <c r="WCJ2" s="168"/>
      <c r="WCK2" s="168"/>
      <c r="WCL2" s="168"/>
      <c r="WCM2" s="168"/>
      <c r="WCN2" s="168"/>
      <c r="WCO2" s="168"/>
      <c r="WCP2" s="168"/>
      <c r="WCQ2" s="168"/>
      <c r="WCR2" s="168"/>
      <c r="WCS2" s="168"/>
      <c r="WCT2" s="168"/>
      <c r="WCU2" s="168"/>
      <c r="WCV2" s="168"/>
      <c r="WCW2" s="168"/>
      <c r="WCX2" s="168"/>
      <c r="WCY2" s="168"/>
      <c r="WCZ2" s="168"/>
      <c r="WDA2" s="168"/>
      <c r="WDB2" s="168"/>
      <c r="WDC2" s="168"/>
      <c r="WDD2" s="168"/>
      <c r="WDE2" s="168"/>
      <c r="WDF2" s="168"/>
      <c r="WDG2" s="168"/>
      <c r="WDH2" s="168"/>
      <c r="WDI2" s="168"/>
      <c r="WDJ2" s="168"/>
      <c r="WDK2" s="168"/>
      <c r="WDL2" s="168"/>
      <c r="WDM2" s="168"/>
      <c r="WDN2" s="168"/>
      <c r="WDO2" s="168"/>
      <c r="WDP2" s="168"/>
      <c r="WDQ2" s="168"/>
      <c r="WDR2" s="168"/>
      <c r="WDS2" s="168"/>
      <c r="WDT2" s="168"/>
      <c r="WDU2" s="168"/>
      <c r="WDV2" s="168"/>
      <c r="WDW2" s="168"/>
      <c r="WDX2" s="168"/>
      <c r="WDY2" s="168"/>
      <c r="WDZ2" s="168"/>
      <c r="WEA2" s="168"/>
      <c r="WEB2" s="168"/>
      <c r="WEC2" s="168"/>
      <c r="WED2" s="168"/>
      <c r="WEE2" s="168"/>
      <c r="WEF2" s="168"/>
      <c r="WEG2" s="168"/>
      <c r="WEH2" s="168"/>
      <c r="WEI2" s="168"/>
      <c r="WEJ2" s="168"/>
      <c r="WEK2" s="168"/>
      <c r="WEL2" s="168"/>
      <c r="WEM2" s="168"/>
      <c r="WEN2" s="168"/>
      <c r="WEO2" s="168"/>
      <c r="WEP2" s="168"/>
      <c r="WEQ2" s="168"/>
      <c r="WER2" s="168"/>
      <c r="WES2" s="168"/>
      <c r="WET2" s="168"/>
      <c r="WEU2" s="168"/>
      <c r="WEV2" s="168"/>
      <c r="WEW2" s="168"/>
      <c r="WEX2" s="168"/>
      <c r="WEY2" s="168"/>
      <c r="WEZ2" s="168"/>
      <c r="WFA2" s="168"/>
      <c r="WFB2" s="168"/>
      <c r="WFC2" s="168"/>
      <c r="WFD2" s="168"/>
      <c r="WFE2" s="168"/>
      <c r="WFF2" s="168"/>
      <c r="WFG2" s="168"/>
      <c r="WFH2" s="168"/>
      <c r="WFI2" s="168"/>
      <c r="WFJ2" s="168"/>
      <c r="WFK2" s="168"/>
      <c r="WFL2" s="168"/>
      <c r="WFM2" s="168"/>
      <c r="WFN2" s="168"/>
      <c r="WFO2" s="168"/>
      <c r="WFP2" s="168"/>
      <c r="WFQ2" s="168"/>
      <c r="WFR2" s="168"/>
      <c r="WFS2" s="168"/>
      <c r="WFT2" s="168"/>
      <c r="WFU2" s="168"/>
      <c r="WFV2" s="168"/>
      <c r="WFW2" s="168"/>
      <c r="WFX2" s="168"/>
      <c r="WFY2" s="168"/>
      <c r="WFZ2" s="168"/>
      <c r="WGA2" s="168"/>
      <c r="WGB2" s="168"/>
      <c r="WGC2" s="168"/>
      <c r="WGD2" s="168"/>
      <c r="WGE2" s="168"/>
      <c r="WGF2" s="168"/>
      <c r="WGG2" s="168"/>
      <c r="WGH2" s="168"/>
      <c r="WGI2" s="168"/>
      <c r="WGJ2" s="168"/>
      <c r="WGK2" s="168"/>
      <c r="WGL2" s="168"/>
      <c r="WGM2" s="168"/>
      <c r="WGN2" s="168"/>
      <c r="WGO2" s="168"/>
      <c r="WGP2" s="168"/>
      <c r="WGQ2" s="168"/>
      <c r="WGR2" s="168"/>
      <c r="WGS2" s="168"/>
      <c r="WGT2" s="168"/>
      <c r="WGU2" s="168"/>
      <c r="WGV2" s="168"/>
      <c r="WGW2" s="168"/>
      <c r="WGX2" s="168"/>
      <c r="WGY2" s="168"/>
      <c r="WGZ2" s="168"/>
      <c r="WHA2" s="168"/>
      <c r="WHB2" s="168"/>
      <c r="WHC2" s="168"/>
      <c r="WHD2" s="168"/>
      <c r="WHE2" s="168"/>
      <c r="WHF2" s="168"/>
      <c r="WHG2" s="168"/>
      <c r="WHH2" s="168"/>
      <c r="WHI2" s="168"/>
      <c r="WHJ2" s="168"/>
      <c r="WHK2" s="168"/>
      <c r="WHL2" s="168"/>
      <c r="WHM2" s="168"/>
      <c r="WHN2" s="168"/>
      <c r="WHO2" s="168"/>
      <c r="WHP2" s="168"/>
      <c r="WHQ2" s="168"/>
      <c r="WHR2" s="168"/>
      <c r="WHS2" s="168"/>
      <c r="WHT2" s="168"/>
      <c r="WHU2" s="168"/>
      <c r="WHV2" s="168"/>
      <c r="WHW2" s="168"/>
      <c r="WHX2" s="168"/>
      <c r="WHY2" s="168"/>
      <c r="WHZ2" s="168"/>
      <c r="WIA2" s="168"/>
      <c r="WIB2" s="168"/>
      <c r="WIC2" s="168"/>
      <c r="WID2" s="168"/>
      <c r="WIE2" s="168"/>
      <c r="WIF2" s="168"/>
      <c r="WIG2" s="168"/>
      <c r="WIH2" s="168"/>
      <c r="WII2" s="168"/>
      <c r="WIJ2" s="168"/>
      <c r="WIK2" s="168"/>
      <c r="WIL2" s="168"/>
      <c r="WIM2" s="168"/>
      <c r="WIN2" s="168"/>
      <c r="WIO2" s="168"/>
      <c r="WIP2" s="168"/>
      <c r="WIQ2" s="168"/>
      <c r="WIR2" s="168"/>
      <c r="WIS2" s="168"/>
      <c r="WIT2" s="168"/>
      <c r="WIU2" s="168"/>
      <c r="WIV2" s="168"/>
      <c r="WIW2" s="168"/>
      <c r="WIX2" s="168"/>
      <c r="WIY2" s="168"/>
      <c r="WIZ2" s="168"/>
      <c r="WJA2" s="168"/>
      <c r="WJB2" s="168"/>
      <c r="WJC2" s="168"/>
      <c r="WJD2" s="168"/>
      <c r="WJE2" s="168"/>
      <c r="WJF2" s="168"/>
      <c r="WJG2" s="168"/>
      <c r="WJH2" s="168"/>
      <c r="WJI2" s="168"/>
      <c r="WJJ2" s="168"/>
      <c r="WJK2" s="168"/>
      <c r="WJL2" s="168"/>
      <c r="WJM2" s="168"/>
      <c r="WJN2" s="168"/>
      <c r="WJO2" s="168"/>
      <c r="WJP2" s="168"/>
      <c r="WJQ2" s="168"/>
      <c r="WJR2" s="168"/>
      <c r="WJS2" s="168"/>
      <c r="WJT2" s="168"/>
      <c r="WJU2" s="168"/>
      <c r="WJV2" s="168"/>
      <c r="WJW2" s="168"/>
      <c r="WJX2" s="168"/>
      <c r="WJY2" s="168"/>
      <c r="WJZ2" s="168"/>
      <c r="WKA2" s="168"/>
      <c r="WKB2" s="168"/>
      <c r="WKC2" s="168"/>
      <c r="WKD2" s="168"/>
      <c r="WKE2" s="168"/>
      <c r="WKF2" s="168"/>
      <c r="WKG2" s="168"/>
      <c r="WKH2" s="168"/>
      <c r="WKI2" s="168"/>
      <c r="WKJ2" s="168"/>
      <c r="WKK2" s="168"/>
      <c r="WKL2" s="168"/>
      <c r="WKM2" s="168"/>
      <c r="WKN2" s="168"/>
      <c r="WKO2" s="168"/>
      <c r="WKP2" s="168"/>
      <c r="WKQ2" s="168"/>
      <c r="WKR2" s="168"/>
      <c r="WKS2" s="168"/>
      <c r="WKT2" s="168"/>
      <c r="WKU2" s="168"/>
      <c r="WKV2" s="168"/>
      <c r="WKW2" s="168"/>
      <c r="WKX2" s="168"/>
      <c r="WKY2" s="168"/>
      <c r="WKZ2" s="168"/>
      <c r="WLA2" s="168"/>
      <c r="WLB2" s="168"/>
      <c r="WLC2" s="168"/>
      <c r="WLD2" s="168"/>
      <c r="WLE2" s="168"/>
      <c r="WLF2" s="168"/>
      <c r="WLG2" s="168"/>
      <c r="WLH2" s="168"/>
      <c r="WLI2" s="168"/>
      <c r="WLJ2" s="168"/>
      <c r="WLK2" s="168"/>
      <c r="WLL2" s="168"/>
      <c r="WLM2" s="168"/>
      <c r="WLN2" s="168"/>
      <c r="WLO2" s="168"/>
      <c r="WLP2" s="168"/>
      <c r="WLQ2" s="168"/>
      <c r="WLR2" s="168"/>
      <c r="WLS2" s="168"/>
      <c r="WLT2" s="168"/>
      <c r="WLU2" s="168"/>
      <c r="WLV2" s="168"/>
      <c r="WLW2" s="168"/>
      <c r="WLX2" s="168"/>
      <c r="WLY2" s="168"/>
      <c r="WLZ2" s="168"/>
      <c r="WMA2" s="168"/>
      <c r="WMB2" s="168"/>
      <c r="WMC2" s="168"/>
      <c r="WMD2" s="168"/>
      <c r="WME2" s="168"/>
      <c r="WMF2" s="168"/>
      <c r="WMG2" s="168"/>
      <c r="WMH2" s="168"/>
      <c r="WMI2" s="168"/>
      <c r="WMJ2" s="168"/>
      <c r="WMK2" s="168"/>
      <c r="WML2" s="168"/>
      <c r="WMM2" s="168"/>
      <c r="WMN2" s="168"/>
      <c r="WMO2" s="168"/>
      <c r="WMP2" s="168"/>
      <c r="WMQ2" s="168"/>
      <c r="WMR2" s="168"/>
      <c r="WMS2" s="168"/>
      <c r="WMT2" s="168"/>
      <c r="WMU2" s="168"/>
      <c r="WMV2" s="168"/>
      <c r="WMW2" s="168"/>
      <c r="WMX2" s="168"/>
      <c r="WMY2" s="168"/>
      <c r="WMZ2" s="168"/>
      <c r="WNA2" s="168"/>
      <c r="WNB2" s="168"/>
      <c r="WNC2" s="168"/>
      <c r="WND2" s="168"/>
      <c r="WNE2" s="168"/>
      <c r="WNF2" s="168"/>
      <c r="WNG2" s="168"/>
      <c r="WNH2" s="168"/>
      <c r="WNI2" s="168"/>
      <c r="WNJ2" s="168"/>
      <c r="WNK2" s="168"/>
      <c r="WNL2" s="168"/>
      <c r="WNM2" s="168"/>
      <c r="WNN2" s="168"/>
      <c r="WNO2" s="168"/>
      <c r="WNP2" s="168"/>
      <c r="WNQ2" s="168"/>
      <c r="WNR2" s="168"/>
      <c r="WNS2" s="168"/>
      <c r="WNT2" s="168"/>
      <c r="WNU2" s="168"/>
      <c r="WNV2" s="168"/>
      <c r="WNW2" s="168"/>
      <c r="WNX2" s="168"/>
      <c r="WNY2" s="168"/>
      <c r="WNZ2" s="168"/>
      <c r="WOA2" s="168"/>
      <c r="WOB2" s="168"/>
      <c r="WOC2" s="168"/>
      <c r="WOD2" s="168"/>
      <c r="WOE2" s="168"/>
      <c r="WOF2" s="168"/>
      <c r="WOG2" s="168"/>
      <c r="WOH2" s="168"/>
      <c r="WOI2" s="168"/>
      <c r="WOJ2" s="168"/>
      <c r="WOK2" s="168"/>
      <c r="WOL2" s="168"/>
      <c r="WOM2" s="168"/>
      <c r="WON2" s="168"/>
      <c r="WOO2" s="168"/>
      <c r="WOP2" s="168"/>
      <c r="WOQ2" s="168"/>
      <c r="WOR2" s="168"/>
      <c r="WOS2" s="168"/>
      <c r="WOT2" s="168"/>
      <c r="WOU2" s="168"/>
      <c r="WOV2" s="168"/>
      <c r="WOW2" s="168"/>
      <c r="WOX2" s="168"/>
      <c r="WOY2" s="168"/>
      <c r="WOZ2" s="168"/>
      <c r="WPA2" s="168"/>
      <c r="WPB2" s="168"/>
      <c r="WPC2" s="168"/>
      <c r="WPD2" s="168"/>
      <c r="WPE2" s="168"/>
      <c r="WPF2" s="168"/>
      <c r="WPG2" s="168"/>
      <c r="WPH2" s="168"/>
      <c r="WPI2" s="168"/>
      <c r="WPJ2" s="168"/>
      <c r="WPK2" s="168"/>
      <c r="WPL2" s="168"/>
      <c r="WPM2" s="168"/>
      <c r="WPN2" s="168"/>
      <c r="WPO2" s="168"/>
      <c r="WPP2" s="168"/>
      <c r="WPQ2" s="168"/>
      <c r="WPR2" s="168"/>
      <c r="WPS2" s="168"/>
      <c r="WPT2" s="168"/>
      <c r="WPU2" s="168"/>
      <c r="WPV2" s="168"/>
      <c r="WPW2" s="168"/>
      <c r="WPX2" s="168"/>
      <c r="WPY2" s="168"/>
      <c r="WPZ2" s="168"/>
      <c r="WQA2" s="168"/>
      <c r="WQB2" s="168"/>
      <c r="WQC2" s="168"/>
      <c r="WQD2" s="168"/>
      <c r="WQE2" s="168"/>
      <c r="WQF2" s="168"/>
      <c r="WQG2" s="168"/>
      <c r="WQH2" s="168"/>
      <c r="WQI2" s="168"/>
      <c r="WQJ2" s="168"/>
      <c r="WQK2" s="168"/>
      <c r="WQL2" s="168"/>
      <c r="WQM2" s="168"/>
      <c r="WQN2" s="168"/>
      <c r="WQO2" s="168"/>
      <c r="WQP2" s="168"/>
      <c r="WQQ2" s="168"/>
      <c r="WQR2" s="168"/>
      <c r="WQS2" s="168"/>
      <c r="WQT2" s="168"/>
      <c r="WQU2" s="168"/>
      <c r="WQV2" s="168"/>
      <c r="WQW2" s="168"/>
      <c r="WQX2" s="168"/>
      <c r="WQY2" s="168"/>
      <c r="WQZ2" s="168"/>
      <c r="WRA2" s="168"/>
      <c r="WRB2" s="168"/>
      <c r="WRC2" s="168"/>
      <c r="WRD2" s="168"/>
      <c r="WRE2" s="168"/>
      <c r="WRF2" s="168"/>
      <c r="WRG2" s="168"/>
      <c r="WRH2" s="168"/>
      <c r="WRI2" s="168"/>
      <c r="WRJ2" s="168"/>
      <c r="WRK2" s="168"/>
      <c r="WRL2" s="168"/>
      <c r="WRM2" s="168"/>
      <c r="WRN2" s="168"/>
      <c r="WRO2" s="168"/>
      <c r="WRP2" s="168"/>
      <c r="WRQ2" s="168"/>
      <c r="WRR2" s="168"/>
      <c r="WRS2" s="168"/>
      <c r="WRT2" s="168"/>
      <c r="WRU2" s="168"/>
      <c r="WRV2" s="168"/>
      <c r="WRW2" s="168"/>
      <c r="WRX2" s="168"/>
      <c r="WRY2" s="168"/>
      <c r="WRZ2" s="168"/>
      <c r="WSA2" s="168"/>
      <c r="WSB2" s="168"/>
      <c r="WSC2" s="168"/>
      <c r="WSD2" s="168"/>
      <c r="WSE2" s="168"/>
      <c r="WSF2" s="168"/>
      <c r="WSG2" s="168"/>
      <c r="WSH2" s="168"/>
      <c r="WSI2" s="168"/>
      <c r="WSJ2" s="168"/>
      <c r="WSK2" s="168"/>
      <c r="WSL2" s="168"/>
      <c r="WSM2" s="168"/>
      <c r="WSN2" s="168"/>
      <c r="WSO2" s="168"/>
      <c r="WSP2" s="168"/>
      <c r="WSQ2" s="168"/>
      <c r="WSR2" s="168"/>
      <c r="WSS2" s="168"/>
      <c r="WST2" s="168"/>
      <c r="WSU2" s="168"/>
      <c r="WSV2" s="168"/>
      <c r="WSW2" s="168"/>
      <c r="WSX2" s="168"/>
      <c r="WSY2" s="168"/>
      <c r="WSZ2" s="168"/>
      <c r="WTA2" s="168"/>
      <c r="WTB2" s="168"/>
      <c r="WTC2" s="168"/>
      <c r="WTD2" s="168"/>
      <c r="WTE2" s="168"/>
      <c r="WTF2" s="168"/>
      <c r="WTG2" s="168"/>
      <c r="WTH2" s="168"/>
      <c r="WTI2" s="168"/>
      <c r="WTJ2" s="168"/>
      <c r="WTK2" s="168"/>
      <c r="WTL2" s="168"/>
      <c r="WTM2" s="168"/>
      <c r="WTN2" s="168"/>
      <c r="WTO2" s="168"/>
      <c r="WTP2" s="168"/>
      <c r="WTQ2" s="168"/>
      <c r="WTR2" s="168"/>
      <c r="WTS2" s="168"/>
      <c r="WTT2" s="168"/>
      <c r="WTU2" s="168"/>
      <c r="WTV2" s="168"/>
      <c r="WTW2" s="168"/>
      <c r="WTX2" s="168"/>
      <c r="WTY2" s="168"/>
      <c r="WTZ2" s="168"/>
      <c r="WUA2" s="168"/>
      <c r="WUB2" s="168"/>
      <c r="WUC2" s="168"/>
      <c r="WUD2" s="168"/>
      <c r="WUE2" s="168"/>
      <c r="WUF2" s="168"/>
      <c r="WUG2" s="168"/>
      <c r="WUH2" s="168"/>
      <c r="WUI2" s="168"/>
      <c r="WUJ2" s="168"/>
      <c r="WUK2" s="168"/>
      <c r="WUL2" s="168"/>
      <c r="WUM2" s="168"/>
      <c r="WUN2" s="168"/>
      <c r="WUO2" s="168"/>
      <c r="WUP2" s="168"/>
      <c r="WUQ2" s="168"/>
      <c r="WUR2" s="168"/>
      <c r="WUS2" s="168"/>
      <c r="WUT2" s="168"/>
      <c r="WUU2" s="168"/>
      <c r="WUV2" s="168"/>
      <c r="WUW2" s="168"/>
      <c r="WUX2" s="168"/>
      <c r="WUY2" s="168"/>
      <c r="WUZ2" s="168"/>
      <c r="WVA2" s="168"/>
      <c r="WVB2" s="168"/>
      <c r="WVC2" s="168"/>
      <c r="WVD2" s="168"/>
      <c r="WVE2" s="168"/>
      <c r="WVF2" s="168"/>
      <c r="WVG2" s="168"/>
      <c r="WVH2" s="168"/>
      <c r="WVI2" s="168"/>
      <c r="WVJ2" s="168"/>
      <c r="WVK2" s="168"/>
      <c r="WVL2" s="168"/>
      <c r="WVM2" s="168"/>
      <c r="WVN2" s="168"/>
      <c r="WVO2" s="168"/>
      <c r="WVP2" s="168"/>
      <c r="WVQ2" s="168"/>
      <c r="WVR2" s="168"/>
      <c r="WVS2" s="168"/>
      <c r="WVT2" s="168"/>
      <c r="WVU2" s="168"/>
      <c r="WVV2" s="168"/>
      <c r="WVW2" s="168"/>
      <c r="WVX2" s="168"/>
      <c r="WVY2" s="168"/>
      <c r="WVZ2" s="168"/>
      <c r="WWA2" s="168"/>
      <c r="WWB2" s="168"/>
      <c r="WWC2" s="168"/>
      <c r="WWD2" s="168"/>
      <c r="WWE2" s="168"/>
      <c r="WWF2" s="168"/>
      <c r="WWG2" s="168"/>
      <c r="WWH2" s="168"/>
      <c r="WWI2" s="168"/>
      <c r="WWJ2" s="168"/>
      <c r="WWK2" s="168"/>
      <c r="WWL2" s="168"/>
      <c r="WWM2" s="168"/>
      <c r="WWN2" s="168"/>
      <c r="WWO2" s="168"/>
      <c r="WWP2" s="168"/>
      <c r="WWQ2" s="168"/>
      <c r="WWR2" s="168"/>
      <c r="WWS2" s="168"/>
      <c r="WWT2" s="168"/>
      <c r="WWU2" s="168"/>
      <c r="WWV2" s="168"/>
      <c r="WWW2" s="168"/>
      <c r="WWX2" s="168"/>
      <c r="WWY2" s="168"/>
      <c r="WWZ2" s="168"/>
      <c r="WXA2" s="168"/>
      <c r="WXB2" s="168"/>
      <c r="WXC2" s="168"/>
      <c r="WXD2" s="168"/>
      <c r="WXE2" s="168"/>
      <c r="WXF2" s="168"/>
      <c r="WXG2" s="168"/>
      <c r="WXH2" s="168"/>
      <c r="WXI2" s="168"/>
      <c r="WXJ2" s="168"/>
      <c r="WXK2" s="168"/>
      <c r="WXL2" s="168"/>
      <c r="WXM2" s="168"/>
      <c r="WXN2" s="168"/>
      <c r="WXO2" s="168"/>
      <c r="WXP2" s="168"/>
      <c r="WXQ2" s="168"/>
      <c r="WXR2" s="168"/>
      <c r="WXS2" s="168"/>
      <c r="WXT2" s="168"/>
      <c r="WXU2" s="168"/>
      <c r="WXV2" s="168"/>
      <c r="WXW2" s="168"/>
      <c r="WXX2" s="168"/>
      <c r="WXY2" s="168"/>
      <c r="WXZ2" s="168"/>
      <c r="WYA2" s="168"/>
      <c r="WYB2" s="168"/>
      <c r="WYC2" s="168"/>
      <c r="WYD2" s="168"/>
      <c r="WYE2" s="168"/>
      <c r="WYF2" s="168"/>
      <c r="WYG2" s="168"/>
      <c r="WYH2" s="168"/>
      <c r="WYI2" s="168"/>
      <c r="WYJ2" s="168"/>
      <c r="WYK2" s="168"/>
      <c r="WYL2" s="168"/>
      <c r="WYM2" s="168"/>
      <c r="WYN2" s="168"/>
      <c r="WYO2" s="168"/>
      <c r="WYP2" s="168"/>
      <c r="WYQ2" s="168"/>
      <c r="WYR2" s="168"/>
      <c r="WYS2" s="168"/>
      <c r="WYT2" s="168"/>
      <c r="WYU2" s="168"/>
      <c r="WYV2" s="168"/>
      <c r="WYW2" s="168"/>
      <c r="WYX2" s="168"/>
      <c r="WYY2" s="168"/>
      <c r="WYZ2" s="168"/>
      <c r="WZA2" s="168"/>
      <c r="WZB2" s="168"/>
      <c r="WZC2" s="168"/>
      <c r="WZD2" s="168"/>
      <c r="WZE2" s="168"/>
      <c r="WZF2" s="168"/>
      <c r="WZG2" s="168"/>
      <c r="WZH2" s="168"/>
      <c r="WZI2" s="168"/>
    </row>
    <row r="3" spans="1:16233" s="1" customFormat="1" ht="15.75" x14ac:dyDescent="0.25">
      <c r="A3" s="168" t="s">
        <v>289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42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  <c r="IW3" s="168"/>
      <c r="IX3" s="168"/>
      <c r="IY3" s="168"/>
      <c r="IZ3" s="168"/>
      <c r="JA3" s="168"/>
      <c r="JB3" s="168"/>
      <c r="JC3" s="168"/>
      <c r="JD3" s="168"/>
      <c r="JE3" s="168"/>
      <c r="JF3" s="168"/>
      <c r="JG3" s="168"/>
      <c r="JH3" s="168"/>
      <c r="JI3" s="168"/>
      <c r="JJ3" s="168"/>
      <c r="JK3" s="168"/>
      <c r="JL3" s="168"/>
      <c r="JM3" s="168"/>
      <c r="JN3" s="168"/>
      <c r="JO3" s="168"/>
      <c r="JP3" s="168"/>
      <c r="JQ3" s="168"/>
      <c r="JR3" s="168"/>
      <c r="JS3" s="168"/>
      <c r="JT3" s="168"/>
      <c r="JU3" s="168"/>
      <c r="JV3" s="168"/>
      <c r="JW3" s="168"/>
      <c r="JX3" s="168"/>
      <c r="JY3" s="168"/>
      <c r="JZ3" s="168"/>
      <c r="KA3" s="168"/>
      <c r="KB3" s="168"/>
      <c r="KC3" s="168"/>
      <c r="KD3" s="168"/>
      <c r="KE3" s="168"/>
      <c r="KF3" s="168"/>
      <c r="KG3" s="168"/>
      <c r="KH3" s="168"/>
      <c r="KI3" s="168"/>
      <c r="KJ3" s="168"/>
      <c r="KK3" s="168"/>
      <c r="KL3" s="168"/>
      <c r="KM3" s="168"/>
      <c r="KN3" s="168"/>
      <c r="KO3" s="168"/>
      <c r="KP3" s="168"/>
      <c r="KQ3" s="168"/>
      <c r="KR3" s="168"/>
      <c r="KS3" s="168"/>
      <c r="KT3" s="168"/>
      <c r="KU3" s="168"/>
      <c r="KV3" s="168"/>
      <c r="KW3" s="168"/>
      <c r="KX3" s="168"/>
      <c r="KY3" s="168"/>
      <c r="KZ3" s="168"/>
      <c r="LA3" s="168"/>
      <c r="LB3" s="168"/>
      <c r="LC3" s="168"/>
      <c r="LD3" s="168"/>
      <c r="LE3" s="168"/>
      <c r="LF3" s="168"/>
      <c r="LG3" s="168"/>
      <c r="LH3" s="168"/>
      <c r="LI3" s="168"/>
      <c r="LJ3" s="168"/>
      <c r="LK3" s="168"/>
      <c r="LL3" s="168"/>
      <c r="LM3" s="168"/>
      <c r="LN3" s="168"/>
      <c r="LO3" s="168"/>
      <c r="LP3" s="168"/>
      <c r="LQ3" s="168"/>
      <c r="LR3" s="168"/>
      <c r="LS3" s="168"/>
      <c r="LT3" s="168"/>
      <c r="LU3" s="168"/>
      <c r="LV3" s="168"/>
      <c r="LW3" s="168"/>
      <c r="LX3" s="168"/>
      <c r="LY3" s="168"/>
      <c r="LZ3" s="168"/>
      <c r="MA3" s="168"/>
      <c r="MB3" s="168"/>
      <c r="MC3" s="168"/>
      <c r="MD3" s="168"/>
      <c r="ME3" s="168"/>
      <c r="MF3" s="168"/>
      <c r="MG3" s="168"/>
      <c r="MH3" s="168"/>
      <c r="MI3" s="168"/>
      <c r="MJ3" s="168"/>
      <c r="MK3" s="168"/>
      <c r="ML3" s="168"/>
      <c r="MM3" s="168"/>
      <c r="MN3" s="168"/>
      <c r="MO3" s="168"/>
      <c r="MP3" s="168"/>
      <c r="MQ3" s="168"/>
      <c r="MR3" s="168"/>
      <c r="MS3" s="168"/>
      <c r="MT3" s="168"/>
      <c r="MU3" s="168"/>
      <c r="MV3" s="168"/>
      <c r="MW3" s="168"/>
      <c r="MX3" s="168"/>
      <c r="MY3" s="168"/>
      <c r="MZ3" s="168"/>
      <c r="NA3" s="168"/>
      <c r="NB3" s="168"/>
      <c r="NC3" s="168"/>
      <c r="ND3" s="168"/>
      <c r="NE3" s="168"/>
      <c r="NF3" s="168"/>
      <c r="NG3" s="168"/>
      <c r="NH3" s="168"/>
      <c r="NI3" s="168"/>
      <c r="NJ3" s="168"/>
      <c r="NK3" s="168"/>
      <c r="NL3" s="168"/>
      <c r="NM3" s="168"/>
      <c r="NN3" s="168"/>
      <c r="NO3" s="168"/>
      <c r="NP3" s="168"/>
      <c r="NQ3" s="168"/>
      <c r="NR3" s="168"/>
      <c r="NS3" s="168"/>
      <c r="NT3" s="168"/>
      <c r="NU3" s="168"/>
      <c r="NV3" s="168"/>
      <c r="NW3" s="168"/>
      <c r="NX3" s="168"/>
      <c r="NY3" s="168"/>
      <c r="NZ3" s="168"/>
      <c r="OA3" s="168"/>
      <c r="OB3" s="168"/>
      <c r="OC3" s="168"/>
      <c r="OD3" s="168"/>
      <c r="OE3" s="168"/>
      <c r="OF3" s="168"/>
      <c r="OG3" s="168"/>
      <c r="OH3" s="168"/>
      <c r="OI3" s="168"/>
      <c r="OJ3" s="168"/>
      <c r="OK3" s="168"/>
      <c r="OL3" s="168"/>
      <c r="OM3" s="168"/>
      <c r="ON3" s="168"/>
      <c r="OO3" s="168"/>
      <c r="OP3" s="168"/>
      <c r="OQ3" s="168"/>
      <c r="OR3" s="168"/>
      <c r="OS3" s="168"/>
      <c r="OT3" s="168"/>
      <c r="OU3" s="168"/>
      <c r="OV3" s="168"/>
      <c r="OW3" s="168"/>
      <c r="OX3" s="168"/>
      <c r="OY3" s="168"/>
      <c r="OZ3" s="168"/>
      <c r="PA3" s="168"/>
      <c r="PB3" s="168"/>
      <c r="PC3" s="168"/>
      <c r="PD3" s="168"/>
      <c r="PE3" s="168"/>
      <c r="PF3" s="168"/>
      <c r="PG3" s="168"/>
      <c r="PH3" s="168"/>
      <c r="PI3" s="168"/>
      <c r="PJ3" s="168"/>
      <c r="PK3" s="168"/>
      <c r="PL3" s="168"/>
      <c r="PM3" s="168"/>
      <c r="PN3" s="168"/>
      <c r="PO3" s="168"/>
      <c r="PP3" s="168"/>
      <c r="PQ3" s="168"/>
      <c r="PR3" s="168"/>
      <c r="PS3" s="168"/>
      <c r="PT3" s="168"/>
      <c r="PU3" s="168"/>
      <c r="PV3" s="168"/>
      <c r="PW3" s="168"/>
      <c r="PX3" s="168"/>
      <c r="PY3" s="168"/>
      <c r="PZ3" s="168"/>
      <c r="QA3" s="168"/>
      <c r="QB3" s="168"/>
      <c r="QC3" s="168"/>
      <c r="QD3" s="168"/>
      <c r="QE3" s="168"/>
      <c r="QF3" s="168"/>
      <c r="QG3" s="168"/>
      <c r="QH3" s="168"/>
      <c r="QI3" s="168"/>
      <c r="QJ3" s="168"/>
      <c r="QK3" s="168"/>
      <c r="QL3" s="168"/>
      <c r="QM3" s="168"/>
      <c r="QN3" s="168"/>
      <c r="QO3" s="168"/>
      <c r="QP3" s="168"/>
      <c r="QQ3" s="168"/>
      <c r="QR3" s="168"/>
      <c r="QS3" s="168"/>
      <c r="QT3" s="168"/>
      <c r="QU3" s="168"/>
      <c r="QV3" s="168"/>
      <c r="QW3" s="168"/>
      <c r="QX3" s="168"/>
      <c r="QY3" s="168"/>
      <c r="QZ3" s="168"/>
      <c r="RA3" s="168"/>
      <c r="RB3" s="168"/>
      <c r="RC3" s="168"/>
      <c r="RD3" s="168"/>
      <c r="RE3" s="168"/>
      <c r="RF3" s="168"/>
      <c r="RG3" s="168"/>
      <c r="RH3" s="168"/>
      <c r="RI3" s="168"/>
      <c r="RJ3" s="168"/>
      <c r="RK3" s="168"/>
      <c r="RL3" s="168"/>
      <c r="RM3" s="168"/>
      <c r="RN3" s="168"/>
      <c r="RO3" s="168"/>
      <c r="RP3" s="168"/>
      <c r="RQ3" s="168"/>
      <c r="RR3" s="168"/>
      <c r="RS3" s="168"/>
      <c r="RT3" s="168"/>
      <c r="RU3" s="168"/>
      <c r="RV3" s="168"/>
      <c r="RW3" s="168"/>
      <c r="RX3" s="168"/>
      <c r="RY3" s="168"/>
      <c r="RZ3" s="168"/>
      <c r="SA3" s="168"/>
      <c r="SB3" s="168"/>
      <c r="SC3" s="168"/>
      <c r="SD3" s="168"/>
      <c r="SE3" s="168"/>
      <c r="SF3" s="168"/>
      <c r="SG3" s="168"/>
      <c r="SH3" s="168"/>
      <c r="SI3" s="168"/>
      <c r="SJ3" s="168"/>
      <c r="SK3" s="168"/>
      <c r="SL3" s="168"/>
      <c r="SM3" s="168"/>
      <c r="SN3" s="168"/>
      <c r="SO3" s="168"/>
      <c r="SP3" s="168"/>
      <c r="SQ3" s="168"/>
      <c r="SR3" s="168"/>
      <c r="SS3" s="168"/>
      <c r="ST3" s="168"/>
      <c r="SU3" s="168"/>
      <c r="SV3" s="168"/>
      <c r="SW3" s="168"/>
      <c r="SX3" s="168"/>
      <c r="SY3" s="168"/>
      <c r="SZ3" s="168"/>
      <c r="TA3" s="168"/>
      <c r="TB3" s="168"/>
      <c r="TC3" s="168"/>
      <c r="TD3" s="168"/>
      <c r="TE3" s="168"/>
      <c r="TF3" s="168"/>
      <c r="TG3" s="168"/>
      <c r="TH3" s="168"/>
      <c r="TI3" s="168"/>
      <c r="TJ3" s="168"/>
      <c r="TK3" s="168"/>
      <c r="TL3" s="168"/>
      <c r="TM3" s="168"/>
      <c r="TN3" s="168"/>
      <c r="TO3" s="168"/>
      <c r="TP3" s="168"/>
      <c r="TQ3" s="168"/>
      <c r="TR3" s="168"/>
      <c r="TS3" s="168"/>
      <c r="TT3" s="168"/>
      <c r="TU3" s="168"/>
      <c r="TV3" s="168"/>
      <c r="TW3" s="168"/>
      <c r="TX3" s="168"/>
      <c r="TY3" s="168"/>
      <c r="TZ3" s="168"/>
      <c r="UA3" s="168"/>
      <c r="UB3" s="168"/>
      <c r="UC3" s="168"/>
      <c r="UD3" s="168"/>
      <c r="UE3" s="168"/>
      <c r="UF3" s="168"/>
      <c r="UG3" s="168"/>
      <c r="UH3" s="168"/>
      <c r="UI3" s="168"/>
      <c r="UJ3" s="168"/>
      <c r="UK3" s="168"/>
      <c r="UL3" s="168"/>
      <c r="UM3" s="168"/>
      <c r="UN3" s="168"/>
      <c r="UO3" s="168"/>
      <c r="UP3" s="168"/>
      <c r="UQ3" s="168"/>
      <c r="UR3" s="168"/>
      <c r="US3" s="168"/>
      <c r="UT3" s="168"/>
      <c r="UU3" s="168"/>
      <c r="UV3" s="168"/>
      <c r="UW3" s="168"/>
      <c r="UX3" s="168"/>
      <c r="UY3" s="168"/>
      <c r="UZ3" s="168"/>
      <c r="VA3" s="168"/>
      <c r="VB3" s="168"/>
      <c r="VC3" s="168"/>
      <c r="VD3" s="168"/>
      <c r="VE3" s="168"/>
      <c r="VF3" s="168"/>
      <c r="VG3" s="168"/>
      <c r="VH3" s="168"/>
      <c r="VI3" s="168"/>
      <c r="VJ3" s="168"/>
      <c r="VK3" s="168"/>
      <c r="VL3" s="168"/>
      <c r="VM3" s="168"/>
      <c r="VN3" s="168"/>
      <c r="VO3" s="168"/>
      <c r="VP3" s="168"/>
      <c r="VQ3" s="168"/>
      <c r="VR3" s="168"/>
      <c r="VS3" s="168"/>
      <c r="VT3" s="168"/>
      <c r="VU3" s="168"/>
      <c r="VV3" s="168"/>
      <c r="VW3" s="168"/>
      <c r="VX3" s="168"/>
      <c r="VY3" s="168"/>
      <c r="VZ3" s="168"/>
      <c r="WA3" s="168"/>
      <c r="WB3" s="168"/>
      <c r="WC3" s="168"/>
      <c r="WD3" s="168"/>
      <c r="WE3" s="168"/>
      <c r="WF3" s="168"/>
      <c r="WG3" s="168"/>
      <c r="WH3" s="168"/>
      <c r="WI3" s="168"/>
      <c r="WJ3" s="168"/>
      <c r="WK3" s="168"/>
      <c r="WL3" s="168"/>
      <c r="WM3" s="168"/>
      <c r="WN3" s="168"/>
      <c r="WO3" s="168"/>
      <c r="WP3" s="168"/>
      <c r="WQ3" s="168"/>
      <c r="WR3" s="168"/>
      <c r="WS3" s="168"/>
      <c r="WT3" s="168"/>
      <c r="WU3" s="168"/>
      <c r="WV3" s="168"/>
      <c r="WW3" s="168"/>
      <c r="WX3" s="168"/>
      <c r="WY3" s="168"/>
      <c r="WZ3" s="168"/>
      <c r="XA3" s="168"/>
      <c r="XB3" s="168"/>
      <c r="XC3" s="168"/>
      <c r="XD3" s="168"/>
      <c r="XE3" s="168"/>
      <c r="XF3" s="168"/>
      <c r="XG3" s="168"/>
      <c r="XH3" s="168"/>
      <c r="XI3" s="168"/>
      <c r="XJ3" s="168"/>
      <c r="XK3" s="168"/>
      <c r="XL3" s="168"/>
      <c r="XM3" s="168"/>
      <c r="XN3" s="168"/>
      <c r="XO3" s="168"/>
      <c r="XP3" s="168"/>
      <c r="XQ3" s="168"/>
      <c r="XR3" s="168"/>
      <c r="XS3" s="168"/>
      <c r="XT3" s="168"/>
      <c r="XU3" s="168"/>
      <c r="XV3" s="168"/>
      <c r="XW3" s="168"/>
      <c r="XX3" s="168"/>
      <c r="XY3" s="168"/>
      <c r="XZ3" s="168"/>
      <c r="YA3" s="168"/>
      <c r="YB3" s="168"/>
      <c r="YC3" s="168"/>
      <c r="YD3" s="168"/>
      <c r="YE3" s="168"/>
      <c r="YF3" s="168"/>
      <c r="YG3" s="168"/>
      <c r="YH3" s="168"/>
      <c r="YI3" s="168"/>
      <c r="YJ3" s="168"/>
      <c r="YK3" s="168"/>
      <c r="YL3" s="168"/>
      <c r="YM3" s="168"/>
      <c r="YN3" s="168"/>
      <c r="YO3" s="168"/>
      <c r="YP3" s="168"/>
      <c r="YQ3" s="168"/>
      <c r="YR3" s="168"/>
      <c r="YS3" s="168"/>
      <c r="YT3" s="168"/>
      <c r="YU3" s="168"/>
      <c r="YV3" s="168"/>
      <c r="YW3" s="168"/>
      <c r="YX3" s="168"/>
      <c r="YY3" s="168"/>
      <c r="YZ3" s="168"/>
      <c r="ZA3" s="168"/>
      <c r="ZB3" s="168"/>
      <c r="ZC3" s="168"/>
      <c r="ZD3" s="168"/>
      <c r="ZE3" s="168"/>
      <c r="ZF3" s="168"/>
      <c r="ZG3" s="168"/>
      <c r="ZH3" s="168"/>
      <c r="ZI3" s="168"/>
      <c r="ZJ3" s="168"/>
      <c r="ZK3" s="168"/>
      <c r="ZL3" s="168"/>
      <c r="ZM3" s="168"/>
      <c r="ZN3" s="168"/>
      <c r="ZO3" s="168"/>
      <c r="ZP3" s="168"/>
      <c r="ZQ3" s="168"/>
      <c r="ZR3" s="168"/>
      <c r="ZS3" s="168"/>
      <c r="ZT3" s="168"/>
      <c r="ZU3" s="168"/>
      <c r="ZV3" s="168"/>
      <c r="ZW3" s="168"/>
      <c r="ZX3" s="168"/>
      <c r="ZY3" s="168"/>
      <c r="ZZ3" s="168"/>
      <c r="AAA3" s="168"/>
      <c r="AAB3" s="168"/>
      <c r="AAC3" s="168"/>
      <c r="AAD3" s="168"/>
      <c r="AAE3" s="168"/>
      <c r="AAF3" s="168"/>
      <c r="AAG3" s="168"/>
      <c r="AAH3" s="168"/>
      <c r="AAI3" s="168"/>
      <c r="AAJ3" s="168"/>
      <c r="AAK3" s="168"/>
      <c r="AAL3" s="168"/>
      <c r="AAM3" s="168"/>
      <c r="AAN3" s="168"/>
      <c r="AAO3" s="168"/>
      <c r="AAP3" s="168"/>
      <c r="AAQ3" s="168"/>
      <c r="AAR3" s="168"/>
      <c r="AAS3" s="168"/>
      <c r="AAT3" s="168"/>
      <c r="AAU3" s="168"/>
      <c r="AAV3" s="168"/>
      <c r="AAW3" s="168"/>
      <c r="AAX3" s="168"/>
      <c r="AAY3" s="168"/>
      <c r="AAZ3" s="168"/>
      <c r="ABA3" s="168"/>
      <c r="ABB3" s="168"/>
      <c r="ABC3" s="168"/>
      <c r="ABD3" s="168"/>
      <c r="ABE3" s="168"/>
      <c r="ABF3" s="168"/>
      <c r="ABG3" s="168"/>
      <c r="ABH3" s="168"/>
      <c r="ABI3" s="168"/>
      <c r="ABJ3" s="168"/>
      <c r="ABK3" s="168"/>
      <c r="ABL3" s="168"/>
      <c r="ABM3" s="168"/>
      <c r="ABN3" s="168"/>
      <c r="ABO3" s="168"/>
      <c r="ABP3" s="168"/>
      <c r="ABQ3" s="168"/>
      <c r="ABR3" s="168"/>
      <c r="ABS3" s="168"/>
      <c r="ABT3" s="168"/>
      <c r="ABU3" s="168"/>
      <c r="ABV3" s="168"/>
      <c r="ABW3" s="168"/>
      <c r="ABX3" s="168"/>
      <c r="ABY3" s="168"/>
      <c r="ABZ3" s="168"/>
      <c r="ACA3" s="168"/>
      <c r="ACB3" s="168"/>
      <c r="ACC3" s="168"/>
      <c r="ACD3" s="168"/>
      <c r="ACE3" s="168"/>
      <c r="ACF3" s="168"/>
      <c r="ACG3" s="168"/>
      <c r="ACH3" s="168"/>
      <c r="ACI3" s="168"/>
      <c r="ACJ3" s="168"/>
      <c r="ACK3" s="168"/>
      <c r="ACL3" s="168"/>
      <c r="ACM3" s="168"/>
      <c r="ACN3" s="168"/>
      <c r="ACO3" s="168"/>
      <c r="ACP3" s="168"/>
      <c r="ACQ3" s="168"/>
      <c r="ACR3" s="168"/>
      <c r="ACS3" s="168"/>
      <c r="ACT3" s="168"/>
      <c r="ACU3" s="168"/>
      <c r="ACV3" s="168"/>
      <c r="ACW3" s="168"/>
      <c r="ACX3" s="168"/>
      <c r="ACY3" s="168"/>
      <c r="ACZ3" s="168"/>
      <c r="ADA3" s="168"/>
      <c r="ADB3" s="168"/>
      <c r="ADC3" s="168"/>
      <c r="ADD3" s="168"/>
      <c r="ADE3" s="168"/>
      <c r="ADF3" s="168"/>
      <c r="ADG3" s="168"/>
      <c r="ADH3" s="168"/>
      <c r="ADI3" s="168"/>
      <c r="ADJ3" s="168"/>
      <c r="ADK3" s="168"/>
      <c r="ADL3" s="168"/>
      <c r="ADM3" s="168"/>
      <c r="ADN3" s="168"/>
      <c r="ADO3" s="168"/>
      <c r="ADP3" s="168"/>
      <c r="ADQ3" s="168"/>
      <c r="ADR3" s="168"/>
      <c r="ADS3" s="168"/>
      <c r="ADT3" s="168"/>
      <c r="ADU3" s="168"/>
      <c r="ADV3" s="168"/>
      <c r="ADW3" s="168"/>
      <c r="ADX3" s="168"/>
      <c r="ADY3" s="168"/>
      <c r="ADZ3" s="168"/>
      <c r="AEA3" s="168"/>
      <c r="AEB3" s="168"/>
      <c r="AEC3" s="168"/>
      <c r="AED3" s="168"/>
      <c r="AEE3" s="168"/>
      <c r="AEF3" s="168"/>
      <c r="AEG3" s="168"/>
      <c r="AEH3" s="168"/>
      <c r="AEI3" s="168"/>
      <c r="AEJ3" s="168"/>
      <c r="AEK3" s="168"/>
      <c r="AEL3" s="168"/>
      <c r="AEM3" s="168"/>
      <c r="AEN3" s="168"/>
      <c r="AEO3" s="168"/>
      <c r="AEP3" s="168"/>
      <c r="AEQ3" s="168"/>
      <c r="AER3" s="168"/>
      <c r="AES3" s="168"/>
      <c r="AET3" s="168"/>
      <c r="AEU3" s="168"/>
      <c r="AEV3" s="168"/>
      <c r="AEW3" s="168"/>
      <c r="AEX3" s="168"/>
      <c r="AEY3" s="168"/>
      <c r="AEZ3" s="168"/>
      <c r="AFA3" s="168"/>
      <c r="AFB3" s="168"/>
      <c r="AFC3" s="168"/>
      <c r="AFD3" s="168"/>
      <c r="AFE3" s="168"/>
      <c r="AFF3" s="168"/>
      <c r="AFG3" s="168"/>
      <c r="AFH3" s="168"/>
      <c r="AFI3" s="168"/>
      <c r="AFJ3" s="168"/>
      <c r="AFK3" s="168"/>
      <c r="AFL3" s="168"/>
      <c r="AFM3" s="168"/>
      <c r="AFN3" s="168"/>
      <c r="AFO3" s="168"/>
      <c r="AFP3" s="168"/>
      <c r="AFQ3" s="168"/>
      <c r="AFR3" s="168"/>
      <c r="AFS3" s="168"/>
      <c r="AFT3" s="168"/>
      <c r="AFU3" s="168"/>
      <c r="AFV3" s="168"/>
      <c r="AFW3" s="168"/>
      <c r="AFX3" s="168"/>
      <c r="AFY3" s="168"/>
      <c r="AFZ3" s="168"/>
      <c r="AGA3" s="168"/>
      <c r="AGB3" s="168"/>
      <c r="AGC3" s="168"/>
      <c r="AGD3" s="168"/>
      <c r="AGE3" s="168"/>
      <c r="AGF3" s="168"/>
      <c r="AGG3" s="168"/>
      <c r="AGH3" s="168"/>
      <c r="AGI3" s="168"/>
      <c r="AGJ3" s="168"/>
      <c r="AGK3" s="168"/>
      <c r="AGL3" s="168"/>
      <c r="AGM3" s="168"/>
      <c r="AGN3" s="168"/>
      <c r="AGO3" s="168"/>
      <c r="AGP3" s="168"/>
      <c r="AGQ3" s="168"/>
      <c r="AGR3" s="168"/>
      <c r="AGS3" s="168"/>
      <c r="AGT3" s="168"/>
      <c r="AGU3" s="168"/>
      <c r="AGV3" s="168"/>
      <c r="AGW3" s="168"/>
      <c r="AGX3" s="168"/>
      <c r="AGY3" s="168"/>
      <c r="AGZ3" s="168"/>
      <c r="AHA3" s="168"/>
      <c r="AHB3" s="168"/>
      <c r="AHC3" s="168"/>
      <c r="AHD3" s="168"/>
      <c r="AHE3" s="168"/>
      <c r="AHF3" s="168"/>
      <c r="AHG3" s="168"/>
      <c r="AHH3" s="168"/>
      <c r="AHI3" s="168"/>
      <c r="AHJ3" s="168"/>
      <c r="AHK3" s="168"/>
      <c r="AHL3" s="168"/>
      <c r="AHM3" s="168"/>
      <c r="AHN3" s="168"/>
      <c r="AHO3" s="168"/>
      <c r="AHP3" s="168"/>
      <c r="AHQ3" s="168"/>
      <c r="AHR3" s="168"/>
      <c r="AHS3" s="168"/>
      <c r="AHT3" s="168"/>
      <c r="AHU3" s="168"/>
      <c r="AHV3" s="168"/>
      <c r="AHW3" s="168"/>
      <c r="AHX3" s="168"/>
      <c r="AHY3" s="168"/>
      <c r="AHZ3" s="168"/>
      <c r="AIA3" s="168"/>
      <c r="AIB3" s="168"/>
      <c r="AIC3" s="168"/>
      <c r="AID3" s="168"/>
      <c r="AIE3" s="168"/>
      <c r="AIF3" s="168"/>
      <c r="AIG3" s="168"/>
      <c r="AIH3" s="168"/>
      <c r="AII3" s="168"/>
      <c r="AIJ3" s="168"/>
      <c r="AIK3" s="168"/>
      <c r="AIL3" s="168"/>
      <c r="AIM3" s="168"/>
      <c r="AIN3" s="168"/>
      <c r="AIO3" s="168"/>
      <c r="AIP3" s="168"/>
      <c r="AIQ3" s="168"/>
      <c r="AIR3" s="168"/>
      <c r="AIS3" s="168"/>
      <c r="AIT3" s="168"/>
      <c r="AIU3" s="168"/>
      <c r="AIV3" s="168"/>
      <c r="AIW3" s="168"/>
      <c r="AIX3" s="168"/>
      <c r="AIY3" s="168"/>
      <c r="AIZ3" s="168"/>
      <c r="AJA3" s="168"/>
      <c r="AJB3" s="168"/>
      <c r="AJC3" s="168"/>
      <c r="AJD3" s="168"/>
      <c r="AJE3" s="168"/>
      <c r="AJF3" s="168"/>
      <c r="AJG3" s="168"/>
      <c r="AJH3" s="168"/>
      <c r="AJI3" s="168"/>
      <c r="AJJ3" s="168"/>
      <c r="AJK3" s="168"/>
      <c r="AJL3" s="168"/>
      <c r="AJM3" s="168"/>
      <c r="AJN3" s="168"/>
      <c r="AJO3" s="168"/>
      <c r="AJP3" s="168"/>
      <c r="AJQ3" s="168"/>
      <c r="AJR3" s="168"/>
      <c r="AJS3" s="168"/>
      <c r="AJT3" s="168"/>
      <c r="AJU3" s="168"/>
      <c r="AJV3" s="168"/>
      <c r="AJW3" s="168"/>
      <c r="AJX3" s="168"/>
      <c r="AJY3" s="168"/>
      <c r="AJZ3" s="168"/>
      <c r="AKA3" s="168"/>
      <c r="AKB3" s="168"/>
      <c r="AKC3" s="168"/>
      <c r="AKD3" s="168"/>
      <c r="AKE3" s="168"/>
      <c r="AKF3" s="168"/>
      <c r="AKG3" s="168"/>
      <c r="AKH3" s="168"/>
      <c r="AKI3" s="168"/>
      <c r="AKJ3" s="168"/>
      <c r="AKK3" s="168"/>
      <c r="AKL3" s="168"/>
      <c r="AKM3" s="168"/>
      <c r="AKN3" s="168"/>
      <c r="AKO3" s="168"/>
      <c r="AKP3" s="168"/>
      <c r="AKQ3" s="168"/>
      <c r="AKR3" s="168"/>
      <c r="AKS3" s="168"/>
      <c r="AKT3" s="168"/>
      <c r="AKU3" s="168"/>
      <c r="AKV3" s="168"/>
      <c r="AKW3" s="168"/>
      <c r="AKX3" s="168"/>
      <c r="AKY3" s="168"/>
      <c r="AKZ3" s="168"/>
      <c r="ALA3" s="168"/>
      <c r="ALB3" s="168"/>
      <c r="ALC3" s="168"/>
      <c r="ALD3" s="168"/>
      <c r="ALE3" s="168"/>
      <c r="ALF3" s="168"/>
      <c r="ALG3" s="168"/>
      <c r="ALH3" s="168"/>
      <c r="ALI3" s="168"/>
      <c r="ALJ3" s="168"/>
      <c r="ALK3" s="168"/>
      <c r="ALL3" s="168"/>
      <c r="ALM3" s="168"/>
      <c r="ALN3" s="168"/>
      <c r="ALO3" s="168"/>
      <c r="ALP3" s="168"/>
      <c r="ALQ3" s="168"/>
      <c r="ALR3" s="168"/>
      <c r="ALS3" s="168"/>
      <c r="ALT3" s="168"/>
      <c r="ALU3" s="168"/>
      <c r="ALV3" s="168"/>
      <c r="ALW3" s="168"/>
      <c r="ALX3" s="168"/>
      <c r="ALY3" s="168"/>
      <c r="ALZ3" s="168"/>
      <c r="AMA3" s="168"/>
      <c r="AMB3" s="168"/>
      <c r="AMC3" s="168"/>
      <c r="AMD3" s="168"/>
      <c r="AME3" s="168"/>
      <c r="AMF3" s="168"/>
      <c r="AMG3" s="168"/>
      <c r="AMH3" s="168"/>
      <c r="AMI3" s="168"/>
      <c r="AMJ3" s="168"/>
      <c r="AMK3" s="168"/>
      <c r="AML3" s="168"/>
      <c r="AMM3" s="168"/>
      <c r="AMN3" s="168"/>
      <c r="AMO3" s="168"/>
      <c r="AMP3" s="168"/>
      <c r="AMQ3" s="168"/>
      <c r="AMR3" s="168"/>
      <c r="AMS3" s="168"/>
      <c r="AMT3" s="168"/>
      <c r="AMU3" s="168"/>
      <c r="AMV3" s="168"/>
      <c r="AMW3" s="168"/>
      <c r="AMX3" s="168"/>
      <c r="AMY3" s="168"/>
      <c r="AMZ3" s="168"/>
      <c r="ANA3" s="168"/>
      <c r="ANB3" s="168"/>
      <c r="ANC3" s="168"/>
      <c r="AND3" s="168"/>
      <c r="ANE3" s="168"/>
      <c r="ANF3" s="168"/>
      <c r="ANG3" s="168"/>
      <c r="ANH3" s="168"/>
      <c r="ANI3" s="168"/>
      <c r="ANJ3" s="168"/>
      <c r="ANK3" s="168"/>
      <c r="ANL3" s="168"/>
      <c r="ANM3" s="168"/>
      <c r="ANN3" s="168"/>
      <c r="ANO3" s="168"/>
      <c r="ANP3" s="168"/>
      <c r="ANQ3" s="168"/>
      <c r="ANR3" s="168"/>
      <c r="ANS3" s="168"/>
      <c r="ANT3" s="168"/>
      <c r="ANU3" s="168"/>
      <c r="ANV3" s="168"/>
      <c r="ANW3" s="168"/>
      <c r="ANX3" s="168"/>
      <c r="ANY3" s="168"/>
      <c r="ANZ3" s="168"/>
      <c r="AOA3" s="168"/>
      <c r="AOB3" s="168"/>
      <c r="AOC3" s="168"/>
      <c r="AOD3" s="168"/>
      <c r="AOE3" s="168"/>
      <c r="AOF3" s="168"/>
      <c r="AOG3" s="168"/>
      <c r="AOH3" s="168"/>
      <c r="AOI3" s="168"/>
      <c r="AOJ3" s="168"/>
      <c r="AOK3" s="168"/>
      <c r="AOL3" s="168"/>
      <c r="AOM3" s="168"/>
      <c r="AON3" s="168"/>
      <c r="AOO3" s="168"/>
      <c r="AOP3" s="168"/>
      <c r="AOQ3" s="168"/>
      <c r="AOR3" s="168"/>
      <c r="AOS3" s="168"/>
      <c r="AOT3" s="168"/>
      <c r="AOU3" s="168"/>
      <c r="AOV3" s="168"/>
      <c r="AOW3" s="168"/>
      <c r="AOX3" s="168"/>
      <c r="AOY3" s="168"/>
      <c r="AOZ3" s="168"/>
      <c r="APA3" s="168"/>
      <c r="APB3" s="168"/>
      <c r="APC3" s="168"/>
      <c r="APD3" s="168"/>
      <c r="APE3" s="168"/>
      <c r="APF3" s="168"/>
      <c r="APG3" s="168"/>
      <c r="APH3" s="168"/>
      <c r="API3" s="168"/>
      <c r="APJ3" s="168"/>
      <c r="APK3" s="168"/>
      <c r="APL3" s="168"/>
      <c r="APM3" s="168"/>
      <c r="APN3" s="168"/>
      <c r="APO3" s="168"/>
      <c r="APP3" s="168"/>
      <c r="APQ3" s="168"/>
      <c r="APR3" s="168"/>
      <c r="APS3" s="168"/>
      <c r="APT3" s="168"/>
      <c r="APU3" s="168"/>
      <c r="APV3" s="168"/>
      <c r="APW3" s="168"/>
      <c r="APX3" s="168"/>
      <c r="APY3" s="168"/>
      <c r="APZ3" s="168"/>
      <c r="AQA3" s="168"/>
      <c r="AQB3" s="168"/>
      <c r="AQC3" s="168"/>
      <c r="AQD3" s="168"/>
      <c r="AQE3" s="168"/>
      <c r="AQF3" s="168"/>
      <c r="AQG3" s="168"/>
      <c r="AQH3" s="168"/>
      <c r="AQI3" s="168"/>
      <c r="AQJ3" s="168"/>
      <c r="AQK3" s="168"/>
      <c r="AQL3" s="168"/>
      <c r="AQM3" s="168"/>
      <c r="AQN3" s="168"/>
      <c r="AQO3" s="168"/>
      <c r="AQP3" s="168"/>
      <c r="AQQ3" s="168"/>
      <c r="AQR3" s="168"/>
      <c r="AQS3" s="168"/>
      <c r="AQT3" s="168"/>
      <c r="AQU3" s="168"/>
      <c r="AQV3" s="168"/>
      <c r="AQW3" s="168"/>
      <c r="AQX3" s="168"/>
      <c r="AQY3" s="168"/>
      <c r="AQZ3" s="168"/>
      <c r="ARA3" s="168"/>
      <c r="ARB3" s="168"/>
      <c r="ARC3" s="168"/>
      <c r="ARD3" s="168"/>
      <c r="ARE3" s="168"/>
      <c r="ARF3" s="168"/>
      <c r="ARG3" s="168"/>
      <c r="ARH3" s="168"/>
      <c r="ARI3" s="168"/>
      <c r="ARJ3" s="168"/>
      <c r="ARK3" s="168"/>
      <c r="ARL3" s="168"/>
      <c r="ARM3" s="168"/>
      <c r="ARN3" s="168"/>
      <c r="ARO3" s="168"/>
      <c r="ARP3" s="168"/>
      <c r="ARQ3" s="168"/>
      <c r="ARR3" s="168"/>
      <c r="ARS3" s="168"/>
      <c r="ART3" s="168"/>
      <c r="ARU3" s="168"/>
      <c r="ARV3" s="168"/>
      <c r="ARW3" s="168"/>
      <c r="ARX3" s="168"/>
      <c r="ARY3" s="168"/>
      <c r="ARZ3" s="168"/>
      <c r="ASA3" s="168"/>
      <c r="ASB3" s="168"/>
      <c r="ASC3" s="168"/>
      <c r="ASD3" s="168"/>
      <c r="ASE3" s="168"/>
      <c r="ASF3" s="168"/>
      <c r="ASG3" s="168"/>
      <c r="ASH3" s="168"/>
      <c r="ASI3" s="168"/>
      <c r="ASJ3" s="168"/>
      <c r="ASK3" s="168"/>
      <c r="ASL3" s="168"/>
      <c r="ASM3" s="168"/>
      <c r="ASN3" s="168"/>
      <c r="ASO3" s="168"/>
      <c r="ASP3" s="168"/>
      <c r="ASQ3" s="168"/>
      <c r="ASR3" s="168"/>
      <c r="ASS3" s="168"/>
      <c r="AST3" s="168"/>
      <c r="ASU3" s="168"/>
      <c r="ASV3" s="168"/>
      <c r="ASW3" s="168"/>
      <c r="ASX3" s="168"/>
      <c r="ASY3" s="168"/>
      <c r="ASZ3" s="168"/>
      <c r="ATA3" s="168"/>
      <c r="ATB3" s="168"/>
      <c r="ATC3" s="168"/>
      <c r="ATD3" s="168"/>
      <c r="ATE3" s="168"/>
      <c r="ATF3" s="168"/>
      <c r="ATG3" s="168"/>
      <c r="ATH3" s="168"/>
      <c r="ATI3" s="168"/>
      <c r="ATJ3" s="168"/>
      <c r="ATK3" s="168"/>
      <c r="ATL3" s="168"/>
      <c r="ATM3" s="168"/>
      <c r="ATN3" s="168"/>
      <c r="ATO3" s="168"/>
      <c r="ATP3" s="168"/>
      <c r="ATQ3" s="168"/>
      <c r="ATR3" s="168"/>
      <c r="ATS3" s="168"/>
      <c r="ATT3" s="168"/>
      <c r="ATU3" s="168"/>
      <c r="ATV3" s="168"/>
      <c r="ATW3" s="168"/>
      <c r="ATX3" s="168"/>
      <c r="ATY3" s="168"/>
      <c r="ATZ3" s="168"/>
      <c r="AUA3" s="168"/>
      <c r="AUB3" s="168"/>
      <c r="AUC3" s="168"/>
      <c r="AUD3" s="168"/>
      <c r="AUE3" s="168"/>
      <c r="AUF3" s="168"/>
      <c r="AUG3" s="168"/>
      <c r="AUH3" s="168"/>
      <c r="AUI3" s="168"/>
      <c r="AUJ3" s="168"/>
      <c r="AUK3" s="168"/>
      <c r="AUL3" s="168"/>
      <c r="AUM3" s="168"/>
      <c r="AUN3" s="168"/>
      <c r="AUO3" s="168"/>
      <c r="AUP3" s="168"/>
      <c r="AUQ3" s="168"/>
      <c r="AUR3" s="168"/>
      <c r="AUS3" s="168"/>
      <c r="AUT3" s="168"/>
      <c r="AUU3" s="168"/>
      <c r="AUV3" s="168"/>
      <c r="AUW3" s="168"/>
      <c r="AUX3" s="168"/>
      <c r="AUY3" s="168"/>
      <c r="AUZ3" s="168"/>
      <c r="AVA3" s="168"/>
      <c r="AVB3" s="168"/>
      <c r="AVC3" s="168"/>
      <c r="AVD3" s="168"/>
      <c r="AVE3" s="168"/>
      <c r="AVF3" s="168"/>
      <c r="AVG3" s="168"/>
      <c r="AVH3" s="168"/>
      <c r="AVI3" s="168"/>
      <c r="AVJ3" s="168"/>
      <c r="AVK3" s="168"/>
      <c r="AVL3" s="168"/>
      <c r="AVM3" s="168"/>
      <c r="AVN3" s="168"/>
      <c r="AVO3" s="168"/>
      <c r="AVP3" s="168"/>
      <c r="AVQ3" s="168"/>
      <c r="AVR3" s="168"/>
      <c r="AVS3" s="168"/>
      <c r="AVT3" s="168"/>
      <c r="AVU3" s="168"/>
      <c r="AVV3" s="168"/>
      <c r="AVW3" s="168"/>
      <c r="AVX3" s="168"/>
      <c r="AVY3" s="168"/>
      <c r="AVZ3" s="168"/>
      <c r="AWA3" s="168"/>
      <c r="AWB3" s="168"/>
      <c r="AWC3" s="168"/>
      <c r="AWD3" s="168"/>
      <c r="AWE3" s="168"/>
      <c r="AWF3" s="168"/>
      <c r="AWG3" s="168"/>
      <c r="AWH3" s="168"/>
      <c r="AWI3" s="168"/>
      <c r="AWJ3" s="168"/>
      <c r="AWK3" s="168"/>
      <c r="AWL3" s="168"/>
      <c r="AWM3" s="168"/>
      <c r="AWN3" s="168"/>
      <c r="AWO3" s="168"/>
      <c r="AWP3" s="168"/>
      <c r="AWQ3" s="168"/>
      <c r="AWR3" s="168"/>
      <c r="AWS3" s="168"/>
      <c r="AWT3" s="168"/>
      <c r="AWU3" s="168"/>
      <c r="AWV3" s="168"/>
      <c r="AWW3" s="168"/>
      <c r="AWX3" s="168"/>
      <c r="AWY3" s="168"/>
      <c r="AWZ3" s="168"/>
      <c r="AXA3" s="168"/>
      <c r="AXB3" s="168"/>
      <c r="AXC3" s="168"/>
      <c r="AXD3" s="168"/>
      <c r="AXE3" s="168"/>
      <c r="AXF3" s="168"/>
      <c r="AXG3" s="168"/>
      <c r="AXH3" s="168"/>
      <c r="AXI3" s="168"/>
      <c r="AXJ3" s="168"/>
      <c r="AXK3" s="168"/>
      <c r="AXL3" s="168"/>
      <c r="AXM3" s="168"/>
      <c r="AXN3" s="168"/>
      <c r="AXO3" s="168"/>
      <c r="AXP3" s="168"/>
      <c r="AXQ3" s="168"/>
      <c r="AXR3" s="168"/>
      <c r="AXS3" s="168"/>
      <c r="AXT3" s="168"/>
      <c r="AXU3" s="168"/>
      <c r="AXV3" s="168"/>
      <c r="AXW3" s="168"/>
      <c r="AXX3" s="168"/>
      <c r="AXY3" s="168"/>
      <c r="AXZ3" s="168"/>
      <c r="AYA3" s="168"/>
      <c r="AYB3" s="168"/>
      <c r="AYC3" s="168"/>
      <c r="AYD3" s="168"/>
      <c r="AYE3" s="168"/>
      <c r="AYF3" s="168"/>
      <c r="AYG3" s="168"/>
      <c r="AYH3" s="168"/>
      <c r="AYI3" s="168"/>
      <c r="AYJ3" s="168"/>
      <c r="AYK3" s="168"/>
      <c r="AYL3" s="168"/>
      <c r="AYM3" s="168"/>
      <c r="AYN3" s="168"/>
      <c r="AYO3" s="168"/>
      <c r="AYP3" s="168"/>
      <c r="AYQ3" s="168"/>
      <c r="AYR3" s="168"/>
      <c r="AYS3" s="168"/>
      <c r="AYT3" s="168"/>
      <c r="AYU3" s="168"/>
      <c r="AYV3" s="168"/>
      <c r="AYW3" s="168"/>
      <c r="AYX3" s="168"/>
      <c r="AYY3" s="168"/>
      <c r="AYZ3" s="168"/>
      <c r="AZA3" s="168"/>
      <c r="AZB3" s="168"/>
      <c r="AZC3" s="168"/>
      <c r="AZD3" s="168"/>
      <c r="AZE3" s="168"/>
      <c r="AZF3" s="168"/>
      <c r="AZG3" s="168"/>
      <c r="AZH3" s="168"/>
      <c r="AZI3" s="168"/>
      <c r="AZJ3" s="168"/>
      <c r="AZK3" s="168"/>
      <c r="AZL3" s="168"/>
      <c r="AZM3" s="168"/>
      <c r="AZN3" s="168"/>
      <c r="AZO3" s="168"/>
      <c r="AZP3" s="168"/>
      <c r="AZQ3" s="168"/>
      <c r="AZR3" s="168"/>
      <c r="AZS3" s="168"/>
      <c r="AZT3" s="168"/>
      <c r="AZU3" s="168"/>
      <c r="AZV3" s="168"/>
      <c r="AZW3" s="168"/>
      <c r="AZX3" s="168"/>
      <c r="AZY3" s="168"/>
      <c r="AZZ3" s="168"/>
      <c r="BAA3" s="168"/>
      <c r="BAB3" s="168"/>
      <c r="BAC3" s="168"/>
      <c r="BAD3" s="168"/>
      <c r="BAE3" s="168"/>
      <c r="BAF3" s="168"/>
      <c r="BAG3" s="168"/>
      <c r="BAH3" s="168"/>
      <c r="BAI3" s="168"/>
      <c r="BAJ3" s="168"/>
      <c r="BAK3" s="168"/>
      <c r="BAL3" s="168"/>
      <c r="BAM3" s="168"/>
      <c r="BAN3" s="168"/>
      <c r="BAO3" s="168"/>
      <c r="BAP3" s="168"/>
      <c r="BAQ3" s="168"/>
      <c r="BAR3" s="168"/>
      <c r="BAS3" s="168"/>
      <c r="BAT3" s="168"/>
      <c r="BAU3" s="168"/>
      <c r="BAV3" s="168"/>
      <c r="BAW3" s="168"/>
      <c r="BAX3" s="168"/>
      <c r="BAY3" s="168"/>
      <c r="BAZ3" s="168"/>
      <c r="BBA3" s="168"/>
      <c r="BBB3" s="168"/>
      <c r="BBC3" s="168"/>
      <c r="BBD3" s="168"/>
      <c r="BBE3" s="168"/>
      <c r="BBF3" s="168"/>
      <c r="BBG3" s="168"/>
      <c r="BBH3" s="168"/>
      <c r="BBI3" s="168"/>
      <c r="BBJ3" s="168"/>
      <c r="BBK3" s="168"/>
      <c r="BBL3" s="168"/>
      <c r="BBM3" s="168"/>
      <c r="BBN3" s="168"/>
      <c r="BBO3" s="168"/>
      <c r="BBP3" s="168"/>
      <c r="BBQ3" s="168"/>
      <c r="BBR3" s="168"/>
      <c r="BBS3" s="168"/>
      <c r="BBT3" s="168"/>
      <c r="BBU3" s="168"/>
      <c r="BBV3" s="168"/>
      <c r="BBW3" s="168"/>
      <c r="BBX3" s="168"/>
      <c r="BBY3" s="168"/>
      <c r="BBZ3" s="168"/>
      <c r="BCA3" s="168"/>
      <c r="BCB3" s="168"/>
      <c r="BCC3" s="168"/>
      <c r="BCD3" s="168"/>
      <c r="BCE3" s="168"/>
      <c r="BCF3" s="168"/>
      <c r="BCG3" s="168"/>
      <c r="BCH3" s="168"/>
      <c r="BCI3" s="168"/>
      <c r="BCJ3" s="168"/>
      <c r="BCK3" s="168"/>
      <c r="BCL3" s="168"/>
      <c r="BCM3" s="168"/>
      <c r="BCN3" s="168"/>
      <c r="BCO3" s="168"/>
      <c r="BCP3" s="168"/>
      <c r="BCQ3" s="168"/>
      <c r="BCR3" s="168"/>
      <c r="BCS3" s="168"/>
      <c r="BCT3" s="168"/>
      <c r="BCU3" s="168"/>
      <c r="BCV3" s="168"/>
      <c r="BCW3" s="168"/>
      <c r="BCX3" s="168"/>
      <c r="BCY3" s="168"/>
      <c r="BCZ3" s="168"/>
      <c r="BDA3" s="168"/>
      <c r="BDB3" s="168"/>
      <c r="BDC3" s="168"/>
      <c r="BDD3" s="168"/>
      <c r="BDE3" s="168"/>
      <c r="BDF3" s="168"/>
      <c r="BDG3" s="168"/>
      <c r="BDH3" s="168"/>
      <c r="BDI3" s="168"/>
      <c r="BDJ3" s="168"/>
      <c r="BDK3" s="168"/>
      <c r="BDL3" s="168"/>
      <c r="BDM3" s="168"/>
      <c r="BDN3" s="168"/>
      <c r="BDO3" s="168"/>
      <c r="BDP3" s="168"/>
      <c r="BDQ3" s="168"/>
      <c r="BDR3" s="168"/>
      <c r="BDS3" s="168"/>
      <c r="BDT3" s="168"/>
      <c r="BDU3" s="168"/>
      <c r="BDV3" s="168"/>
      <c r="BDW3" s="168"/>
      <c r="BDX3" s="168"/>
      <c r="BDY3" s="168"/>
      <c r="BDZ3" s="168"/>
      <c r="BEA3" s="168"/>
      <c r="BEB3" s="168"/>
      <c r="BEC3" s="168"/>
      <c r="BED3" s="168"/>
      <c r="BEE3" s="168"/>
      <c r="BEF3" s="168"/>
      <c r="BEG3" s="168"/>
      <c r="BEH3" s="168"/>
      <c r="BEI3" s="168"/>
      <c r="BEJ3" s="168"/>
      <c r="BEK3" s="168"/>
      <c r="BEL3" s="168"/>
      <c r="BEM3" s="168"/>
      <c r="BEN3" s="168"/>
      <c r="BEO3" s="168"/>
      <c r="BEP3" s="168"/>
      <c r="BEQ3" s="168"/>
      <c r="BER3" s="168"/>
      <c r="BES3" s="168"/>
      <c r="BET3" s="168"/>
      <c r="BEU3" s="168"/>
      <c r="BEV3" s="168"/>
      <c r="BEW3" s="168"/>
      <c r="BEX3" s="168"/>
      <c r="BEY3" s="168"/>
      <c r="BEZ3" s="168"/>
      <c r="BFA3" s="168"/>
      <c r="BFB3" s="168"/>
      <c r="BFC3" s="168"/>
      <c r="BFD3" s="168"/>
      <c r="BFE3" s="168"/>
      <c r="BFF3" s="168"/>
      <c r="BFG3" s="168"/>
      <c r="BFH3" s="168"/>
      <c r="BFI3" s="168"/>
      <c r="BFJ3" s="168"/>
      <c r="BFK3" s="168"/>
      <c r="BFL3" s="168"/>
      <c r="BFM3" s="168"/>
      <c r="BFN3" s="168"/>
      <c r="BFO3" s="168"/>
      <c r="BFP3" s="168"/>
      <c r="BFQ3" s="168"/>
      <c r="BFR3" s="168"/>
      <c r="BFS3" s="168"/>
      <c r="BFT3" s="168"/>
      <c r="BFU3" s="168"/>
      <c r="BFV3" s="168"/>
      <c r="BFW3" s="168"/>
      <c r="BFX3" s="168"/>
      <c r="BFY3" s="168"/>
      <c r="BFZ3" s="168"/>
      <c r="BGA3" s="168"/>
      <c r="BGB3" s="168"/>
      <c r="BGC3" s="168"/>
      <c r="BGD3" s="168"/>
      <c r="BGE3" s="168"/>
      <c r="BGF3" s="168"/>
      <c r="BGG3" s="168"/>
      <c r="BGH3" s="168"/>
      <c r="BGI3" s="168"/>
      <c r="BGJ3" s="168"/>
      <c r="BGK3" s="168"/>
      <c r="BGL3" s="168"/>
      <c r="BGM3" s="168"/>
      <c r="BGN3" s="168"/>
      <c r="BGO3" s="168"/>
      <c r="BGP3" s="168"/>
      <c r="BGQ3" s="168"/>
      <c r="BGR3" s="168"/>
      <c r="BGS3" s="168"/>
      <c r="BGT3" s="168"/>
      <c r="BGU3" s="168"/>
      <c r="BGV3" s="168"/>
      <c r="BGW3" s="168"/>
      <c r="BGX3" s="168"/>
      <c r="BGY3" s="168"/>
      <c r="BGZ3" s="168"/>
      <c r="BHA3" s="168"/>
      <c r="BHB3" s="168"/>
      <c r="BHC3" s="168"/>
      <c r="BHD3" s="168"/>
      <c r="BHE3" s="168"/>
      <c r="BHF3" s="168"/>
      <c r="BHG3" s="168"/>
      <c r="BHH3" s="168"/>
      <c r="BHI3" s="168"/>
      <c r="BHJ3" s="168"/>
      <c r="BHK3" s="168"/>
      <c r="BHL3" s="168"/>
      <c r="BHM3" s="168"/>
      <c r="BHN3" s="168"/>
      <c r="BHO3" s="168"/>
      <c r="BHP3" s="168"/>
      <c r="BHQ3" s="168"/>
      <c r="BHR3" s="168"/>
      <c r="BHS3" s="168"/>
      <c r="BHT3" s="168"/>
      <c r="BHU3" s="168"/>
      <c r="BHV3" s="168"/>
      <c r="BHW3" s="168"/>
      <c r="BHX3" s="168"/>
      <c r="BHY3" s="168"/>
      <c r="BHZ3" s="168"/>
      <c r="BIA3" s="168"/>
      <c r="BIB3" s="168"/>
      <c r="BIC3" s="168"/>
      <c r="BID3" s="168"/>
      <c r="BIE3" s="168"/>
      <c r="BIF3" s="168"/>
      <c r="BIG3" s="168"/>
      <c r="BIH3" s="168"/>
      <c r="BII3" s="168"/>
      <c r="BIJ3" s="168"/>
      <c r="BIK3" s="168"/>
      <c r="BIL3" s="168"/>
      <c r="BIM3" s="168"/>
      <c r="BIN3" s="168"/>
      <c r="BIO3" s="168"/>
      <c r="BIP3" s="168"/>
      <c r="BIQ3" s="168"/>
      <c r="BIR3" s="168"/>
      <c r="BIS3" s="168"/>
      <c r="BIT3" s="168"/>
      <c r="BIU3" s="168"/>
      <c r="BIV3" s="168"/>
      <c r="BIW3" s="168"/>
      <c r="BIX3" s="168"/>
      <c r="BIY3" s="168"/>
      <c r="BIZ3" s="168"/>
      <c r="BJA3" s="168"/>
      <c r="BJB3" s="168"/>
      <c r="BJC3" s="168"/>
      <c r="BJD3" s="168"/>
      <c r="BJE3" s="168"/>
      <c r="BJF3" s="168"/>
      <c r="BJG3" s="168"/>
      <c r="BJH3" s="168"/>
      <c r="BJI3" s="168"/>
      <c r="BJJ3" s="168"/>
      <c r="BJK3" s="168"/>
      <c r="BJL3" s="168"/>
      <c r="BJM3" s="168"/>
      <c r="BJN3" s="168"/>
      <c r="BJO3" s="168"/>
      <c r="BJP3" s="168"/>
      <c r="BJQ3" s="168"/>
      <c r="BJR3" s="168"/>
      <c r="BJS3" s="168"/>
      <c r="BJT3" s="168"/>
      <c r="BJU3" s="168"/>
      <c r="BJV3" s="168"/>
      <c r="BJW3" s="168"/>
      <c r="BJX3" s="168"/>
      <c r="BJY3" s="168"/>
      <c r="BJZ3" s="168"/>
      <c r="BKA3" s="168"/>
      <c r="BKB3" s="168"/>
      <c r="BKC3" s="168"/>
      <c r="BKD3" s="168"/>
      <c r="BKE3" s="168"/>
      <c r="BKF3" s="168"/>
      <c r="BKG3" s="168"/>
      <c r="BKH3" s="168"/>
      <c r="BKI3" s="168"/>
      <c r="BKJ3" s="168"/>
      <c r="BKK3" s="168"/>
      <c r="BKL3" s="168"/>
      <c r="BKM3" s="168"/>
      <c r="BKN3" s="168"/>
      <c r="BKO3" s="168"/>
      <c r="BKP3" s="168"/>
      <c r="BKQ3" s="168"/>
      <c r="BKR3" s="168"/>
      <c r="BKS3" s="168"/>
      <c r="BKT3" s="168"/>
      <c r="BKU3" s="168"/>
      <c r="BKV3" s="168"/>
      <c r="BKW3" s="168"/>
      <c r="BKX3" s="168"/>
      <c r="BKY3" s="168"/>
      <c r="BKZ3" s="168"/>
      <c r="BLA3" s="168"/>
      <c r="BLB3" s="168"/>
      <c r="BLC3" s="168"/>
      <c r="BLD3" s="168"/>
      <c r="BLE3" s="168"/>
      <c r="BLF3" s="168"/>
      <c r="BLG3" s="168"/>
      <c r="BLH3" s="168"/>
      <c r="BLI3" s="168"/>
      <c r="BLJ3" s="168"/>
      <c r="BLK3" s="168"/>
      <c r="BLL3" s="168"/>
      <c r="BLM3" s="168"/>
      <c r="BLN3" s="168"/>
      <c r="BLO3" s="168"/>
      <c r="BLP3" s="168"/>
      <c r="BLQ3" s="168"/>
      <c r="BLR3" s="168"/>
      <c r="BLS3" s="168"/>
      <c r="BLT3" s="168"/>
      <c r="BLU3" s="168"/>
      <c r="BLV3" s="168"/>
      <c r="BLW3" s="168"/>
      <c r="BLX3" s="168"/>
      <c r="BLY3" s="168"/>
      <c r="BLZ3" s="168"/>
      <c r="BMA3" s="168"/>
      <c r="BMB3" s="168"/>
      <c r="BMC3" s="168"/>
      <c r="BMD3" s="168"/>
      <c r="BME3" s="168"/>
      <c r="BMF3" s="168"/>
      <c r="BMG3" s="168"/>
      <c r="BMH3" s="168"/>
      <c r="BMI3" s="168"/>
      <c r="BMJ3" s="168"/>
      <c r="BMK3" s="168"/>
      <c r="BML3" s="168"/>
      <c r="BMM3" s="168"/>
      <c r="BMN3" s="168"/>
      <c r="BMO3" s="168"/>
      <c r="BMP3" s="168"/>
      <c r="BMQ3" s="168"/>
      <c r="BMR3" s="168"/>
      <c r="BMS3" s="168"/>
      <c r="BMT3" s="168"/>
      <c r="BMU3" s="168"/>
      <c r="BMV3" s="168"/>
      <c r="BMW3" s="168"/>
      <c r="BMX3" s="168"/>
      <c r="BMY3" s="168"/>
      <c r="BMZ3" s="168"/>
      <c r="BNA3" s="168"/>
      <c r="BNB3" s="168"/>
      <c r="BNC3" s="168"/>
      <c r="BND3" s="168"/>
      <c r="BNE3" s="168"/>
      <c r="BNF3" s="168"/>
      <c r="BNG3" s="168"/>
      <c r="BNH3" s="168"/>
      <c r="BNI3" s="168"/>
      <c r="BNJ3" s="168"/>
      <c r="BNK3" s="168"/>
      <c r="BNL3" s="168"/>
      <c r="BNM3" s="168"/>
      <c r="BNN3" s="168"/>
      <c r="BNO3" s="168"/>
      <c r="BNP3" s="168"/>
      <c r="BNQ3" s="168"/>
      <c r="BNR3" s="168"/>
      <c r="BNS3" s="168"/>
      <c r="BNT3" s="168"/>
      <c r="BNU3" s="168"/>
      <c r="BNV3" s="168"/>
      <c r="BNW3" s="168"/>
      <c r="BNX3" s="168"/>
      <c r="BNY3" s="168"/>
      <c r="BNZ3" s="168"/>
      <c r="BOA3" s="168"/>
      <c r="BOB3" s="168"/>
      <c r="BOC3" s="168"/>
      <c r="BOD3" s="168"/>
      <c r="BOE3" s="168"/>
      <c r="BOF3" s="168"/>
      <c r="BOG3" s="168"/>
      <c r="BOH3" s="168"/>
      <c r="BOI3" s="168"/>
      <c r="BOJ3" s="168"/>
      <c r="BOK3" s="168"/>
      <c r="BOL3" s="168"/>
      <c r="BOM3" s="168"/>
      <c r="BON3" s="168"/>
      <c r="BOO3" s="168"/>
      <c r="BOP3" s="168"/>
      <c r="BOQ3" s="168"/>
      <c r="BOR3" s="168"/>
      <c r="BOS3" s="168"/>
      <c r="BOT3" s="168"/>
      <c r="BOU3" s="168"/>
      <c r="BOV3" s="168"/>
      <c r="BOW3" s="168"/>
      <c r="BOX3" s="168"/>
      <c r="BOY3" s="168"/>
      <c r="BOZ3" s="168"/>
      <c r="BPA3" s="168"/>
      <c r="BPB3" s="168"/>
      <c r="BPC3" s="168"/>
      <c r="BPD3" s="168"/>
      <c r="BPE3" s="168"/>
      <c r="BPF3" s="168"/>
      <c r="BPG3" s="168"/>
      <c r="BPH3" s="168"/>
      <c r="BPI3" s="168"/>
      <c r="BPJ3" s="168"/>
      <c r="BPK3" s="168"/>
      <c r="BPL3" s="168"/>
      <c r="BPM3" s="168"/>
      <c r="BPN3" s="168"/>
      <c r="BPO3" s="168"/>
      <c r="BPP3" s="168"/>
      <c r="BPQ3" s="168"/>
      <c r="BPR3" s="168"/>
      <c r="BPS3" s="168"/>
      <c r="BPT3" s="168"/>
      <c r="BPU3" s="168"/>
      <c r="BPV3" s="168"/>
      <c r="BPW3" s="168"/>
      <c r="BPX3" s="168"/>
      <c r="BPY3" s="168"/>
      <c r="BPZ3" s="168"/>
      <c r="BQA3" s="168"/>
      <c r="BQB3" s="168"/>
      <c r="BQC3" s="168"/>
      <c r="BQD3" s="168"/>
      <c r="BQE3" s="168"/>
      <c r="BQF3" s="168"/>
      <c r="BQG3" s="168"/>
      <c r="BQH3" s="168"/>
      <c r="BQI3" s="168"/>
      <c r="BQJ3" s="168"/>
      <c r="BQK3" s="168"/>
      <c r="BQL3" s="168"/>
      <c r="BQM3" s="168"/>
      <c r="BQN3" s="168"/>
      <c r="BQO3" s="168"/>
      <c r="BQP3" s="168"/>
      <c r="BQQ3" s="168"/>
      <c r="BQR3" s="168"/>
      <c r="BQS3" s="168"/>
      <c r="BQT3" s="168"/>
      <c r="BQU3" s="168"/>
      <c r="BQV3" s="168"/>
      <c r="BQW3" s="168"/>
      <c r="BQX3" s="168"/>
      <c r="BQY3" s="168"/>
      <c r="BQZ3" s="168"/>
      <c r="BRA3" s="168"/>
      <c r="BRB3" s="168"/>
      <c r="BRC3" s="168"/>
      <c r="BRD3" s="168"/>
      <c r="BRE3" s="168"/>
      <c r="BRF3" s="168"/>
      <c r="BRG3" s="168"/>
      <c r="BRH3" s="168"/>
      <c r="BRI3" s="168"/>
      <c r="BRJ3" s="168"/>
      <c r="BRK3" s="168"/>
      <c r="BRL3" s="168"/>
      <c r="BRM3" s="168"/>
      <c r="BRN3" s="168"/>
      <c r="BRO3" s="168"/>
      <c r="BRP3" s="168"/>
      <c r="BRQ3" s="168"/>
      <c r="BRR3" s="168"/>
      <c r="BRS3" s="168"/>
      <c r="BRT3" s="168"/>
      <c r="BRU3" s="168"/>
      <c r="BRV3" s="168"/>
      <c r="BRW3" s="168"/>
      <c r="BRX3" s="168"/>
      <c r="BRY3" s="168"/>
      <c r="BRZ3" s="168"/>
      <c r="BSA3" s="168"/>
      <c r="BSB3" s="168"/>
      <c r="BSC3" s="168"/>
      <c r="BSD3" s="168"/>
      <c r="BSE3" s="168"/>
      <c r="BSF3" s="168"/>
      <c r="BSG3" s="168"/>
      <c r="BSH3" s="168"/>
      <c r="BSI3" s="168"/>
      <c r="BSJ3" s="168"/>
      <c r="BSK3" s="168"/>
      <c r="BSL3" s="168"/>
      <c r="BSM3" s="168"/>
      <c r="BSN3" s="168"/>
      <c r="BSO3" s="168"/>
      <c r="BSP3" s="168"/>
      <c r="BSQ3" s="168"/>
      <c r="BSR3" s="168"/>
      <c r="BSS3" s="168"/>
      <c r="BST3" s="168"/>
      <c r="BSU3" s="168"/>
      <c r="BSV3" s="168"/>
      <c r="BSW3" s="168"/>
      <c r="BSX3" s="168"/>
      <c r="BSY3" s="168"/>
      <c r="BSZ3" s="168"/>
      <c r="BTA3" s="168"/>
      <c r="BTB3" s="168"/>
      <c r="BTC3" s="168"/>
      <c r="BTD3" s="168"/>
      <c r="BTE3" s="168"/>
      <c r="BTF3" s="168"/>
      <c r="BTG3" s="168"/>
      <c r="BTH3" s="168"/>
      <c r="BTI3" s="168"/>
      <c r="BTJ3" s="168"/>
      <c r="BTK3" s="168"/>
      <c r="BTL3" s="168"/>
      <c r="BTM3" s="168"/>
      <c r="BTN3" s="168"/>
      <c r="BTO3" s="168"/>
      <c r="BTP3" s="168"/>
      <c r="BTQ3" s="168"/>
      <c r="BTR3" s="168"/>
      <c r="BTS3" s="168"/>
      <c r="BTT3" s="168"/>
      <c r="BTU3" s="168"/>
      <c r="BTV3" s="168"/>
      <c r="BTW3" s="168"/>
      <c r="BTX3" s="168"/>
      <c r="BTY3" s="168"/>
      <c r="BTZ3" s="168"/>
      <c r="BUA3" s="168"/>
      <c r="BUB3" s="168"/>
      <c r="BUC3" s="168"/>
      <c r="BUD3" s="168"/>
      <c r="BUE3" s="168"/>
      <c r="BUF3" s="168"/>
      <c r="BUG3" s="168"/>
      <c r="BUH3" s="168"/>
      <c r="BUI3" s="168"/>
      <c r="BUJ3" s="168"/>
      <c r="BUK3" s="168"/>
      <c r="BUL3" s="168"/>
      <c r="BUM3" s="168"/>
      <c r="BUN3" s="168"/>
      <c r="BUO3" s="168"/>
      <c r="BUP3" s="168"/>
      <c r="BUQ3" s="168"/>
      <c r="BUR3" s="168"/>
      <c r="BUS3" s="168"/>
      <c r="BUT3" s="168"/>
      <c r="BUU3" s="168"/>
      <c r="BUV3" s="168"/>
      <c r="BUW3" s="168"/>
      <c r="BUX3" s="168"/>
      <c r="BUY3" s="168"/>
      <c r="BUZ3" s="168"/>
      <c r="BVA3" s="168"/>
      <c r="BVB3" s="168"/>
      <c r="BVC3" s="168"/>
      <c r="BVD3" s="168"/>
      <c r="BVE3" s="168"/>
      <c r="BVF3" s="168"/>
      <c r="BVG3" s="168"/>
      <c r="BVH3" s="168"/>
      <c r="BVI3" s="168"/>
      <c r="BVJ3" s="168"/>
      <c r="BVK3" s="168"/>
      <c r="BVL3" s="168"/>
      <c r="BVM3" s="168"/>
      <c r="BVN3" s="168"/>
      <c r="BVO3" s="168"/>
      <c r="BVP3" s="168"/>
      <c r="BVQ3" s="168"/>
      <c r="BVR3" s="168"/>
      <c r="BVS3" s="168"/>
      <c r="BVT3" s="168"/>
      <c r="BVU3" s="168"/>
      <c r="BVV3" s="168"/>
      <c r="BVW3" s="168"/>
      <c r="BVX3" s="168"/>
      <c r="BVY3" s="168"/>
      <c r="BVZ3" s="168"/>
      <c r="BWA3" s="168"/>
      <c r="BWB3" s="168"/>
      <c r="BWC3" s="168"/>
      <c r="BWD3" s="168"/>
      <c r="BWE3" s="168"/>
      <c r="BWF3" s="168"/>
      <c r="BWG3" s="168"/>
      <c r="BWH3" s="168"/>
      <c r="BWI3" s="168"/>
      <c r="BWJ3" s="168"/>
      <c r="BWK3" s="168"/>
      <c r="BWL3" s="168"/>
      <c r="BWM3" s="168"/>
      <c r="BWN3" s="168"/>
      <c r="BWO3" s="168"/>
      <c r="BWP3" s="168"/>
      <c r="BWQ3" s="168"/>
      <c r="BWR3" s="168"/>
      <c r="BWS3" s="168"/>
      <c r="BWT3" s="168"/>
      <c r="BWU3" s="168"/>
      <c r="BWV3" s="168"/>
      <c r="BWW3" s="168"/>
      <c r="BWX3" s="168"/>
      <c r="BWY3" s="168"/>
      <c r="BWZ3" s="168"/>
      <c r="BXA3" s="168"/>
      <c r="BXB3" s="168"/>
      <c r="BXC3" s="168"/>
      <c r="BXD3" s="168"/>
      <c r="BXE3" s="168"/>
      <c r="BXF3" s="168"/>
      <c r="BXG3" s="168"/>
      <c r="BXH3" s="168"/>
      <c r="BXI3" s="168"/>
      <c r="BXJ3" s="168"/>
      <c r="BXK3" s="168"/>
      <c r="BXL3" s="168"/>
      <c r="BXM3" s="168"/>
      <c r="BXN3" s="168"/>
      <c r="BXO3" s="168"/>
      <c r="BXP3" s="168"/>
      <c r="BXQ3" s="168"/>
      <c r="BXR3" s="168"/>
      <c r="BXS3" s="168"/>
      <c r="BXT3" s="168"/>
      <c r="BXU3" s="168"/>
      <c r="BXV3" s="168"/>
      <c r="BXW3" s="168"/>
      <c r="BXX3" s="168"/>
      <c r="BXY3" s="168"/>
      <c r="BXZ3" s="168"/>
      <c r="BYA3" s="168"/>
      <c r="BYB3" s="168"/>
      <c r="BYC3" s="168"/>
      <c r="BYD3" s="168"/>
      <c r="BYE3" s="168"/>
      <c r="BYF3" s="168"/>
      <c r="BYG3" s="168"/>
      <c r="BYH3" s="168"/>
      <c r="BYI3" s="168"/>
      <c r="BYJ3" s="168"/>
      <c r="BYK3" s="168"/>
      <c r="BYL3" s="168"/>
      <c r="BYM3" s="168"/>
      <c r="BYN3" s="168"/>
      <c r="BYO3" s="168"/>
      <c r="BYP3" s="168"/>
      <c r="BYQ3" s="168"/>
      <c r="BYR3" s="168"/>
      <c r="BYS3" s="168"/>
      <c r="BYT3" s="168"/>
      <c r="BYU3" s="168"/>
      <c r="BYV3" s="168"/>
      <c r="BYW3" s="168"/>
      <c r="BYX3" s="168"/>
      <c r="BYY3" s="168"/>
      <c r="BYZ3" s="168"/>
      <c r="BZA3" s="168"/>
      <c r="BZB3" s="168"/>
      <c r="BZC3" s="168"/>
      <c r="BZD3" s="168"/>
      <c r="BZE3" s="168"/>
      <c r="BZF3" s="168"/>
      <c r="BZG3" s="168"/>
      <c r="BZH3" s="168"/>
      <c r="BZI3" s="168"/>
      <c r="BZJ3" s="168"/>
      <c r="BZK3" s="168"/>
      <c r="BZL3" s="168"/>
      <c r="BZM3" s="168"/>
      <c r="BZN3" s="168"/>
      <c r="BZO3" s="168"/>
      <c r="BZP3" s="168"/>
      <c r="BZQ3" s="168"/>
      <c r="BZR3" s="168"/>
      <c r="BZS3" s="168"/>
      <c r="BZT3" s="168"/>
      <c r="BZU3" s="168"/>
      <c r="BZV3" s="168"/>
      <c r="BZW3" s="168"/>
      <c r="BZX3" s="168"/>
      <c r="BZY3" s="168"/>
      <c r="BZZ3" s="168"/>
      <c r="CAA3" s="168"/>
      <c r="CAB3" s="168"/>
      <c r="CAC3" s="168"/>
      <c r="CAD3" s="168"/>
      <c r="CAE3" s="168"/>
      <c r="CAF3" s="168"/>
      <c r="CAG3" s="168"/>
      <c r="CAH3" s="168"/>
      <c r="CAI3" s="168"/>
      <c r="CAJ3" s="168"/>
      <c r="CAK3" s="168"/>
      <c r="CAL3" s="168"/>
      <c r="CAM3" s="168"/>
      <c r="CAN3" s="168"/>
      <c r="CAO3" s="168"/>
      <c r="CAP3" s="168"/>
      <c r="CAQ3" s="168"/>
      <c r="CAR3" s="168"/>
      <c r="CAS3" s="168"/>
      <c r="CAT3" s="168"/>
      <c r="CAU3" s="168"/>
      <c r="CAV3" s="168"/>
      <c r="CAW3" s="168"/>
      <c r="CAX3" s="168"/>
      <c r="CAY3" s="168"/>
      <c r="CAZ3" s="168"/>
      <c r="CBA3" s="168"/>
      <c r="CBB3" s="168"/>
      <c r="CBC3" s="168"/>
      <c r="CBD3" s="168"/>
      <c r="CBE3" s="168"/>
      <c r="CBF3" s="168"/>
      <c r="CBG3" s="168"/>
      <c r="CBH3" s="168"/>
      <c r="CBI3" s="168"/>
      <c r="CBJ3" s="168"/>
      <c r="CBK3" s="168"/>
      <c r="CBL3" s="168"/>
      <c r="CBM3" s="168"/>
      <c r="CBN3" s="168"/>
      <c r="CBO3" s="168"/>
      <c r="CBP3" s="168"/>
      <c r="CBQ3" s="168"/>
      <c r="CBR3" s="168"/>
      <c r="CBS3" s="168"/>
      <c r="CBT3" s="168"/>
      <c r="CBU3" s="168"/>
      <c r="CBV3" s="168"/>
      <c r="CBW3" s="168"/>
      <c r="CBX3" s="168"/>
      <c r="CBY3" s="168"/>
      <c r="CBZ3" s="168"/>
      <c r="CCA3" s="168"/>
      <c r="CCB3" s="168"/>
      <c r="CCC3" s="168"/>
      <c r="CCD3" s="168"/>
      <c r="CCE3" s="168"/>
      <c r="CCF3" s="168"/>
      <c r="CCG3" s="168"/>
      <c r="CCH3" s="168"/>
      <c r="CCI3" s="168"/>
      <c r="CCJ3" s="168"/>
      <c r="CCK3" s="168"/>
      <c r="CCL3" s="168"/>
      <c r="CCM3" s="168"/>
      <c r="CCN3" s="168"/>
      <c r="CCO3" s="168"/>
      <c r="CCP3" s="168"/>
      <c r="CCQ3" s="168"/>
      <c r="CCR3" s="168"/>
      <c r="CCS3" s="168"/>
      <c r="CCT3" s="168"/>
      <c r="CCU3" s="168"/>
      <c r="CCV3" s="168"/>
      <c r="CCW3" s="168"/>
      <c r="CCX3" s="168"/>
      <c r="CCY3" s="168"/>
      <c r="CCZ3" s="168"/>
      <c r="CDA3" s="168"/>
      <c r="CDB3" s="168"/>
      <c r="CDC3" s="168"/>
      <c r="CDD3" s="168"/>
      <c r="CDE3" s="168"/>
      <c r="CDF3" s="168"/>
      <c r="CDG3" s="168"/>
      <c r="CDH3" s="168"/>
      <c r="CDI3" s="168"/>
      <c r="CDJ3" s="168"/>
      <c r="CDK3" s="168"/>
      <c r="CDL3" s="168"/>
      <c r="CDM3" s="168"/>
      <c r="CDN3" s="168"/>
      <c r="CDO3" s="168"/>
      <c r="CDP3" s="168"/>
      <c r="CDQ3" s="168"/>
      <c r="CDR3" s="168"/>
      <c r="CDS3" s="168"/>
      <c r="CDT3" s="168"/>
      <c r="CDU3" s="168"/>
      <c r="CDV3" s="168"/>
      <c r="CDW3" s="168"/>
      <c r="CDX3" s="168"/>
      <c r="CDY3" s="168"/>
      <c r="CDZ3" s="168"/>
      <c r="CEA3" s="168"/>
      <c r="CEB3" s="168"/>
      <c r="CEC3" s="168"/>
      <c r="CED3" s="168"/>
      <c r="CEE3" s="168"/>
      <c r="CEF3" s="168"/>
      <c r="CEG3" s="168"/>
      <c r="CEH3" s="168"/>
      <c r="CEI3" s="168"/>
      <c r="CEJ3" s="168"/>
      <c r="CEK3" s="168"/>
      <c r="CEL3" s="168"/>
      <c r="CEM3" s="168"/>
      <c r="CEN3" s="168"/>
      <c r="CEO3" s="168"/>
      <c r="CEP3" s="168"/>
      <c r="CEQ3" s="168"/>
      <c r="CER3" s="168"/>
      <c r="CES3" s="168"/>
      <c r="CET3" s="168"/>
      <c r="CEU3" s="168"/>
      <c r="CEV3" s="168"/>
      <c r="CEW3" s="168"/>
      <c r="CEX3" s="168"/>
      <c r="CEY3" s="168"/>
      <c r="CEZ3" s="168"/>
      <c r="CFA3" s="168"/>
      <c r="CFB3" s="168"/>
      <c r="CFC3" s="168"/>
      <c r="CFD3" s="168"/>
      <c r="CFE3" s="168"/>
      <c r="CFF3" s="168"/>
      <c r="CFG3" s="168"/>
      <c r="CFH3" s="168"/>
      <c r="CFI3" s="168"/>
      <c r="CFJ3" s="168"/>
      <c r="CFK3" s="168"/>
      <c r="CFL3" s="168"/>
      <c r="CFM3" s="168"/>
      <c r="CFN3" s="168"/>
      <c r="CFO3" s="168"/>
      <c r="CFP3" s="168"/>
      <c r="CFQ3" s="168"/>
      <c r="CFR3" s="168"/>
      <c r="CFS3" s="168"/>
      <c r="CFT3" s="168"/>
      <c r="CFU3" s="168"/>
      <c r="CFV3" s="168"/>
      <c r="CFW3" s="168"/>
      <c r="CFX3" s="168"/>
      <c r="CFY3" s="168"/>
      <c r="CFZ3" s="168"/>
      <c r="CGA3" s="168"/>
      <c r="CGB3" s="168"/>
      <c r="CGC3" s="168"/>
      <c r="CGD3" s="168"/>
      <c r="CGE3" s="168"/>
      <c r="CGF3" s="168"/>
      <c r="CGG3" s="168"/>
      <c r="CGH3" s="168"/>
      <c r="CGI3" s="168"/>
      <c r="CGJ3" s="168"/>
      <c r="CGK3" s="168"/>
      <c r="CGL3" s="168"/>
      <c r="CGM3" s="168"/>
      <c r="CGN3" s="168"/>
      <c r="CGO3" s="168"/>
      <c r="CGP3" s="168"/>
      <c r="CGQ3" s="168"/>
      <c r="CGR3" s="168"/>
      <c r="CGS3" s="168"/>
      <c r="CGT3" s="168"/>
      <c r="CGU3" s="168"/>
      <c r="CGV3" s="168"/>
      <c r="CGW3" s="168"/>
      <c r="CGX3" s="168"/>
      <c r="CGY3" s="168"/>
      <c r="CGZ3" s="168"/>
      <c r="CHA3" s="168"/>
      <c r="CHB3" s="168"/>
      <c r="CHC3" s="168"/>
      <c r="CHD3" s="168"/>
      <c r="CHE3" s="168"/>
      <c r="CHF3" s="168"/>
      <c r="CHG3" s="168"/>
      <c r="CHH3" s="168"/>
      <c r="CHI3" s="168"/>
      <c r="CHJ3" s="168"/>
      <c r="CHK3" s="168"/>
      <c r="CHL3" s="168"/>
      <c r="CHM3" s="168"/>
      <c r="CHN3" s="168"/>
      <c r="CHO3" s="168"/>
      <c r="CHP3" s="168"/>
      <c r="CHQ3" s="168"/>
      <c r="CHR3" s="168"/>
      <c r="CHS3" s="168"/>
      <c r="CHT3" s="168"/>
      <c r="CHU3" s="168"/>
      <c r="CHV3" s="168"/>
      <c r="CHW3" s="168"/>
      <c r="CHX3" s="168"/>
      <c r="CHY3" s="168"/>
      <c r="CHZ3" s="168"/>
      <c r="CIA3" s="168"/>
      <c r="CIB3" s="168"/>
      <c r="CIC3" s="168"/>
      <c r="CID3" s="168"/>
      <c r="CIE3" s="168"/>
      <c r="CIF3" s="168"/>
      <c r="CIG3" s="168"/>
      <c r="CIH3" s="168"/>
      <c r="CII3" s="168"/>
      <c r="CIJ3" s="168"/>
      <c r="CIK3" s="168"/>
      <c r="CIL3" s="168"/>
      <c r="CIM3" s="168"/>
      <c r="CIN3" s="168"/>
      <c r="CIO3" s="168"/>
      <c r="CIP3" s="168"/>
      <c r="CIQ3" s="168"/>
      <c r="CIR3" s="168"/>
      <c r="CIS3" s="168"/>
      <c r="CIT3" s="168"/>
      <c r="CIU3" s="168"/>
      <c r="CIV3" s="168"/>
      <c r="CIW3" s="168"/>
      <c r="CIX3" s="168"/>
      <c r="CIY3" s="168"/>
      <c r="CIZ3" s="168"/>
      <c r="CJA3" s="168"/>
      <c r="CJB3" s="168"/>
      <c r="CJC3" s="168"/>
      <c r="CJD3" s="168"/>
      <c r="CJE3" s="168"/>
      <c r="CJF3" s="168"/>
      <c r="CJG3" s="168"/>
      <c r="CJH3" s="168"/>
      <c r="CJI3" s="168"/>
      <c r="CJJ3" s="168"/>
      <c r="CJK3" s="168"/>
      <c r="CJL3" s="168"/>
      <c r="CJM3" s="168"/>
      <c r="CJN3" s="168"/>
      <c r="CJO3" s="168"/>
      <c r="CJP3" s="168"/>
      <c r="CJQ3" s="168"/>
      <c r="CJR3" s="168"/>
      <c r="CJS3" s="168"/>
      <c r="CJT3" s="168"/>
      <c r="CJU3" s="168"/>
      <c r="CJV3" s="168"/>
      <c r="CJW3" s="168"/>
      <c r="CJX3" s="168"/>
      <c r="CJY3" s="168"/>
      <c r="CJZ3" s="168"/>
      <c r="CKA3" s="168"/>
      <c r="CKB3" s="168"/>
      <c r="CKC3" s="168"/>
      <c r="CKD3" s="168"/>
      <c r="CKE3" s="168"/>
      <c r="CKF3" s="168"/>
      <c r="CKG3" s="168"/>
      <c r="CKH3" s="168"/>
      <c r="CKI3" s="168"/>
      <c r="CKJ3" s="168"/>
      <c r="CKK3" s="168"/>
      <c r="CKL3" s="168"/>
      <c r="CKM3" s="168"/>
      <c r="CKN3" s="168"/>
      <c r="CKO3" s="168"/>
      <c r="CKP3" s="168"/>
      <c r="CKQ3" s="168"/>
      <c r="CKR3" s="168"/>
      <c r="CKS3" s="168"/>
      <c r="CKT3" s="168"/>
      <c r="CKU3" s="168"/>
      <c r="CKV3" s="168"/>
      <c r="CKW3" s="168"/>
      <c r="CKX3" s="168"/>
      <c r="CKY3" s="168"/>
      <c r="CKZ3" s="168"/>
      <c r="CLA3" s="168"/>
      <c r="CLB3" s="168"/>
      <c r="CLC3" s="168"/>
      <c r="CLD3" s="168"/>
      <c r="CLE3" s="168"/>
      <c r="CLF3" s="168"/>
      <c r="CLG3" s="168"/>
      <c r="CLH3" s="168"/>
      <c r="CLI3" s="168"/>
      <c r="CLJ3" s="168"/>
      <c r="CLK3" s="168"/>
      <c r="CLL3" s="168"/>
      <c r="CLM3" s="168"/>
      <c r="CLN3" s="168"/>
      <c r="CLO3" s="168"/>
      <c r="CLP3" s="168"/>
      <c r="CLQ3" s="168"/>
      <c r="CLR3" s="168"/>
      <c r="CLS3" s="168"/>
      <c r="CLT3" s="168"/>
      <c r="CLU3" s="168"/>
      <c r="CLV3" s="168"/>
      <c r="CLW3" s="168"/>
      <c r="CLX3" s="168"/>
      <c r="CLY3" s="168"/>
      <c r="CLZ3" s="168"/>
      <c r="CMA3" s="168"/>
      <c r="CMB3" s="168"/>
      <c r="CMC3" s="168"/>
      <c r="CMD3" s="168"/>
      <c r="CME3" s="168"/>
      <c r="CMF3" s="168"/>
      <c r="CMG3" s="168"/>
      <c r="CMH3" s="168"/>
      <c r="CMI3" s="168"/>
      <c r="CMJ3" s="168"/>
      <c r="CMK3" s="168"/>
      <c r="CML3" s="168"/>
      <c r="CMM3" s="168"/>
      <c r="CMN3" s="168"/>
      <c r="CMO3" s="168"/>
      <c r="CMP3" s="168"/>
      <c r="CMQ3" s="168"/>
      <c r="CMR3" s="168"/>
      <c r="CMS3" s="168"/>
      <c r="CMT3" s="168"/>
      <c r="CMU3" s="168"/>
      <c r="CMV3" s="168"/>
      <c r="CMW3" s="168"/>
      <c r="CMX3" s="168"/>
      <c r="CMY3" s="168"/>
      <c r="CMZ3" s="168"/>
      <c r="CNA3" s="168"/>
      <c r="CNB3" s="168"/>
      <c r="CNC3" s="168"/>
      <c r="CND3" s="168"/>
      <c r="CNE3" s="168"/>
      <c r="CNF3" s="168"/>
      <c r="CNG3" s="168"/>
      <c r="CNH3" s="168"/>
      <c r="CNI3" s="168"/>
      <c r="CNJ3" s="168"/>
      <c r="CNK3" s="168"/>
      <c r="CNL3" s="168"/>
      <c r="CNM3" s="168"/>
      <c r="CNN3" s="168"/>
      <c r="CNO3" s="168"/>
      <c r="CNP3" s="168"/>
      <c r="CNQ3" s="168"/>
      <c r="CNR3" s="168"/>
      <c r="CNS3" s="168"/>
      <c r="CNT3" s="168"/>
      <c r="CNU3" s="168"/>
      <c r="CNV3" s="168"/>
      <c r="CNW3" s="168"/>
      <c r="CNX3" s="168"/>
      <c r="CNY3" s="168"/>
      <c r="CNZ3" s="168"/>
      <c r="COA3" s="168"/>
      <c r="COB3" s="168"/>
      <c r="COC3" s="168"/>
      <c r="COD3" s="168"/>
      <c r="COE3" s="168"/>
      <c r="COF3" s="168"/>
      <c r="COG3" s="168"/>
      <c r="COH3" s="168"/>
      <c r="COI3" s="168"/>
      <c r="COJ3" s="168"/>
      <c r="COK3" s="168"/>
      <c r="COL3" s="168"/>
      <c r="COM3" s="168"/>
      <c r="CON3" s="168"/>
      <c r="COO3" s="168"/>
      <c r="COP3" s="168"/>
      <c r="COQ3" s="168"/>
      <c r="COR3" s="168"/>
      <c r="COS3" s="168"/>
      <c r="COT3" s="168"/>
      <c r="COU3" s="168"/>
      <c r="COV3" s="168"/>
      <c r="COW3" s="168"/>
      <c r="COX3" s="168"/>
      <c r="COY3" s="168"/>
      <c r="COZ3" s="168"/>
      <c r="CPA3" s="168"/>
      <c r="CPB3" s="168"/>
      <c r="CPC3" s="168"/>
      <c r="CPD3" s="168"/>
      <c r="CPE3" s="168"/>
      <c r="CPF3" s="168"/>
      <c r="CPG3" s="168"/>
      <c r="CPH3" s="168"/>
      <c r="CPI3" s="168"/>
      <c r="CPJ3" s="168"/>
      <c r="CPK3" s="168"/>
      <c r="CPL3" s="168"/>
      <c r="CPM3" s="168"/>
      <c r="CPN3" s="168"/>
      <c r="CPO3" s="168"/>
      <c r="CPP3" s="168"/>
      <c r="CPQ3" s="168"/>
      <c r="CPR3" s="168"/>
      <c r="CPS3" s="168"/>
      <c r="CPT3" s="168"/>
      <c r="CPU3" s="168"/>
      <c r="CPV3" s="168"/>
      <c r="CPW3" s="168"/>
      <c r="CPX3" s="168"/>
      <c r="CPY3" s="168"/>
      <c r="CPZ3" s="168"/>
      <c r="CQA3" s="168"/>
      <c r="CQB3" s="168"/>
      <c r="CQC3" s="168"/>
      <c r="CQD3" s="168"/>
      <c r="CQE3" s="168"/>
      <c r="CQF3" s="168"/>
      <c r="CQG3" s="168"/>
      <c r="CQH3" s="168"/>
      <c r="CQI3" s="168"/>
      <c r="CQJ3" s="168"/>
      <c r="CQK3" s="168"/>
      <c r="CQL3" s="168"/>
      <c r="CQM3" s="168"/>
      <c r="CQN3" s="168"/>
      <c r="CQO3" s="168"/>
      <c r="CQP3" s="168"/>
      <c r="CQQ3" s="168"/>
      <c r="CQR3" s="168"/>
      <c r="CQS3" s="168"/>
      <c r="CQT3" s="168"/>
      <c r="CQU3" s="168"/>
      <c r="CQV3" s="168"/>
      <c r="CQW3" s="168"/>
      <c r="CQX3" s="168"/>
      <c r="CQY3" s="168"/>
      <c r="CQZ3" s="168"/>
      <c r="CRA3" s="168"/>
      <c r="CRB3" s="168"/>
      <c r="CRC3" s="168"/>
      <c r="CRD3" s="168"/>
      <c r="CRE3" s="168"/>
      <c r="CRF3" s="168"/>
      <c r="CRG3" s="168"/>
      <c r="CRH3" s="168"/>
      <c r="CRI3" s="168"/>
      <c r="CRJ3" s="168"/>
      <c r="CRK3" s="168"/>
      <c r="CRL3" s="168"/>
      <c r="CRM3" s="168"/>
      <c r="CRN3" s="168"/>
      <c r="CRO3" s="168"/>
      <c r="CRP3" s="168"/>
      <c r="CRQ3" s="168"/>
      <c r="CRR3" s="168"/>
      <c r="CRS3" s="168"/>
      <c r="CRT3" s="168"/>
      <c r="CRU3" s="168"/>
      <c r="CRV3" s="168"/>
      <c r="CRW3" s="168"/>
      <c r="CRX3" s="168"/>
      <c r="CRY3" s="168"/>
      <c r="CRZ3" s="168"/>
      <c r="CSA3" s="168"/>
      <c r="CSB3" s="168"/>
      <c r="CSC3" s="168"/>
      <c r="CSD3" s="168"/>
      <c r="CSE3" s="168"/>
      <c r="CSF3" s="168"/>
      <c r="CSG3" s="168"/>
      <c r="CSH3" s="168"/>
      <c r="CSI3" s="168"/>
      <c r="CSJ3" s="168"/>
      <c r="CSK3" s="168"/>
      <c r="CSL3" s="168"/>
      <c r="CSM3" s="168"/>
      <c r="CSN3" s="168"/>
      <c r="CSO3" s="168"/>
      <c r="CSP3" s="168"/>
      <c r="CSQ3" s="168"/>
      <c r="CSR3" s="168"/>
      <c r="CSS3" s="168"/>
      <c r="CST3" s="168"/>
      <c r="CSU3" s="168"/>
      <c r="CSV3" s="168"/>
      <c r="CSW3" s="168"/>
      <c r="CSX3" s="168"/>
      <c r="CSY3" s="168"/>
      <c r="CSZ3" s="168"/>
      <c r="CTA3" s="168"/>
      <c r="CTB3" s="168"/>
      <c r="CTC3" s="168"/>
      <c r="CTD3" s="168"/>
      <c r="CTE3" s="168"/>
      <c r="CTF3" s="168"/>
      <c r="CTG3" s="168"/>
      <c r="CTH3" s="168"/>
      <c r="CTI3" s="168"/>
      <c r="CTJ3" s="168"/>
      <c r="CTK3" s="168"/>
      <c r="CTL3" s="168"/>
      <c r="CTM3" s="168"/>
      <c r="CTN3" s="168"/>
      <c r="CTO3" s="168"/>
      <c r="CTP3" s="168"/>
      <c r="CTQ3" s="168"/>
      <c r="CTR3" s="168"/>
      <c r="CTS3" s="168"/>
      <c r="CTT3" s="168"/>
      <c r="CTU3" s="168"/>
      <c r="CTV3" s="168"/>
      <c r="CTW3" s="168"/>
      <c r="CTX3" s="168"/>
      <c r="CTY3" s="168"/>
      <c r="CTZ3" s="168"/>
      <c r="CUA3" s="168"/>
      <c r="CUB3" s="168"/>
      <c r="CUC3" s="168"/>
      <c r="CUD3" s="168"/>
      <c r="CUE3" s="168"/>
      <c r="CUF3" s="168"/>
      <c r="CUG3" s="168"/>
      <c r="CUH3" s="168"/>
      <c r="CUI3" s="168"/>
      <c r="CUJ3" s="168"/>
      <c r="CUK3" s="168"/>
      <c r="CUL3" s="168"/>
      <c r="CUM3" s="168"/>
      <c r="CUN3" s="168"/>
      <c r="CUO3" s="168"/>
      <c r="CUP3" s="168"/>
      <c r="CUQ3" s="168"/>
      <c r="CUR3" s="168"/>
      <c r="CUS3" s="168"/>
      <c r="CUT3" s="168"/>
      <c r="CUU3" s="168"/>
      <c r="CUV3" s="168"/>
      <c r="CUW3" s="168"/>
      <c r="CUX3" s="168"/>
      <c r="CUY3" s="168"/>
      <c r="CUZ3" s="168"/>
      <c r="CVA3" s="168"/>
      <c r="CVB3" s="168"/>
      <c r="CVC3" s="168"/>
      <c r="CVD3" s="168"/>
      <c r="CVE3" s="168"/>
      <c r="CVF3" s="168"/>
      <c r="CVG3" s="168"/>
      <c r="CVH3" s="168"/>
      <c r="CVI3" s="168"/>
      <c r="CVJ3" s="168"/>
      <c r="CVK3" s="168"/>
      <c r="CVL3" s="168"/>
      <c r="CVM3" s="168"/>
      <c r="CVN3" s="168"/>
      <c r="CVO3" s="168"/>
      <c r="CVP3" s="168"/>
      <c r="CVQ3" s="168"/>
      <c r="CVR3" s="168"/>
      <c r="CVS3" s="168"/>
      <c r="CVT3" s="168"/>
      <c r="CVU3" s="168"/>
      <c r="CVV3" s="168"/>
      <c r="CVW3" s="168"/>
      <c r="CVX3" s="168"/>
      <c r="CVY3" s="168"/>
      <c r="CVZ3" s="168"/>
      <c r="CWA3" s="168"/>
      <c r="CWB3" s="168"/>
      <c r="CWC3" s="168"/>
      <c r="CWD3" s="168"/>
      <c r="CWE3" s="168"/>
      <c r="CWF3" s="168"/>
      <c r="CWG3" s="168"/>
      <c r="CWH3" s="168"/>
      <c r="CWI3" s="168"/>
      <c r="CWJ3" s="168"/>
      <c r="CWK3" s="168"/>
      <c r="CWL3" s="168"/>
      <c r="CWM3" s="168"/>
      <c r="CWN3" s="168"/>
      <c r="CWO3" s="168"/>
      <c r="CWP3" s="168"/>
      <c r="CWQ3" s="168"/>
      <c r="CWR3" s="168"/>
      <c r="CWS3" s="168"/>
      <c r="CWT3" s="168"/>
      <c r="CWU3" s="168"/>
      <c r="CWV3" s="168"/>
      <c r="CWW3" s="168"/>
      <c r="CWX3" s="168"/>
      <c r="CWY3" s="168"/>
      <c r="CWZ3" s="168"/>
      <c r="CXA3" s="168"/>
      <c r="CXB3" s="168"/>
      <c r="CXC3" s="168"/>
      <c r="CXD3" s="168"/>
      <c r="CXE3" s="168"/>
      <c r="CXF3" s="168"/>
      <c r="CXG3" s="168"/>
      <c r="CXH3" s="168"/>
      <c r="CXI3" s="168"/>
      <c r="CXJ3" s="168"/>
      <c r="CXK3" s="168"/>
      <c r="CXL3" s="168"/>
      <c r="CXM3" s="168"/>
      <c r="CXN3" s="168"/>
      <c r="CXO3" s="168"/>
      <c r="CXP3" s="168"/>
      <c r="CXQ3" s="168"/>
      <c r="CXR3" s="168"/>
      <c r="CXS3" s="168"/>
      <c r="CXT3" s="168"/>
      <c r="CXU3" s="168"/>
      <c r="CXV3" s="168"/>
      <c r="CXW3" s="168"/>
      <c r="CXX3" s="168"/>
      <c r="CXY3" s="168"/>
      <c r="CXZ3" s="168"/>
      <c r="CYA3" s="168"/>
      <c r="CYB3" s="168"/>
      <c r="CYC3" s="168"/>
      <c r="CYD3" s="168"/>
      <c r="CYE3" s="168"/>
      <c r="CYF3" s="168"/>
      <c r="CYG3" s="168"/>
      <c r="CYH3" s="168"/>
      <c r="CYI3" s="168"/>
      <c r="CYJ3" s="168"/>
      <c r="CYK3" s="168"/>
      <c r="CYL3" s="168"/>
      <c r="CYM3" s="168"/>
      <c r="CYN3" s="168"/>
      <c r="CYO3" s="168"/>
      <c r="CYP3" s="168"/>
      <c r="CYQ3" s="168"/>
      <c r="CYR3" s="168"/>
      <c r="CYS3" s="168"/>
      <c r="CYT3" s="168"/>
      <c r="CYU3" s="168"/>
      <c r="CYV3" s="168"/>
      <c r="CYW3" s="168"/>
      <c r="CYX3" s="168"/>
      <c r="CYY3" s="168"/>
      <c r="CYZ3" s="168"/>
      <c r="CZA3" s="168"/>
      <c r="CZB3" s="168"/>
      <c r="CZC3" s="168"/>
      <c r="CZD3" s="168"/>
      <c r="CZE3" s="168"/>
      <c r="CZF3" s="168"/>
      <c r="CZG3" s="168"/>
      <c r="CZH3" s="168"/>
      <c r="CZI3" s="168"/>
      <c r="CZJ3" s="168"/>
      <c r="CZK3" s="168"/>
      <c r="CZL3" s="168"/>
      <c r="CZM3" s="168"/>
      <c r="CZN3" s="168"/>
      <c r="CZO3" s="168"/>
      <c r="CZP3" s="168"/>
      <c r="CZQ3" s="168"/>
      <c r="CZR3" s="168"/>
      <c r="CZS3" s="168"/>
      <c r="CZT3" s="168"/>
      <c r="CZU3" s="168"/>
      <c r="CZV3" s="168"/>
      <c r="CZW3" s="168"/>
      <c r="CZX3" s="168"/>
      <c r="CZY3" s="168"/>
      <c r="CZZ3" s="168"/>
      <c r="DAA3" s="168"/>
      <c r="DAB3" s="168"/>
      <c r="DAC3" s="168"/>
      <c r="DAD3" s="168"/>
      <c r="DAE3" s="168"/>
      <c r="DAF3" s="168"/>
      <c r="DAG3" s="168"/>
      <c r="DAH3" s="168"/>
      <c r="DAI3" s="168"/>
      <c r="DAJ3" s="168"/>
      <c r="DAK3" s="168"/>
      <c r="DAL3" s="168"/>
      <c r="DAM3" s="168"/>
      <c r="DAN3" s="168"/>
      <c r="DAO3" s="168"/>
      <c r="DAP3" s="168"/>
      <c r="DAQ3" s="168"/>
      <c r="DAR3" s="168"/>
      <c r="DAS3" s="168"/>
      <c r="DAT3" s="168"/>
      <c r="DAU3" s="168"/>
      <c r="DAV3" s="168"/>
      <c r="DAW3" s="168"/>
      <c r="DAX3" s="168"/>
      <c r="DAY3" s="168"/>
      <c r="DAZ3" s="168"/>
      <c r="DBA3" s="168"/>
      <c r="DBB3" s="168"/>
      <c r="DBC3" s="168"/>
      <c r="DBD3" s="168"/>
      <c r="DBE3" s="168"/>
      <c r="DBF3" s="168"/>
      <c r="DBG3" s="168"/>
      <c r="DBH3" s="168"/>
      <c r="DBI3" s="168"/>
      <c r="DBJ3" s="168"/>
      <c r="DBK3" s="168"/>
      <c r="DBL3" s="168"/>
      <c r="DBM3" s="168"/>
      <c r="DBN3" s="168"/>
      <c r="DBO3" s="168"/>
      <c r="DBP3" s="168"/>
      <c r="DBQ3" s="168"/>
      <c r="DBR3" s="168"/>
      <c r="DBS3" s="168"/>
      <c r="DBT3" s="168"/>
      <c r="DBU3" s="168"/>
      <c r="DBV3" s="168"/>
      <c r="DBW3" s="168"/>
      <c r="DBX3" s="168"/>
      <c r="DBY3" s="168"/>
      <c r="DBZ3" s="168"/>
      <c r="DCA3" s="168"/>
      <c r="DCB3" s="168"/>
      <c r="DCC3" s="168"/>
      <c r="DCD3" s="168"/>
      <c r="DCE3" s="168"/>
      <c r="DCF3" s="168"/>
      <c r="DCG3" s="168"/>
      <c r="DCH3" s="168"/>
      <c r="DCI3" s="168"/>
      <c r="DCJ3" s="168"/>
      <c r="DCK3" s="168"/>
      <c r="DCL3" s="168"/>
      <c r="DCM3" s="168"/>
      <c r="DCN3" s="168"/>
      <c r="DCO3" s="168"/>
      <c r="DCP3" s="168"/>
      <c r="DCQ3" s="168"/>
      <c r="DCR3" s="168"/>
      <c r="DCS3" s="168"/>
      <c r="DCT3" s="168"/>
      <c r="DCU3" s="168"/>
      <c r="DCV3" s="168"/>
      <c r="DCW3" s="168"/>
      <c r="DCX3" s="168"/>
      <c r="DCY3" s="168"/>
      <c r="DCZ3" s="168"/>
      <c r="DDA3" s="168"/>
      <c r="DDB3" s="168"/>
      <c r="DDC3" s="168"/>
      <c r="DDD3" s="168"/>
      <c r="DDE3" s="168"/>
      <c r="DDF3" s="168"/>
      <c r="DDG3" s="168"/>
      <c r="DDH3" s="168"/>
      <c r="DDI3" s="168"/>
      <c r="DDJ3" s="168"/>
      <c r="DDK3" s="168"/>
      <c r="DDL3" s="168"/>
      <c r="DDM3" s="168"/>
      <c r="DDN3" s="168"/>
      <c r="DDO3" s="168"/>
      <c r="DDP3" s="168"/>
      <c r="DDQ3" s="168"/>
      <c r="DDR3" s="168"/>
      <c r="DDS3" s="168"/>
      <c r="DDT3" s="168"/>
      <c r="DDU3" s="168"/>
      <c r="DDV3" s="168"/>
      <c r="DDW3" s="168"/>
      <c r="DDX3" s="168"/>
      <c r="DDY3" s="168"/>
      <c r="DDZ3" s="168"/>
      <c r="DEA3" s="168"/>
      <c r="DEB3" s="168"/>
      <c r="DEC3" s="168"/>
      <c r="DED3" s="168"/>
      <c r="DEE3" s="168"/>
      <c r="DEF3" s="168"/>
      <c r="DEG3" s="168"/>
      <c r="DEH3" s="168"/>
      <c r="DEI3" s="168"/>
      <c r="DEJ3" s="168"/>
      <c r="DEK3" s="168"/>
      <c r="DEL3" s="168"/>
      <c r="DEM3" s="168"/>
      <c r="DEN3" s="168"/>
      <c r="DEO3" s="168"/>
      <c r="DEP3" s="168"/>
      <c r="DEQ3" s="168"/>
      <c r="DER3" s="168"/>
      <c r="DES3" s="168"/>
      <c r="DET3" s="168"/>
      <c r="DEU3" s="168"/>
      <c r="DEV3" s="168"/>
      <c r="DEW3" s="168"/>
      <c r="DEX3" s="168"/>
      <c r="DEY3" s="168"/>
      <c r="DEZ3" s="168"/>
      <c r="DFA3" s="168"/>
      <c r="DFB3" s="168"/>
      <c r="DFC3" s="168"/>
      <c r="DFD3" s="168"/>
      <c r="DFE3" s="168"/>
      <c r="DFF3" s="168"/>
      <c r="DFG3" s="168"/>
      <c r="DFH3" s="168"/>
      <c r="DFI3" s="168"/>
      <c r="DFJ3" s="168"/>
      <c r="DFK3" s="168"/>
      <c r="DFL3" s="168"/>
      <c r="DFM3" s="168"/>
      <c r="DFN3" s="168"/>
      <c r="DFO3" s="168"/>
      <c r="DFP3" s="168"/>
      <c r="DFQ3" s="168"/>
      <c r="DFR3" s="168"/>
      <c r="DFS3" s="168"/>
      <c r="DFT3" s="168"/>
      <c r="DFU3" s="168"/>
      <c r="DFV3" s="168"/>
      <c r="DFW3" s="168"/>
      <c r="DFX3" s="168"/>
      <c r="DFY3" s="168"/>
      <c r="DFZ3" s="168"/>
      <c r="DGA3" s="168"/>
      <c r="DGB3" s="168"/>
      <c r="DGC3" s="168"/>
      <c r="DGD3" s="168"/>
      <c r="DGE3" s="168"/>
      <c r="DGF3" s="168"/>
      <c r="DGG3" s="168"/>
      <c r="DGH3" s="168"/>
      <c r="DGI3" s="168"/>
      <c r="DGJ3" s="168"/>
      <c r="DGK3" s="168"/>
      <c r="DGL3" s="168"/>
      <c r="DGM3" s="168"/>
      <c r="DGN3" s="168"/>
      <c r="DGO3" s="168"/>
      <c r="DGP3" s="168"/>
      <c r="DGQ3" s="168"/>
      <c r="DGR3" s="168"/>
      <c r="DGS3" s="168"/>
      <c r="DGT3" s="168"/>
      <c r="DGU3" s="168"/>
      <c r="DGV3" s="168"/>
      <c r="DGW3" s="168"/>
      <c r="DGX3" s="168"/>
      <c r="DGY3" s="168"/>
      <c r="DGZ3" s="168"/>
      <c r="DHA3" s="168"/>
      <c r="DHB3" s="168"/>
      <c r="DHC3" s="168"/>
      <c r="DHD3" s="168"/>
      <c r="DHE3" s="168"/>
      <c r="DHF3" s="168"/>
      <c r="DHG3" s="168"/>
      <c r="DHH3" s="168"/>
      <c r="DHI3" s="168"/>
      <c r="DHJ3" s="168"/>
      <c r="DHK3" s="168"/>
      <c r="DHL3" s="168"/>
      <c r="DHM3" s="168"/>
      <c r="DHN3" s="168"/>
      <c r="DHO3" s="168"/>
      <c r="DHP3" s="168"/>
      <c r="DHQ3" s="168"/>
      <c r="DHR3" s="168"/>
      <c r="DHS3" s="168"/>
      <c r="DHT3" s="168"/>
      <c r="DHU3" s="168"/>
      <c r="DHV3" s="168"/>
      <c r="DHW3" s="168"/>
      <c r="DHX3" s="168"/>
      <c r="DHY3" s="168"/>
      <c r="DHZ3" s="168"/>
      <c r="DIA3" s="168"/>
      <c r="DIB3" s="168"/>
      <c r="DIC3" s="168"/>
      <c r="DID3" s="168"/>
      <c r="DIE3" s="168"/>
      <c r="DIF3" s="168"/>
      <c r="DIG3" s="168"/>
      <c r="DIH3" s="168"/>
      <c r="DII3" s="168"/>
      <c r="DIJ3" s="168"/>
      <c r="DIK3" s="168"/>
      <c r="DIL3" s="168"/>
      <c r="DIM3" s="168"/>
      <c r="DIN3" s="168"/>
      <c r="DIO3" s="168"/>
      <c r="DIP3" s="168"/>
      <c r="DIQ3" s="168"/>
      <c r="DIR3" s="168"/>
      <c r="DIS3" s="168"/>
      <c r="DIT3" s="168"/>
      <c r="DIU3" s="168"/>
      <c r="DIV3" s="168"/>
      <c r="DIW3" s="168"/>
      <c r="DIX3" s="168"/>
      <c r="DIY3" s="168"/>
      <c r="DIZ3" s="168"/>
      <c r="DJA3" s="168"/>
      <c r="DJB3" s="168"/>
      <c r="DJC3" s="168"/>
      <c r="DJD3" s="168"/>
      <c r="DJE3" s="168"/>
      <c r="DJF3" s="168"/>
      <c r="DJG3" s="168"/>
      <c r="DJH3" s="168"/>
      <c r="DJI3" s="168"/>
      <c r="DJJ3" s="168"/>
      <c r="DJK3" s="168"/>
      <c r="DJL3" s="168"/>
      <c r="DJM3" s="168"/>
      <c r="DJN3" s="168"/>
      <c r="DJO3" s="168"/>
      <c r="DJP3" s="168"/>
      <c r="DJQ3" s="168"/>
      <c r="DJR3" s="168"/>
      <c r="DJS3" s="168"/>
      <c r="DJT3" s="168"/>
      <c r="DJU3" s="168"/>
      <c r="DJV3" s="168"/>
      <c r="DJW3" s="168"/>
      <c r="DJX3" s="168"/>
      <c r="DJY3" s="168"/>
      <c r="DJZ3" s="168"/>
      <c r="DKA3" s="168"/>
      <c r="DKB3" s="168"/>
      <c r="DKC3" s="168"/>
      <c r="DKD3" s="168"/>
      <c r="DKE3" s="168"/>
      <c r="DKF3" s="168"/>
      <c r="DKG3" s="168"/>
      <c r="DKH3" s="168"/>
      <c r="DKI3" s="168"/>
      <c r="DKJ3" s="168"/>
      <c r="DKK3" s="168"/>
      <c r="DKL3" s="168"/>
      <c r="DKM3" s="168"/>
      <c r="DKN3" s="168"/>
      <c r="DKO3" s="168"/>
      <c r="DKP3" s="168"/>
      <c r="DKQ3" s="168"/>
      <c r="DKR3" s="168"/>
      <c r="DKS3" s="168"/>
      <c r="DKT3" s="168"/>
      <c r="DKU3" s="168"/>
      <c r="DKV3" s="168"/>
      <c r="DKW3" s="168"/>
      <c r="DKX3" s="168"/>
      <c r="DKY3" s="168"/>
      <c r="DKZ3" s="168"/>
      <c r="DLA3" s="168"/>
      <c r="DLB3" s="168"/>
      <c r="DLC3" s="168"/>
      <c r="DLD3" s="168"/>
      <c r="DLE3" s="168"/>
      <c r="DLF3" s="168"/>
      <c r="DLG3" s="168"/>
      <c r="DLH3" s="168"/>
      <c r="DLI3" s="168"/>
      <c r="DLJ3" s="168"/>
      <c r="DLK3" s="168"/>
      <c r="DLL3" s="168"/>
      <c r="DLM3" s="168"/>
      <c r="DLN3" s="168"/>
      <c r="DLO3" s="168"/>
      <c r="DLP3" s="168"/>
      <c r="DLQ3" s="168"/>
      <c r="DLR3" s="168"/>
      <c r="DLS3" s="168"/>
      <c r="DLT3" s="168"/>
      <c r="DLU3" s="168"/>
      <c r="DLV3" s="168"/>
      <c r="DLW3" s="168"/>
      <c r="DLX3" s="168"/>
      <c r="DLY3" s="168"/>
      <c r="DLZ3" s="168"/>
      <c r="DMA3" s="168"/>
      <c r="DMB3" s="168"/>
      <c r="DMC3" s="168"/>
      <c r="DMD3" s="168"/>
      <c r="DME3" s="168"/>
      <c r="DMF3" s="168"/>
      <c r="DMG3" s="168"/>
      <c r="DMH3" s="168"/>
      <c r="DMI3" s="168"/>
      <c r="DMJ3" s="168"/>
      <c r="DMK3" s="168"/>
      <c r="DML3" s="168"/>
      <c r="DMM3" s="168"/>
      <c r="DMN3" s="168"/>
      <c r="DMO3" s="168"/>
      <c r="DMP3" s="168"/>
      <c r="DMQ3" s="168"/>
      <c r="DMR3" s="168"/>
      <c r="DMS3" s="168"/>
      <c r="DMT3" s="168"/>
      <c r="DMU3" s="168"/>
      <c r="DMV3" s="168"/>
      <c r="DMW3" s="168"/>
      <c r="DMX3" s="168"/>
      <c r="DMY3" s="168"/>
      <c r="DMZ3" s="168"/>
      <c r="DNA3" s="168"/>
      <c r="DNB3" s="168"/>
      <c r="DNC3" s="168"/>
      <c r="DND3" s="168"/>
      <c r="DNE3" s="168"/>
      <c r="DNF3" s="168"/>
      <c r="DNG3" s="168"/>
      <c r="DNH3" s="168"/>
      <c r="DNI3" s="168"/>
      <c r="DNJ3" s="168"/>
      <c r="DNK3" s="168"/>
      <c r="DNL3" s="168"/>
      <c r="DNM3" s="168"/>
      <c r="DNN3" s="168"/>
      <c r="DNO3" s="168"/>
      <c r="DNP3" s="168"/>
      <c r="DNQ3" s="168"/>
      <c r="DNR3" s="168"/>
      <c r="DNS3" s="168"/>
      <c r="DNT3" s="168"/>
      <c r="DNU3" s="168"/>
      <c r="DNV3" s="168"/>
      <c r="DNW3" s="168"/>
      <c r="DNX3" s="168"/>
      <c r="DNY3" s="168"/>
      <c r="DNZ3" s="168"/>
      <c r="DOA3" s="168"/>
      <c r="DOB3" s="168"/>
      <c r="DOC3" s="168"/>
      <c r="DOD3" s="168"/>
      <c r="DOE3" s="168"/>
      <c r="DOF3" s="168"/>
      <c r="DOG3" s="168"/>
      <c r="DOH3" s="168"/>
      <c r="DOI3" s="168"/>
      <c r="DOJ3" s="168"/>
      <c r="DOK3" s="168"/>
      <c r="DOL3" s="168"/>
      <c r="DOM3" s="168"/>
      <c r="DON3" s="168"/>
      <c r="DOO3" s="168"/>
      <c r="DOP3" s="168"/>
      <c r="DOQ3" s="168"/>
      <c r="DOR3" s="168"/>
      <c r="DOS3" s="168"/>
      <c r="DOT3" s="168"/>
      <c r="DOU3" s="168"/>
      <c r="DOV3" s="168"/>
      <c r="DOW3" s="168"/>
      <c r="DOX3" s="168"/>
      <c r="DOY3" s="168"/>
      <c r="DOZ3" s="168"/>
      <c r="DPA3" s="168"/>
      <c r="DPB3" s="168"/>
      <c r="DPC3" s="168"/>
      <c r="DPD3" s="168"/>
      <c r="DPE3" s="168"/>
      <c r="DPF3" s="168"/>
      <c r="DPG3" s="168"/>
      <c r="DPH3" s="168"/>
      <c r="DPI3" s="168"/>
      <c r="DPJ3" s="168"/>
      <c r="DPK3" s="168"/>
      <c r="DPL3" s="168"/>
      <c r="DPM3" s="168"/>
      <c r="DPN3" s="168"/>
      <c r="DPO3" s="168"/>
      <c r="DPP3" s="168"/>
      <c r="DPQ3" s="168"/>
      <c r="DPR3" s="168"/>
      <c r="DPS3" s="168"/>
      <c r="DPT3" s="168"/>
      <c r="DPU3" s="168"/>
      <c r="DPV3" s="168"/>
      <c r="DPW3" s="168"/>
      <c r="DPX3" s="168"/>
      <c r="DPY3" s="168"/>
      <c r="DPZ3" s="168"/>
      <c r="DQA3" s="168"/>
      <c r="DQB3" s="168"/>
      <c r="DQC3" s="168"/>
      <c r="DQD3" s="168"/>
      <c r="DQE3" s="168"/>
      <c r="DQF3" s="168"/>
      <c r="DQG3" s="168"/>
      <c r="DQH3" s="168"/>
      <c r="DQI3" s="168"/>
      <c r="DQJ3" s="168"/>
      <c r="DQK3" s="168"/>
      <c r="DQL3" s="168"/>
      <c r="DQM3" s="168"/>
      <c r="DQN3" s="168"/>
      <c r="DQO3" s="168"/>
      <c r="DQP3" s="168"/>
      <c r="DQQ3" s="168"/>
      <c r="DQR3" s="168"/>
      <c r="DQS3" s="168"/>
      <c r="DQT3" s="168"/>
      <c r="DQU3" s="168"/>
      <c r="DQV3" s="168"/>
      <c r="DQW3" s="168"/>
      <c r="DQX3" s="168"/>
      <c r="DQY3" s="168"/>
      <c r="DQZ3" s="168"/>
      <c r="DRA3" s="168"/>
      <c r="DRB3" s="168"/>
      <c r="DRC3" s="168"/>
      <c r="DRD3" s="168"/>
      <c r="DRE3" s="168"/>
      <c r="DRF3" s="168"/>
      <c r="DRG3" s="168"/>
      <c r="DRH3" s="168"/>
      <c r="DRI3" s="168"/>
      <c r="DRJ3" s="168"/>
      <c r="DRK3" s="168"/>
      <c r="DRL3" s="168"/>
      <c r="DRM3" s="168"/>
      <c r="DRN3" s="168"/>
      <c r="DRO3" s="168"/>
      <c r="DRP3" s="168"/>
      <c r="DRQ3" s="168"/>
      <c r="DRR3" s="168"/>
      <c r="DRS3" s="168"/>
      <c r="DRT3" s="168"/>
      <c r="DRU3" s="168"/>
      <c r="DRV3" s="168"/>
      <c r="DRW3" s="168"/>
      <c r="DRX3" s="168"/>
      <c r="DRY3" s="168"/>
      <c r="DRZ3" s="168"/>
      <c r="DSA3" s="168"/>
      <c r="DSB3" s="168"/>
      <c r="DSC3" s="168"/>
      <c r="DSD3" s="168"/>
      <c r="DSE3" s="168"/>
      <c r="DSF3" s="168"/>
      <c r="DSG3" s="168"/>
      <c r="DSH3" s="168"/>
      <c r="DSI3" s="168"/>
      <c r="DSJ3" s="168"/>
      <c r="DSK3" s="168"/>
      <c r="DSL3" s="168"/>
      <c r="DSM3" s="168"/>
      <c r="DSN3" s="168"/>
      <c r="DSO3" s="168"/>
      <c r="DSP3" s="168"/>
      <c r="DSQ3" s="168"/>
      <c r="DSR3" s="168"/>
      <c r="DSS3" s="168"/>
      <c r="DST3" s="168"/>
      <c r="DSU3" s="168"/>
      <c r="DSV3" s="168"/>
      <c r="DSW3" s="168"/>
      <c r="DSX3" s="168"/>
      <c r="DSY3" s="168"/>
      <c r="DSZ3" s="168"/>
      <c r="DTA3" s="168"/>
      <c r="DTB3" s="168"/>
      <c r="DTC3" s="168"/>
      <c r="DTD3" s="168"/>
      <c r="DTE3" s="168"/>
      <c r="DTF3" s="168"/>
      <c r="DTG3" s="168"/>
      <c r="DTH3" s="168"/>
      <c r="DTI3" s="168"/>
      <c r="DTJ3" s="168"/>
      <c r="DTK3" s="168"/>
      <c r="DTL3" s="168"/>
      <c r="DTM3" s="168"/>
      <c r="DTN3" s="168"/>
      <c r="DTO3" s="168"/>
      <c r="DTP3" s="168"/>
      <c r="DTQ3" s="168"/>
      <c r="DTR3" s="168"/>
      <c r="DTS3" s="168"/>
      <c r="DTT3" s="168"/>
      <c r="DTU3" s="168"/>
      <c r="DTV3" s="168"/>
      <c r="DTW3" s="168"/>
      <c r="DTX3" s="168"/>
      <c r="DTY3" s="168"/>
      <c r="DTZ3" s="168"/>
      <c r="DUA3" s="168"/>
      <c r="DUB3" s="168"/>
      <c r="DUC3" s="168"/>
      <c r="DUD3" s="168"/>
      <c r="DUE3" s="168"/>
      <c r="DUF3" s="168"/>
      <c r="DUG3" s="168"/>
      <c r="DUH3" s="168"/>
      <c r="DUI3" s="168"/>
      <c r="DUJ3" s="168"/>
      <c r="DUK3" s="168"/>
      <c r="DUL3" s="168"/>
      <c r="DUM3" s="168"/>
      <c r="DUN3" s="168"/>
      <c r="DUO3" s="168"/>
      <c r="DUP3" s="168"/>
      <c r="DUQ3" s="168"/>
      <c r="DUR3" s="168"/>
      <c r="DUS3" s="168"/>
      <c r="DUT3" s="168"/>
      <c r="DUU3" s="168"/>
      <c r="DUV3" s="168"/>
      <c r="DUW3" s="168"/>
      <c r="DUX3" s="168"/>
      <c r="DUY3" s="168"/>
      <c r="DUZ3" s="168"/>
      <c r="DVA3" s="168"/>
      <c r="DVB3" s="168"/>
      <c r="DVC3" s="168"/>
      <c r="DVD3" s="168"/>
      <c r="DVE3" s="168"/>
      <c r="DVF3" s="168"/>
      <c r="DVG3" s="168"/>
      <c r="DVH3" s="168"/>
      <c r="DVI3" s="168"/>
      <c r="DVJ3" s="168"/>
      <c r="DVK3" s="168"/>
      <c r="DVL3" s="168"/>
      <c r="DVM3" s="168"/>
      <c r="DVN3" s="168"/>
      <c r="DVO3" s="168"/>
      <c r="DVP3" s="168"/>
      <c r="DVQ3" s="168"/>
      <c r="DVR3" s="168"/>
      <c r="DVS3" s="168"/>
      <c r="DVT3" s="168"/>
      <c r="DVU3" s="168"/>
      <c r="DVV3" s="168"/>
      <c r="DVW3" s="168"/>
      <c r="DVX3" s="168"/>
      <c r="DVY3" s="168"/>
      <c r="DVZ3" s="168"/>
      <c r="DWA3" s="168"/>
      <c r="DWB3" s="168"/>
      <c r="DWC3" s="168"/>
      <c r="DWD3" s="168"/>
      <c r="DWE3" s="168"/>
      <c r="DWF3" s="168"/>
      <c r="DWG3" s="168"/>
      <c r="DWH3" s="168"/>
      <c r="DWI3" s="168"/>
      <c r="DWJ3" s="168"/>
      <c r="DWK3" s="168"/>
      <c r="DWL3" s="168"/>
      <c r="DWM3" s="168"/>
      <c r="DWN3" s="168"/>
      <c r="DWO3" s="168"/>
      <c r="DWP3" s="168"/>
      <c r="DWQ3" s="168"/>
      <c r="DWR3" s="168"/>
      <c r="DWS3" s="168"/>
      <c r="DWT3" s="168"/>
      <c r="DWU3" s="168"/>
      <c r="DWV3" s="168"/>
      <c r="DWW3" s="168"/>
      <c r="DWX3" s="168"/>
      <c r="DWY3" s="168"/>
      <c r="DWZ3" s="168"/>
      <c r="DXA3" s="168"/>
      <c r="DXB3" s="168"/>
      <c r="DXC3" s="168"/>
      <c r="DXD3" s="168"/>
      <c r="DXE3" s="168"/>
      <c r="DXF3" s="168"/>
      <c r="DXG3" s="168"/>
      <c r="DXH3" s="168"/>
      <c r="DXI3" s="168"/>
      <c r="DXJ3" s="168"/>
      <c r="DXK3" s="168"/>
      <c r="DXL3" s="168"/>
      <c r="DXM3" s="168"/>
      <c r="DXN3" s="168"/>
      <c r="DXO3" s="168"/>
      <c r="DXP3" s="168"/>
      <c r="DXQ3" s="168"/>
      <c r="DXR3" s="168"/>
      <c r="DXS3" s="168"/>
      <c r="DXT3" s="168"/>
      <c r="DXU3" s="168"/>
      <c r="DXV3" s="168"/>
      <c r="DXW3" s="168"/>
      <c r="DXX3" s="168"/>
      <c r="DXY3" s="168"/>
      <c r="DXZ3" s="168"/>
      <c r="DYA3" s="168"/>
      <c r="DYB3" s="168"/>
      <c r="DYC3" s="168"/>
      <c r="DYD3" s="168"/>
      <c r="DYE3" s="168"/>
      <c r="DYF3" s="168"/>
      <c r="DYG3" s="168"/>
      <c r="DYH3" s="168"/>
      <c r="DYI3" s="168"/>
      <c r="DYJ3" s="168"/>
      <c r="DYK3" s="168"/>
      <c r="DYL3" s="168"/>
      <c r="DYM3" s="168"/>
      <c r="DYN3" s="168"/>
      <c r="DYO3" s="168"/>
      <c r="DYP3" s="168"/>
      <c r="DYQ3" s="168"/>
      <c r="DYR3" s="168"/>
      <c r="DYS3" s="168"/>
      <c r="DYT3" s="168"/>
      <c r="DYU3" s="168"/>
      <c r="DYV3" s="168"/>
      <c r="DYW3" s="168"/>
      <c r="DYX3" s="168"/>
      <c r="DYY3" s="168"/>
      <c r="DYZ3" s="168"/>
      <c r="DZA3" s="168"/>
      <c r="DZB3" s="168"/>
      <c r="DZC3" s="168"/>
      <c r="DZD3" s="168"/>
      <c r="DZE3" s="168"/>
      <c r="DZF3" s="168"/>
      <c r="DZG3" s="168"/>
      <c r="DZH3" s="168"/>
      <c r="DZI3" s="168"/>
      <c r="DZJ3" s="168"/>
      <c r="DZK3" s="168"/>
      <c r="DZL3" s="168"/>
      <c r="DZM3" s="168"/>
      <c r="DZN3" s="168"/>
      <c r="DZO3" s="168"/>
      <c r="DZP3" s="168"/>
      <c r="DZQ3" s="168"/>
      <c r="DZR3" s="168"/>
      <c r="DZS3" s="168"/>
      <c r="DZT3" s="168"/>
      <c r="DZU3" s="168"/>
      <c r="DZV3" s="168"/>
      <c r="DZW3" s="168"/>
      <c r="DZX3" s="168"/>
      <c r="DZY3" s="168"/>
      <c r="DZZ3" s="168"/>
      <c r="EAA3" s="168"/>
      <c r="EAB3" s="168"/>
      <c r="EAC3" s="168"/>
      <c r="EAD3" s="168"/>
      <c r="EAE3" s="168"/>
      <c r="EAF3" s="168"/>
      <c r="EAG3" s="168"/>
      <c r="EAH3" s="168"/>
      <c r="EAI3" s="168"/>
      <c r="EAJ3" s="168"/>
      <c r="EAK3" s="168"/>
      <c r="EAL3" s="168"/>
      <c r="EAM3" s="168"/>
      <c r="EAN3" s="168"/>
      <c r="EAO3" s="168"/>
      <c r="EAP3" s="168"/>
      <c r="EAQ3" s="168"/>
      <c r="EAR3" s="168"/>
      <c r="EAS3" s="168"/>
      <c r="EAT3" s="168"/>
      <c r="EAU3" s="168"/>
      <c r="EAV3" s="168"/>
      <c r="EAW3" s="168"/>
      <c r="EAX3" s="168"/>
      <c r="EAY3" s="168"/>
      <c r="EAZ3" s="168"/>
      <c r="EBA3" s="168"/>
      <c r="EBB3" s="168"/>
      <c r="EBC3" s="168"/>
      <c r="EBD3" s="168"/>
      <c r="EBE3" s="168"/>
      <c r="EBF3" s="168"/>
      <c r="EBG3" s="168"/>
      <c r="EBH3" s="168"/>
      <c r="EBI3" s="168"/>
      <c r="EBJ3" s="168"/>
      <c r="EBK3" s="168"/>
      <c r="EBL3" s="168"/>
      <c r="EBM3" s="168"/>
      <c r="EBN3" s="168"/>
      <c r="EBO3" s="168"/>
      <c r="EBP3" s="168"/>
      <c r="EBQ3" s="168"/>
      <c r="EBR3" s="168"/>
      <c r="EBS3" s="168"/>
      <c r="EBT3" s="168"/>
      <c r="EBU3" s="168"/>
      <c r="EBV3" s="168"/>
      <c r="EBW3" s="168"/>
      <c r="EBX3" s="168"/>
      <c r="EBY3" s="168"/>
      <c r="EBZ3" s="168"/>
      <c r="ECA3" s="168"/>
      <c r="ECB3" s="168"/>
      <c r="ECC3" s="168"/>
      <c r="ECD3" s="168"/>
      <c r="ECE3" s="168"/>
      <c r="ECF3" s="168"/>
      <c r="ECG3" s="168"/>
      <c r="ECH3" s="168"/>
      <c r="ECI3" s="168"/>
      <c r="ECJ3" s="168"/>
      <c r="ECK3" s="168"/>
      <c r="ECL3" s="168"/>
      <c r="ECM3" s="168"/>
      <c r="ECN3" s="168"/>
      <c r="ECO3" s="168"/>
      <c r="ECP3" s="168"/>
      <c r="ECQ3" s="168"/>
      <c r="ECR3" s="168"/>
      <c r="ECS3" s="168"/>
      <c r="ECT3" s="168"/>
      <c r="ECU3" s="168"/>
      <c r="ECV3" s="168"/>
      <c r="ECW3" s="168"/>
      <c r="ECX3" s="168"/>
      <c r="ECY3" s="168"/>
      <c r="ECZ3" s="168"/>
      <c r="EDA3" s="168"/>
      <c r="EDB3" s="168"/>
      <c r="EDC3" s="168"/>
      <c r="EDD3" s="168"/>
      <c r="EDE3" s="168"/>
      <c r="EDF3" s="168"/>
      <c r="EDG3" s="168"/>
      <c r="EDH3" s="168"/>
      <c r="EDI3" s="168"/>
      <c r="EDJ3" s="168"/>
      <c r="EDK3" s="168"/>
      <c r="EDL3" s="168"/>
      <c r="EDM3" s="168"/>
      <c r="EDN3" s="168"/>
      <c r="EDO3" s="168"/>
      <c r="EDP3" s="168"/>
      <c r="EDQ3" s="168"/>
      <c r="EDR3" s="168"/>
      <c r="EDS3" s="168"/>
      <c r="EDT3" s="168"/>
      <c r="EDU3" s="168"/>
      <c r="EDV3" s="168"/>
      <c r="EDW3" s="168"/>
      <c r="EDX3" s="168"/>
      <c r="EDY3" s="168"/>
      <c r="EDZ3" s="168"/>
      <c r="EEA3" s="168"/>
      <c r="EEB3" s="168"/>
      <c r="EEC3" s="168"/>
      <c r="EED3" s="168"/>
      <c r="EEE3" s="168"/>
      <c r="EEF3" s="168"/>
      <c r="EEG3" s="168"/>
      <c r="EEH3" s="168"/>
      <c r="EEI3" s="168"/>
      <c r="EEJ3" s="168"/>
      <c r="EEK3" s="168"/>
      <c r="EEL3" s="168"/>
      <c r="EEM3" s="168"/>
      <c r="EEN3" s="168"/>
      <c r="EEO3" s="168"/>
      <c r="EEP3" s="168"/>
      <c r="EEQ3" s="168"/>
      <c r="EER3" s="168"/>
      <c r="EES3" s="168"/>
      <c r="EET3" s="168"/>
      <c r="EEU3" s="168"/>
      <c r="EEV3" s="168"/>
      <c r="EEW3" s="168"/>
      <c r="EEX3" s="168"/>
      <c r="EEY3" s="168"/>
      <c r="EEZ3" s="168"/>
      <c r="EFA3" s="168"/>
      <c r="EFB3" s="168"/>
      <c r="EFC3" s="168"/>
      <c r="EFD3" s="168"/>
      <c r="EFE3" s="168"/>
      <c r="EFF3" s="168"/>
      <c r="EFG3" s="168"/>
      <c r="EFH3" s="168"/>
      <c r="EFI3" s="168"/>
      <c r="EFJ3" s="168"/>
      <c r="EFK3" s="168"/>
      <c r="EFL3" s="168"/>
      <c r="EFM3" s="168"/>
      <c r="EFN3" s="168"/>
      <c r="EFO3" s="168"/>
      <c r="EFP3" s="168"/>
      <c r="EFQ3" s="168"/>
      <c r="EFR3" s="168"/>
      <c r="EFS3" s="168"/>
      <c r="EFT3" s="168"/>
      <c r="EFU3" s="168"/>
      <c r="EFV3" s="168"/>
      <c r="EFW3" s="168"/>
      <c r="EFX3" s="168"/>
      <c r="EFY3" s="168"/>
      <c r="EFZ3" s="168"/>
      <c r="EGA3" s="168"/>
      <c r="EGB3" s="168"/>
      <c r="EGC3" s="168"/>
      <c r="EGD3" s="168"/>
      <c r="EGE3" s="168"/>
      <c r="EGF3" s="168"/>
      <c r="EGG3" s="168"/>
      <c r="EGH3" s="168"/>
      <c r="EGI3" s="168"/>
      <c r="EGJ3" s="168"/>
      <c r="EGK3" s="168"/>
      <c r="EGL3" s="168"/>
      <c r="EGM3" s="168"/>
      <c r="EGN3" s="168"/>
      <c r="EGO3" s="168"/>
      <c r="EGP3" s="168"/>
      <c r="EGQ3" s="168"/>
      <c r="EGR3" s="168"/>
      <c r="EGS3" s="168"/>
      <c r="EGT3" s="168"/>
      <c r="EGU3" s="168"/>
      <c r="EGV3" s="168"/>
      <c r="EGW3" s="168"/>
      <c r="EGX3" s="168"/>
      <c r="EGY3" s="168"/>
      <c r="EGZ3" s="168"/>
      <c r="EHA3" s="168"/>
      <c r="EHB3" s="168"/>
      <c r="EHC3" s="168"/>
      <c r="EHD3" s="168"/>
      <c r="EHE3" s="168"/>
      <c r="EHF3" s="168"/>
      <c r="EHG3" s="168"/>
      <c r="EHH3" s="168"/>
      <c r="EHI3" s="168"/>
      <c r="EHJ3" s="168"/>
      <c r="EHK3" s="168"/>
      <c r="EHL3" s="168"/>
      <c r="EHM3" s="168"/>
      <c r="EHN3" s="168"/>
      <c r="EHO3" s="168"/>
      <c r="EHP3" s="168"/>
      <c r="EHQ3" s="168"/>
      <c r="EHR3" s="168"/>
      <c r="EHS3" s="168"/>
      <c r="EHT3" s="168"/>
      <c r="EHU3" s="168"/>
      <c r="EHV3" s="168"/>
      <c r="EHW3" s="168"/>
      <c r="EHX3" s="168"/>
      <c r="EHY3" s="168"/>
      <c r="EHZ3" s="168"/>
      <c r="EIA3" s="168"/>
      <c r="EIB3" s="168"/>
      <c r="EIC3" s="168"/>
      <c r="EID3" s="168"/>
      <c r="EIE3" s="168"/>
      <c r="EIF3" s="168"/>
      <c r="EIG3" s="168"/>
      <c r="EIH3" s="168"/>
      <c r="EII3" s="168"/>
      <c r="EIJ3" s="168"/>
      <c r="EIK3" s="168"/>
      <c r="EIL3" s="168"/>
      <c r="EIM3" s="168"/>
      <c r="EIN3" s="168"/>
      <c r="EIO3" s="168"/>
      <c r="EIP3" s="168"/>
      <c r="EIQ3" s="168"/>
      <c r="EIR3" s="168"/>
      <c r="EIS3" s="168"/>
      <c r="EIT3" s="168"/>
      <c r="EIU3" s="168"/>
      <c r="EIV3" s="168"/>
      <c r="EIW3" s="168"/>
      <c r="EIX3" s="168"/>
      <c r="EIY3" s="168"/>
      <c r="EIZ3" s="168"/>
      <c r="EJA3" s="168"/>
      <c r="EJB3" s="168"/>
      <c r="EJC3" s="168"/>
      <c r="EJD3" s="168"/>
      <c r="EJE3" s="168"/>
      <c r="EJF3" s="168"/>
      <c r="EJG3" s="168"/>
      <c r="EJH3" s="168"/>
      <c r="EJI3" s="168"/>
      <c r="EJJ3" s="168"/>
      <c r="EJK3" s="168"/>
      <c r="EJL3" s="168"/>
      <c r="EJM3" s="168"/>
      <c r="EJN3" s="168"/>
      <c r="EJO3" s="168"/>
      <c r="EJP3" s="168"/>
      <c r="EJQ3" s="168"/>
      <c r="EJR3" s="168"/>
      <c r="EJS3" s="168"/>
      <c r="EJT3" s="168"/>
      <c r="EJU3" s="168"/>
      <c r="EJV3" s="168"/>
      <c r="EJW3" s="168"/>
      <c r="EJX3" s="168"/>
      <c r="EJY3" s="168"/>
      <c r="EJZ3" s="168"/>
      <c r="EKA3" s="168"/>
      <c r="EKB3" s="168"/>
      <c r="EKC3" s="168"/>
      <c r="EKD3" s="168"/>
      <c r="EKE3" s="168"/>
      <c r="EKF3" s="168"/>
      <c r="EKG3" s="168"/>
      <c r="EKH3" s="168"/>
      <c r="EKI3" s="168"/>
      <c r="EKJ3" s="168"/>
      <c r="EKK3" s="168"/>
      <c r="EKL3" s="168"/>
      <c r="EKM3" s="168"/>
      <c r="EKN3" s="168"/>
      <c r="EKO3" s="168"/>
      <c r="EKP3" s="168"/>
      <c r="EKQ3" s="168"/>
      <c r="EKR3" s="168"/>
      <c r="EKS3" s="168"/>
      <c r="EKT3" s="168"/>
      <c r="EKU3" s="168"/>
      <c r="EKV3" s="168"/>
      <c r="EKW3" s="168"/>
      <c r="EKX3" s="168"/>
      <c r="EKY3" s="168"/>
      <c r="EKZ3" s="168"/>
      <c r="ELA3" s="168"/>
      <c r="ELB3" s="168"/>
      <c r="ELC3" s="168"/>
      <c r="ELD3" s="168"/>
      <c r="ELE3" s="168"/>
      <c r="ELF3" s="168"/>
      <c r="ELG3" s="168"/>
      <c r="ELH3" s="168"/>
      <c r="ELI3" s="168"/>
      <c r="ELJ3" s="168"/>
      <c r="ELK3" s="168"/>
      <c r="ELL3" s="168"/>
      <c r="ELM3" s="168"/>
      <c r="ELN3" s="168"/>
      <c r="ELO3" s="168"/>
      <c r="ELP3" s="168"/>
      <c r="ELQ3" s="168"/>
      <c r="ELR3" s="168"/>
      <c r="ELS3" s="168"/>
      <c r="ELT3" s="168"/>
      <c r="ELU3" s="168"/>
      <c r="ELV3" s="168"/>
      <c r="ELW3" s="168"/>
      <c r="ELX3" s="168"/>
      <c r="ELY3" s="168"/>
      <c r="ELZ3" s="168"/>
      <c r="EMA3" s="168"/>
      <c r="EMB3" s="168"/>
      <c r="EMC3" s="168"/>
      <c r="EMD3" s="168"/>
      <c r="EME3" s="168"/>
      <c r="EMF3" s="168"/>
      <c r="EMG3" s="168"/>
      <c r="EMH3" s="168"/>
      <c r="EMI3" s="168"/>
      <c r="EMJ3" s="168"/>
      <c r="EMK3" s="168"/>
      <c r="EML3" s="168"/>
      <c r="EMM3" s="168"/>
      <c r="EMN3" s="168"/>
      <c r="EMO3" s="168"/>
      <c r="EMP3" s="168"/>
      <c r="EMQ3" s="168"/>
      <c r="EMR3" s="168"/>
      <c r="EMS3" s="168"/>
      <c r="EMT3" s="168"/>
      <c r="EMU3" s="168"/>
      <c r="EMV3" s="168"/>
      <c r="EMW3" s="168"/>
      <c r="EMX3" s="168"/>
      <c r="EMY3" s="168"/>
      <c r="EMZ3" s="168"/>
      <c r="ENA3" s="168"/>
      <c r="ENB3" s="168"/>
      <c r="ENC3" s="168"/>
      <c r="END3" s="168"/>
      <c r="ENE3" s="168"/>
      <c r="ENF3" s="168"/>
      <c r="ENG3" s="168"/>
      <c r="ENH3" s="168"/>
      <c r="ENI3" s="168"/>
      <c r="ENJ3" s="168"/>
      <c r="ENK3" s="168"/>
      <c r="ENL3" s="168"/>
      <c r="ENM3" s="168"/>
      <c r="ENN3" s="168"/>
      <c r="ENO3" s="168"/>
      <c r="ENP3" s="168"/>
      <c r="ENQ3" s="168"/>
      <c r="ENR3" s="168"/>
      <c r="ENS3" s="168"/>
      <c r="ENT3" s="168"/>
      <c r="ENU3" s="168"/>
      <c r="ENV3" s="168"/>
      <c r="ENW3" s="168"/>
      <c r="ENX3" s="168"/>
      <c r="ENY3" s="168"/>
      <c r="ENZ3" s="168"/>
      <c r="EOA3" s="168"/>
      <c r="EOB3" s="168"/>
      <c r="EOC3" s="168"/>
      <c r="EOD3" s="168"/>
      <c r="EOE3" s="168"/>
      <c r="EOF3" s="168"/>
      <c r="EOG3" s="168"/>
      <c r="EOH3" s="168"/>
      <c r="EOI3" s="168"/>
      <c r="EOJ3" s="168"/>
      <c r="EOK3" s="168"/>
      <c r="EOL3" s="168"/>
      <c r="EOM3" s="168"/>
      <c r="EON3" s="168"/>
      <c r="EOO3" s="168"/>
      <c r="EOP3" s="168"/>
      <c r="EOQ3" s="168"/>
      <c r="EOR3" s="168"/>
      <c r="EOS3" s="168"/>
      <c r="EOT3" s="168"/>
      <c r="EOU3" s="168"/>
      <c r="EOV3" s="168"/>
      <c r="EOW3" s="168"/>
      <c r="EOX3" s="168"/>
      <c r="EOY3" s="168"/>
      <c r="EOZ3" s="168"/>
      <c r="EPA3" s="168"/>
      <c r="EPB3" s="168"/>
      <c r="EPC3" s="168"/>
      <c r="EPD3" s="168"/>
      <c r="EPE3" s="168"/>
      <c r="EPF3" s="168"/>
      <c r="EPG3" s="168"/>
      <c r="EPH3" s="168"/>
      <c r="EPI3" s="168"/>
      <c r="EPJ3" s="168"/>
      <c r="EPK3" s="168"/>
      <c r="EPL3" s="168"/>
      <c r="EPM3" s="168"/>
      <c r="EPN3" s="168"/>
      <c r="EPO3" s="168"/>
      <c r="EPP3" s="168"/>
      <c r="EPQ3" s="168"/>
      <c r="EPR3" s="168"/>
      <c r="EPS3" s="168"/>
      <c r="EPT3" s="168"/>
      <c r="EPU3" s="168"/>
      <c r="EPV3" s="168"/>
      <c r="EPW3" s="168"/>
      <c r="EPX3" s="168"/>
      <c r="EPY3" s="168"/>
      <c r="EPZ3" s="168"/>
      <c r="EQA3" s="168"/>
      <c r="EQB3" s="168"/>
      <c r="EQC3" s="168"/>
      <c r="EQD3" s="168"/>
      <c r="EQE3" s="168"/>
      <c r="EQF3" s="168"/>
      <c r="EQG3" s="168"/>
      <c r="EQH3" s="168"/>
      <c r="EQI3" s="168"/>
      <c r="EQJ3" s="168"/>
      <c r="EQK3" s="168"/>
      <c r="EQL3" s="168"/>
      <c r="EQM3" s="168"/>
      <c r="EQN3" s="168"/>
      <c r="EQO3" s="168"/>
      <c r="EQP3" s="168"/>
      <c r="EQQ3" s="168"/>
      <c r="EQR3" s="168"/>
      <c r="EQS3" s="168"/>
      <c r="EQT3" s="168"/>
      <c r="EQU3" s="168"/>
      <c r="EQV3" s="168"/>
      <c r="EQW3" s="168"/>
      <c r="EQX3" s="168"/>
      <c r="EQY3" s="168"/>
      <c r="EQZ3" s="168"/>
      <c r="ERA3" s="168"/>
      <c r="ERB3" s="168"/>
      <c r="ERC3" s="168"/>
      <c r="ERD3" s="168"/>
      <c r="ERE3" s="168"/>
      <c r="ERF3" s="168"/>
      <c r="ERG3" s="168"/>
      <c r="ERH3" s="168"/>
      <c r="ERI3" s="168"/>
      <c r="ERJ3" s="168"/>
      <c r="ERK3" s="168"/>
      <c r="ERL3" s="168"/>
      <c r="ERM3" s="168"/>
      <c r="ERN3" s="168"/>
      <c r="ERO3" s="168"/>
      <c r="ERP3" s="168"/>
      <c r="ERQ3" s="168"/>
      <c r="ERR3" s="168"/>
      <c r="ERS3" s="168"/>
      <c r="ERT3" s="168"/>
      <c r="ERU3" s="168"/>
      <c r="ERV3" s="168"/>
      <c r="ERW3" s="168"/>
      <c r="ERX3" s="168"/>
      <c r="ERY3" s="168"/>
      <c r="ERZ3" s="168"/>
      <c r="ESA3" s="168"/>
      <c r="ESB3" s="168"/>
      <c r="ESC3" s="168"/>
      <c r="ESD3" s="168"/>
      <c r="ESE3" s="168"/>
      <c r="ESF3" s="168"/>
      <c r="ESG3" s="168"/>
      <c r="ESH3" s="168"/>
      <c r="ESI3" s="168"/>
      <c r="ESJ3" s="168"/>
      <c r="ESK3" s="168"/>
      <c r="ESL3" s="168"/>
      <c r="ESM3" s="168"/>
      <c r="ESN3" s="168"/>
      <c r="ESO3" s="168"/>
      <c r="ESP3" s="168"/>
      <c r="ESQ3" s="168"/>
      <c r="ESR3" s="168"/>
      <c r="ESS3" s="168"/>
      <c r="EST3" s="168"/>
      <c r="ESU3" s="168"/>
      <c r="ESV3" s="168"/>
      <c r="ESW3" s="168"/>
      <c r="ESX3" s="168"/>
      <c r="ESY3" s="168"/>
      <c r="ESZ3" s="168"/>
      <c r="ETA3" s="168"/>
      <c r="ETB3" s="168"/>
      <c r="ETC3" s="168"/>
      <c r="ETD3" s="168"/>
      <c r="ETE3" s="168"/>
      <c r="ETF3" s="168"/>
      <c r="ETG3" s="168"/>
      <c r="ETH3" s="168"/>
      <c r="ETI3" s="168"/>
      <c r="ETJ3" s="168"/>
      <c r="ETK3" s="168"/>
      <c r="ETL3" s="168"/>
      <c r="ETM3" s="168"/>
      <c r="ETN3" s="168"/>
      <c r="ETO3" s="168"/>
      <c r="ETP3" s="168"/>
      <c r="ETQ3" s="168"/>
      <c r="ETR3" s="168"/>
      <c r="ETS3" s="168"/>
      <c r="ETT3" s="168"/>
      <c r="ETU3" s="168"/>
      <c r="ETV3" s="168"/>
      <c r="ETW3" s="168"/>
      <c r="ETX3" s="168"/>
      <c r="ETY3" s="168"/>
      <c r="ETZ3" s="168"/>
      <c r="EUA3" s="168"/>
      <c r="EUB3" s="168"/>
      <c r="EUC3" s="168"/>
      <c r="EUD3" s="168"/>
      <c r="EUE3" s="168"/>
      <c r="EUF3" s="168"/>
      <c r="EUG3" s="168"/>
      <c r="EUH3" s="168"/>
      <c r="EUI3" s="168"/>
      <c r="EUJ3" s="168"/>
      <c r="EUK3" s="168"/>
      <c r="EUL3" s="168"/>
      <c r="EUM3" s="168"/>
      <c r="EUN3" s="168"/>
      <c r="EUO3" s="168"/>
      <c r="EUP3" s="168"/>
      <c r="EUQ3" s="168"/>
      <c r="EUR3" s="168"/>
      <c r="EUS3" s="168"/>
      <c r="EUT3" s="168"/>
      <c r="EUU3" s="168"/>
      <c r="EUV3" s="168"/>
      <c r="EUW3" s="168"/>
      <c r="EUX3" s="168"/>
      <c r="EUY3" s="168"/>
      <c r="EUZ3" s="168"/>
      <c r="EVA3" s="168"/>
      <c r="EVB3" s="168"/>
      <c r="EVC3" s="168"/>
      <c r="EVD3" s="168"/>
      <c r="EVE3" s="168"/>
      <c r="EVF3" s="168"/>
      <c r="EVG3" s="168"/>
      <c r="EVH3" s="168"/>
      <c r="EVI3" s="168"/>
      <c r="EVJ3" s="168"/>
      <c r="EVK3" s="168"/>
      <c r="EVL3" s="168"/>
      <c r="EVM3" s="168"/>
      <c r="EVN3" s="168"/>
      <c r="EVO3" s="168"/>
      <c r="EVP3" s="168"/>
      <c r="EVQ3" s="168"/>
      <c r="EVR3" s="168"/>
      <c r="EVS3" s="168"/>
      <c r="EVT3" s="168"/>
      <c r="EVU3" s="168"/>
      <c r="EVV3" s="168"/>
      <c r="EVW3" s="168"/>
      <c r="EVX3" s="168"/>
      <c r="EVY3" s="168"/>
      <c r="EVZ3" s="168"/>
      <c r="EWA3" s="168"/>
      <c r="EWB3" s="168"/>
      <c r="EWC3" s="168"/>
      <c r="EWD3" s="168"/>
      <c r="EWE3" s="168"/>
      <c r="EWF3" s="168"/>
      <c r="EWG3" s="168"/>
      <c r="EWH3" s="168"/>
      <c r="EWI3" s="168"/>
      <c r="EWJ3" s="168"/>
      <c r="EWK3" s="168"/>
      <c r="EWL3" s="168"/>
      <c r="EWM3" s="168"/>
      <c r="EWN3" s="168"/>
      <c r="EWO3" s="168"/>
      <c r="EWP3" s="168"/>
      <c r="EWQ3" s="168"/>
      <c r="EWR3" s="168"/>
      <c r="EWS3" s="168"/>
      <c r="EWT3" s="168"/>
      <c r="EWU3" s="168"/>
      <c r="EWV3" s="168"/>
      <c r="EWW3" s="168"/>
      <c r="EWX3" s="168"/>
      <c r="EWY3" s="168"/>
      <c r="EWZ3" s="168"/>
      <c r="EXA3" s="168"/>
      <c r="EXB3" s="168"/>
      <c r="EXC3" s="168"/>
      <c r="EXD3" s="168"/>
      <c r="EXE3" s="168"/>
      <c r="EXF3" s="168"/>
      <c r="EXG3" s="168"/>
      <c r="EXH3" s="168"/>
      <c r="EXI3" s="168"/>
      <c r="EXJ3" s="168"/>
      <c r="EXK3" s="168"/>
      <c r="EXL3" s="168"/>
      <c r="EXM3" s="168"/>
      <c r="EXN3" s="168"/>
      <c r="EXO3" s="168"/>
      <c r="EXP3" s="168"/>
      <c r="EXQ3" s="168"/>
      <c r="EXR3" s="168"/>
      <c r="EXS3" s="168"/>
      <c r="EXT3" s="168"/>
      <c r="EXU3" s="168"/>
      <c r="EXV3" s="168"/>
      <c r="EXW3" s="168"/>
      <c r="EXX3" s="168"/>
      <c r="EXY3" s="168"/>
      <c r="EXZ3" s="168"/>
      <c r="EYA3" s="168"/>
      <c r="EYB3" s="168"/>
      <c r="EYC3" s="168"/>
      <c r="EYD3" s="168"/>
      <c r="EYE3" s="168"/>
      <c r="EYF3" s="168"/>
      <c r="EYG3" s="168"/>
      <c r="EYH3" s="168"/>
      <c r="EYI3" s="168"/>
      <c r="EYJ3" s="168"/>
      <c r="EYK3" s="168"/>
      <c r="EYL3" s="168"/>
      <c r="EYM3" s="168"/>
      <c r="EYN3" s="168"/>
      <c r="EYO3" s="168"/>
      <c r="EYP3" s="168"/>
      <c r="EYQ3" s="168"/>
      <c r="EYR3" s="168"/>
      <c r="EYS3" s="168"/>
      <c r="EYT3" s="168"/>
      <c r="EYU3" s="168"/>
      <c r="EYV3" s="168"/>
      <c r="EYW3" s="168"/>
      <c r="EYX3" s="168"/>
      <c r="EYY3" s="168"/>
      <c r="EYZ3" s="168"/>
      <c r="EZA3" s="168"/>
      <c r="EZB3" s="168"/>
      <c r="EZC3" s="168"/>
      <c r="EZD3" s="168"/>
      <c r="EZE3" s="168"/>
      <c r="EZF3" s="168"/>
      <c r="EZG3" s="168"/>
      <c r="EZH3" s="168"/>
      <c r="EZI3" s="168"/>
      <c r="EZJ3" s="168"/>
      <c r="EZK3" s="168"/>
      <c r="EZL3" s="168"/>
      <c r="EZM3" s="168"/>
      <c r="EZN3" s="168"/>
      <c r="EZO3" s="168"/>
      <c r="EZP3" s="168"/>
      <c r="EZQ3" s="168"/>
      <c r="EZR3" s="168"/>
      <c r="EZS3" s="168"/>
      <c r="EZT3" s="168"/>
      <c r="EZU3" s="168"/>
      <c r="EZV3" s="168"/>
      <c r="EZW3" s="168"/>
      <c r="EZX3" s="168"/>
      <c r="EZY3" s="168"/>
      <c r="EZZ3" s="168"/>
      <c r="FAA3" s="168"/>
      <c r="FAB3" s="168"/>
      <c r="FAC3" s="168"/>
      <c r="FAD3" s="168"/>
      <c r="FAE3" s="168"/>
      <c r="FAF3" s="168"/>
      <c r="FAG3" s="168"/>
      <c r="FAH3" s="168"/>
      <c r="FAI3" s="168"/>
      <c r="FAJ3" s="168"/>
      <c r="FAK3" s="168"/>
      <c r="FAL3" s="168"/>
      <c r="FAM3" s="168"/>
      <c r="FAN3" s="168"/>
      <c r="FAO3" s="168"/>
      <c r="FAP3" s="168"/>
      <c r="FAQ3" s="168"/>
      <c r="FAR3" s="168"/>
      <c r="FAS3" s="168"/>
      <c r="FAT3" s="168"/>
      <c r="FAU3" s="168"/>
      <c r="FAV3" s="168"/>
      <c r="FAW3" s="168"/>
      <c r="FAX3" s="168"/>
      <c r="FAY3" s="168"/>
      <c r="FAZ3" s="168"/>
      <c r="FBA3" s="168"/>
      <c r="FBB3" s="168"/>
      <c r="FBC3" s="168"/>
      <c r="FBD3" s="168"/>
      <c r="FBE3" s="168"/>
      <c r="FBF3" s="168"/>
      <c r="FBG3" s="168"/>
      <c r="FBH3" s="168"/>
      <c r="FBI3" s="168"/>
      <c r="FBJ3" s="168"/>
      <c r="FBK3" s="168"/>
      <c r="FBL3" s="168"/>
      <c r="FBM3" s="168"/>
      <c r="FBN3" s="168"/>
      <c r="FBO3" s="168"/>
      <c r="FBP3" s="168"/>
      <c r="FBQ3" s="168"/>
      <c r="FBR3" s="168"/>
      <c r="FBS3" s="168"/>
      <c r="FBT3" s="168"/>
      <c r="FBU3" s="168"/>
      <c r="FBV3" s="168"/>
      <c r="FBW3" s="168"/>
      <c r="FBX3" s="168"/>
      <c r="FBY3" s="168"/>
      <c r="FBZ3" s="168"/>
      <c r="FCA3" s="168"/>
      <c r="FCB3" s="168"/>
      <c r="FCC3" s="168"/>
      <c r="FCD3" s="168"/>
      <c r="FCE3" s="168"/>
      <c r="FCF3" s="168"/>
      <c r="FCG3" s="168"/>
      <c r="FCH3" s="168"/>
      <c r="FCI3" s="168"/>
      <c r="FCJ3" s="168"/>
      <c r="FCK3" s="168"/>
      <c r="FCL3" s="168"/>
      <c r="FCM3" s="168"/>
      <c r="FCN3" s="168"/>
      <c r="FCO3" s="168"/>
      <c r="FCP3" s="168"/>
      <c r="FCQ3" s="168"/>
      <c r="FCR3" s="168"/>
      <c r="FCS3" s="168"/>
      <c r="FCT3" s="168"/>
      <c r="FCU3" s="168"/>
      <c r="FCV3" s="168"/>
      <c r="FCW3" s="168"/>
      <c r="FCX3" s="168"/>
      <c r="FCY3" s="168"/>
      <c r="FCZ3" s="168"/>
      <c r="FDA3" s="168"/>
      <c r="FDB3" s="168"/>
      <c r="FDC3" s="168"/>
      <c r="FDD3" s="168"/>
      <c r="FDE3" s="168"/>
      <c r="FDF3" s="168"/>
      <c r="FDG3" s="168"/>
      <c r="FDH3" s="168"/>
      <c r="FDI3" s="168"/>
      <c r="FDJ3" s="168"/>
      <c r="FDK3" s="168"/>
      <c r="FDL3" s="168"/>
      <c r="FDM3" s="168"/>
      <c r="FDN3" s="168"/>
      <c r="FDO3" s="168"/>
      <c r="FDP3" s="168"/>
      <c r="FDQ3" s="168"/>
      <c r="FDR3" s="168"/>
      <c r="FDS3" s="168"/>
      <c r="FDT3" s="168"/>
      <c r="FDU3" s="168"/>
      <c r="FDV3" s="168"/>
      <c r="FDW3" s="168"/>
      <c r="FDX3" s="168"/>
      <c r="FDY3" s="168"/>
      <c r="FDZ3" s="168"/>
      <c r="FEA3" s="168"/>
      <c r="FEB3" s="168"/>
      <c r="FEC3" s="168"/>
      <c r="FED3" s="168"/>
      <c r="FEE3" s="168"/>
      <c r="FEF3" s="168"/>
      <c r="FEG3" s="168"/>
      <c r="FEH3" s="168"/>
      <c r="FEI3" s="168"/>
      <c r="FEJ3" s="168"/>
      <c r="FEK3" s="168"/>
      <c r="FEL3" s="168"/>
      <c r="FEM3" s="168"/>
      <c r="FEN3" s="168"/>
      <c r="FEO3" s="168"/>
      <c r="FEP3" s="168"/>
      <c r="FEQ3" s="168"/>
      <c r="FER3" s="168"/>
      <c r="FES3" s="168"/>
      <c r="FET3" s="168"/>
      <c r="FEU3" s="168"/>
      <c r="FEV3" s="168"/>
      <c r="FEW3" s="168"/>
      <c r="FEX3" s="168"/>
      <c r="FEY3" s="168"/>
      <c r="FEZ3" s="168"/>
      <c r="FFA3" s="168"/>
      <c r="FFB3" s="168"/>
      <c r="FFC3" s="168"/>
      <c r="FFD3" s="168"/>
      <c r="FFE3" s="168"/>
      <c r="FFF3" s="168"/>
      <c r="FFG3" s="168"/>
      <c r="FFH3" s="168"/>
      <c r="FFI3" s="168"/>
      <c r="FFJ3" s="168"/>
      <c r="FFK3" s="168"/>
      <c r="FFL3" s="168"/>
      <c r="FFM3" s="168"/>
      <c r="FFN3" s="168"/>
      <c r="FFO3" s="168"/>
      <c r="FFP3" s="168"/>
      <c r="FFQ3" s="168"/>
      <c r="FFR3" s="168"/>
      <c r="FFS3" s="168"/>
      <c r="FFT3" s="168"/>
      <c r="FFU3" s="168"/>
      <c r="FFV3" s="168"/>
      <c r="FFW3" s="168"/>
      <c r="FFX3" s="168"/>
      <c r="FFY3" s="168"/>
      <c r="FFZ3" s="168"/>
      <c r="FGA3" s="168"/>
      <c r="FGB3" s="168"/>
      <c r="FGC3" s="168"/>
      <c r="FGD3" s="168"/>
      <c r="FGE3" s="168"/>
      <c r="FGF3" s="168"/>
      <c r="FGG3" s="168"/>
      <c r="FGH3" s="168"/>
      <c r="FGI3" s="168"/>
      <c r="FGJ3" s="168"/>
      <c r="FGK3" s="168"/>
      <c r="FGL3" s="168"/>
      <c r="FGM3" s="168"/>
      <c r="FGN3" s="168"/>
      <c r="FGO3" s="168"/>
      <c r="FGP3" s="168"/>
      <c r="FGQ3" s="168"/>
      <c r="FGR3" s="168"/>
      <c r="FGS3" s="168"/>
      <c r="FGT3" s="168"/>
      <c r="FGU3" s="168"/>
      <c r="FGV3" s="168"/>
      <c r="FGW3" s="168"/>
      <c r="FGX3" s="168"/>
      <c r="FGY3" s="168"/>
      <c r="FGZ3" s="168"/>
      <c r="FHA3" s="168"/>
      <c r="FHB3" s="168"/>
      <c r="FHC3" s="168"/>
      <c r="FHD3" s="168"/>
      <c r="FHE3" s="168"/>
      <c r="FHF3" s="168"/>
      <c r="FHG3" s="168"/>
      <c r="FHH3" s="168"/>
      <c r="FHI3" s="168"/>
      <c r="FHJ3" s="168"/>
      <c r="FHK3" s="168"/>
      <c r="FHL3" s="168"/>
      <c r="FHM3" s="168"/>
      <c r="FHN3" s="168"/>
      <c r="FHO3" s="168"/>
      <c r="FHP3" s="168"/>
      <c r="FHQ3" s="168"/>
      <c r="FHR3" s="168"/>
      <c r="FHS3" s="168"/>
      <c r="FHT3" s="168"/>
      <c r="FHU3" s="168"/>
      <c r="FHV3" s="168"/>
      <c r="FHW3" s="168"/>
      <c r="FHX3" s="168"/>
      <c r="FHY3" s="168"/>
      <c r="FHZ3" s="168"/>
      <c r="FIA3" s="168"/>
      <c r="FIB3" s="168"/>
      <c r="FIC3" s="168"/>
      <c r="FID3" s="168"/>
      <c r="FIE3" s="168"/>
      <c r="FIF3" s="168"/>
      <c r="FIG3" s="168"/>
      <c r="FIH3" s="168"/>
      <c r="FII3" s="168"/>
      <c r="FIJ3" s="168"/>
      <c r="FIK3" s="168"/>
      <c r="FIL3" s="168"/>
      <c r="FIM3" s="168"/>
      <c r="FIN3" s="168"/>
      <c r="FIO3" s="168"/>
      <c r="FIP3" s="168"/>
      <c r="FIQ3" s="168"/>
      <c r="FIR3" s="168"/>
      <c r="FIS3" s="168"/>
      <c r="FIT3" s="168"/>
      <c r="FIU3" s="168"/>
      <c r="FIV3" s="168"/>
      <c r="FIW3" s="168"/>
      <c r="FIX3" s="168"/>
      <c r="FIY3" s="168"/>
      <c r="FIZ3" s="168"/>
      <c r="FJA3" s="168"/>
      <c r="FJB3" s="168"/>
      <c r="FJC3" s="168"/>
      <c r="FJD3" s="168"/>
      <c r="FJE3" s="168"/>
      <c r="FJF3" s="168"/>
      <c r="FJG3" s="168"/>
      <c r="FJH3" s="168"/>
      <c r="FJI3" s="168"/>
      <c r="FJJ3" s="168"/>
      <c r="FJK3" s="168"/>
      <c r="FJL3" s="168"/>
      <c r="FJM3" s="168"/>
      <c r="FJN3" s="168"/>
      <c r="FJO3" s="168"/>
      <c r="FJP3" s="168"/>
      <c r="FJQ3" s="168"/>
      <c r="FJR3" s="168"/>
      <c r="FJS3" s="168"/>
      <c r="FJT3" s="168"/>
      <c r="FJU3" s="168"/>
      <c r="FJV3" s="168"/>
      <c r="FJW3" s="168"/>
      <c r="FJX3" s="168"/>
      <c r="FJY3" s="168"/>
      <c r="FJZ3" s="168"/>
      <c r="FKA3" s="168"/>
      <c r="FKB3" s="168"/>
      <c r="FKC3" s="168"/>
      <c r="FKD3" s="168"/>
      <c r="FKE3" s="168"/>
      <c r="FKF3" s="168"/>
      <c r="FKG3" s="168"/>
      <c r="FKH3" s="168"/>
      <c r="FKI3" s="168"/>
      <c r="FKJ3" s="168"/>
      <c r="FKK3" s="168"/>
      <c r="FKL3" s="168"/>
      <c r="FKM3" s="168"/>
      <c r="FKN3" s="168"/>
      <c r="FKO3" s="168"/>
      <c r="FKP3" s="168"/>
      <c r="FKQ3" s="168"/>
      <c r="FKR3" s="168"/>
      <c r="FKS3" s="168"/>
      <c r="FKT3" s="168"/>
      <c r="FKU3" s="168"/>
      <c r="FKV3" s="168"/>
      <c r="FKW3" s="168"/>
      <c r="FKX3" s="168"/>
      <c r="FKY3" s="168"/>
      <c r="FKZ3" s="168"/>
      <c r="FLA3" s="168"/>
      <c r="FLB3" s="168"/>
      <c r="FLC3" s="168"/>
      <c r="FLD3" s="168"/>
      <c r="FLE3" s="168"/>
      <c r="FLF3" s="168"/>
      <c r="FLG3" s="168"/>
      <c r="FLH3" s="168"/>
      <c r="FLI3" s="168"/>
      <c r="FLJ3" s="168"/>
      <c r="FLK3" s="168"/>
      <c r="FLL3" s="168"/>
      <c r="FLM3" s="168"/>
      <c r="FLN3" s="168"/>
      <c r="FLO3" s="168"/>
      <c r="FLP3" s="168"/>
      <c r="FLQ3" s="168"/>
      <c r="FLR3" s="168"/>
      <c r="FLS3" s="168"/>
      <c r="FLT3" s="168"/>
      <c r="FLU3" s="168"/>
      <c r="FLV3" s="168"/>
      <c r="FLW3" s="168"/>
      <c r="FLX3" s="168"/>
      <c r="FLY3" s="168"/>
      <c r="FLZ3" s="168"/>
      <c r="FMA3" s="168"/>
      <c r="FMB3" s="168"/>
      <c r="FMC3" s="168"/>
      <c r="FMD3" s="168"/>
      <c r="FME3" s="168"/>
      <c r="FMF3" s="168"/>
      <c r="FMG3" s="168"/>
      <c r="FMH3" s="168"/>
      <c r="FMI3" s="168"/>
      <c r="FMJ3" s="168"/>
      <c r="FMK3" s="168"/>
      <c r="FML3" s="168"/>
      <c r="FMM3" s="168"/>
      <c r="FMN3" s="168"/>
      <c r="FMO3" s="168"/>
      <c r="FMP3" s="168"/>
      <c r="FMQ3" s="168"/>
      <c r="FMR3" s="168"/>
      <c r="FMS3" s="168"/>
      <c r="FMT3" s="168"/>
      <c r="FMU3" s="168"/>
      <c r="FMV3" s="168"/>
      <c r="FMW3" s="168"/>
      <c r="FMX3" s="168"/>
      <c r="FMY3" s="168"/>
      <c r="FMZ3" s="168"/>
      <c r="FNA3" s="168"/>
      <c r="FNB3" s="168"/>
      <c r="FNC3" s="168"/>
      <c r="FND3" s="168"/>
      <c r="FNE3" s="168"/>
      <c r="FNF3" s="168"/>
      <c r="FNG3" s="168"/>
      <c r="FNH3" s="168"/>
      <c r="FNI3" s="168"/>
      <c r="FNJ3" s="168"/>
      <c r="FNK3" s="168"/>
      <c r="FNL3" s="168"/>
      <c r="FNM3" s="168"/>
      <c r="FNN3" s="168"/>
      <c r="FNO3" s="168"/>
      <c r="FNP3" s="168"/>
      <c r="FNQ3" s="168"/>
      <c r="FNR3" s="168"/>
      <c r="FNS3" s="168"/>
      <c r="FNT3" s="168"/>
      <c r="FNU3" s="168"/>
      <c r="FNV3" s="168"/>
      <c r="FNW3" s="168"/>
      <c r="FNX3" s="168"/>
      <c r="FNY3" s="168"/>
      <c r="FNZ3" s="168"/>
      <c r="FOA3" s="168"/>
      <c r="FOB3" s="168"/>
      <c r="FOC3" s="168"/>
      <c r="FOD3" s="168"/>
      <c r="FOE3" s="168"/>
      <c r="FOF3" s="168"/>
      <c r="FOG3" s="168"/>
      <c r="FOH3" s="168"/>
      <c r="FOI3" s="168"/>
      <c r="FOJ3" s="168"/>
      <c r="FOK3" s="168"/>
      <c r="FOL3" s="168"/>
      <c r="FOM3" s="168"/>
      <c r="FON3" s="168"/>
      <c r="FOO3" s="168"/>
      <c r="FOP3" s="168"/>
      <c r="FOQ3" s="168"/>
      <c r="FOR3" s="168"/>
      <c r="FOS3" s="168"/>
      <c r="FOT3" s="168"/>
      <c r="FOU3" s="168"/>
      <c r="FOV3" s="168"/>
      <c r="FOW3" s="168"/>
      <c r="FOX3" s="168"/>
      <c r="FOY3" s="168"/>
      <c r="FOZ3" s="168"/>
      <c r="FPA3" s="168"/>
      <c r="FPB3" s="168"/>
      <c r="FPC3" s="168"/>
      <c r="FPD3" s="168"/>
      <c r="FPE3" s="168"/>
      <c r="FPF3" s="168"/>
      <c r="FPG3" s="168"/>
      <c r="FPH3" s="168"/>
      <c r="FPI3" s="168"/>
      <c r="FPJ3" s="168"/>
      <c r="FPK3" s="168"/>
      <c r="FPL3" s="168"/>
      <c r="FPM3" s="168"/>
      <c r="FPN3" s="168"/>
      <c r="FPO3" s="168"/>
      <c r="FPP3" s="168"/>
      <c r="FPQ3" s="168"/>
      <c r="FPR3" s="168"/>
      <c r="FPS3" s="168"/>
      <c r="FPT3" s="168"/>
      <c r="FPU3" s="168"/>
      <c r="FPV3" s="168"/>
      <c r="FPW3" s="168"/>
      <c r="FPX3" s="168"/>
      <c r="FPY3" s="168"/>
      <c r="FPZ3" s="168"/>
      <c r="FQA3" s="168"/>
      <c r="FQB3" s="168"/>
      <c r="FQC3" s="168"/>
      <c r="FQD3" s="168"/>
      <c r="FQE3" s="168"/>
      <c r="FQF3" s="168"/>
      <c r="FQG3" s="168"/>
      <c r="FQH3" s="168"/>
      <c r="FQI3" s="168"/>
      <c r="FQJ3" s="168"/>
      <c r="FQK3" s="168"/>
      <c r="FQL3" s="168"/>
      <c r="FQM3" s="168"/>
      <c r="FQN3" s="168"/>
      <c r="FQO3" s="168"/>
      <c r="FQP3" s="168"/>
      <c r="FQQ3" s="168"/>
      <c r="FQR3" s="168"/>
      <c r="FQS3" s="168"/>
      <c r="FQT3" s="168"/>
      <c r="FQU3" s="168"/>
      <c r="FQV3" s="168"/>
      <c r="FQW3" s="168"/>
      <c r="FQX3" s="168"/>
      <c r="FQY3" s="168"/>
      <c r="FQZ3" s="168"/>
      <c r="FRA3" s="168"/>
      <c r="FRB3" s="168"/>
      <c r="FRC3" s="168"/>
      <c r="FRD3" s="168"/>
      <c r="FRE3" s="168"/>
      <c r="FRF3" s="168"/>
      <c r="FRG3" s="168"/>
      <c r="FRH3" s="168"/>
      <c r="FRI3" s="168"/>
      <c r="FRJ3" s="168"/>
      <c r="FRK3" s="168"/>
      <c r="FRL3" s="168"/>
      <c r="FRM3" s="168"/>
      <c r="FRN3" s="168"/>
      <c r="FRO3" s="168"/>
      <c r="FRP3" s="168"/>
      <c r="FRQ3" s="168"/>
      <c r="FRR3" s="168"/>
      <c r="FRS3" s="168"/>
      <c r="FRT3" s="168"/>
      <c r="FRU3" s="168"/>
      <c r="FRV3" s="168"/>
      <c r="FRW3" s="168"/>
      <c r="FRX3" s="168"/>
      <c r="FRY3" s="168"/>
      <c r="FRZ3" s="168"/>
      <c r="FSA3" s="168"/>
      <c r="FSB3" s="168"/>
      <c r="FSC3" s="168"/>
      <c r="FSD3" s="168"/>
      <c r="FSE3" s="168"/>
      <c r="FSF3" s="168"/>
      <c r="FSG3" s="168"/>
      <c r="FSH3" s="168"/>
      <c r="FSI3" s="168"/>
      <c r="FSJ3" s="168"/>
      <c r="FSK3" s="168"/>
      <c r="FSL3" s="168"/>
      <c r="FSM3" s="168"/>
      <c r="FSN3" s="168"/>
      <c r="FSO3" s="168"/>
      <c r="FSP3" s="168"/>
      <c r="FSQ3" s="168"/>
      <c r="FSR3" s="168"/>
      <c r="FSS3" s="168"/>
      <c r="FST3" s="168"/>
      <c r="FSU3" s="168"/>
      <c r="FSV3" s="168"/>
      <c r="FSW3" s="168"/>
      <c r="FSX3" s="168"/>
      <c r="FSY3" s="168"/>
      <c r="FSZ3" s="168"/>
      <c r="FTA3" s="168"/>
      <c r="FTB3" s="168"/>
      <c r="FTC3" s="168"/>
      <c r="FTD3" s="168"/>
      <c r="FTE3" s="168"/>
      <c r="FTF3" s="168"/>
      <c r="FTG3" s="168"/>
      <c r="FTH3" s="168"/>
      <c r="FTI3" s="168"/>
      <c r="FTJ3" s="168"/>
      <c r="FTK3" s="168"/>
      <c r="FTL3" s="168"/>
      <c r="FTM3" s="168"/>
      <c r="FTN3" s="168"/>
      <c r="FTO3" s="168"/>
      <c r="FTP3" s="168"/>
      <c r="FTQ3" s="168"/>
      <c r="FTR3" s="168"/>
      <c r="FTS3" s="168"/>
      <c r="FTT3" s="168"/>
      <c r="FTU3" s="168"/>
      <c r="FTV3" s="168"/>
      <c r="FTW3" s="168"/>
      <c r="FTX3" s="168"/>
      <c r="FTY3" s="168"/>
      <c r="FTZ3" s="168"/>
      <c r="FUA3" s="168"/>
      <c r="FUB3" s="168"/>
      <c r="FUC3" s="168"/>
      <c r="FUD3" s="168"/>
      <c r="FUE3" s="168"/>
      <c r="FUF3" s="168"/>
      <c r="FUG3" s="168"/>
      <c r="FUH3" s="168"/>
      <c r="FUI3" s="168"/>
      <c r="FUJ3" s="168"/>
      <c r="FUK3" s="168"/>
      <c r="FUL3" s="168"/>
      <c r="FUM3" s="168"/>
      <c r="FUN3" s="168"/>
      <c r="FUO3" s="168"/>
      <c r="FUP3" s="168"/>
      <c r="FUQ3" s="168"/>
      <c r="FUR3" s="168"/>
      <c r="FUS3" s="168"/>
      <c r="FUT3" s="168"/>
      <c r="FUU3" s="168"/>
      <c r="FUV3" s="168"/>
      <c r="FUW3" s="168"/>
      <c r="FUX3" s="168"/>
      <c r="FUY3" s="168"/>
      <c r="FUZ3" s="168"/>
      <c r="FVA3" s="168"/>
      <c r="FVB3" s="168"/>
      <c r="FVC3" s="168"/>
      <c r="FVD3" s="168"/>
      <c r="FVE3" s="168"/>
      <c r="FVF3" s="168"/>
      <c r="FVG3" s="168"/>
      <c r="FVH3" s="168"/>
      <c r="FVI3" s="168"/>
      <c r="FVJ3" s="168"/>
      <c r="FVK3" s="168"/>
      <c r="FVL3" s="168"/>
      <c r="FVM3" s="168"/>
      <c r="FVN3" s="168"/>
      <c r="FVO3" s="168"/>
      <c r="FVP3" s="168"/>
      <c r="FVQ3" s="168"/>
      <c r="FVR3" s="168"/>
      <c r="FVS3" s="168"/>
      <c r="FVT3" s="168"/>
      <c r="FVU3" s="168"/>
      <c r="FVV3" s="168"/>
      <c r="FVW3" s="168"/>
      <c r="FVX3" s="168"/>
      <c r="FVY3" s="168"/>
      <c r="FVZ3" s="168"/>
      <c r="FWA3" s="168"/>
      <c r="FWB3" s="168"/>
      <c r="FWC3" s="168"/>
      <c r="FWD3" s="168"/>
      <c r="FWE3" s="168"/>
      <c r="FWF3" s="168"/>
      <c r="FWG3" s="168"/>
      <c r="FWH3" s="168"/>
      <c r="FWI3" s="168"/>
      <c r="FWJ3" s="168"/>
      <c r="FWK3" s="168"/>
      <c r="FWL3" s="168"/>
      <c r="FWM3" s="168"/>
      <c r="FWN3" s="168"/>
      <c r="FWO3" s="168"/>
      <c r="FWP3" s="168"/>
      <c r="FWQ3" s="168"/>
      <c r="FWR3" s="168"/>
      <c r="FWS3" s="168"/>
      <c r="FWT3" s="168"/>
      <c r="FWU3" s="168"/>
      <c r="FWV3" s="168"/>
      <c r="FWW3" s="168"/>
      <c r="FWX3" s="168"/>
      <c r="FWY3" s="168"/>
      <c r="FWZ3" s="168"/>
      <c r="FXA3" s="168"/>
      <c r="FXB3" s="168"/>
      <c r="FXC3" s="168"/>
      <c r="FXD3" s="168"/>
      <c r="FXE3" s="168"/>
      <c r="FXF3" s="168"/>
      <c r="FXG3" s="168"/>
      <c r="FXH3" s="168"/>
      <c r="FXI3" s="168"/>
      <c r="FXJ3" s="168"/>
      <c r="FXK3" s="168"/>
      <c r="FXL3" s="168"/>
      <c r="FXM3" s="168"/>
      <c r="FXN3" s="168"/>
      <c r="FXO3" s="168"/>
      <c r="FXP3" s="168"/>
      <c r="FXQ3" s="168"/>
      <c r="FXR3" s="168"/>
      <c r="FXS3" s="168"/>
      <c r="FXT3" s="168"/>
      <c r="FXU3" s="168"/>
      <c r="FXV3" s="168"/>
      <c r="FXW3" s="168"/>
      <c r="FXX3" s="168"/>
      <c r="FXY3" s="168"/>
      <c r="FXZ3" s="168"/>
      <c r="FYA3" s="168"/>
      <c r="FYB3" s="168"/>
      <c r="FYC3" s="168"/>
      <c r="FYD3" s="168"/>
      <c r="FYE3" s="168"/>
      <c r="FYF3" s="168"/>
      <c r="FYG3" s="168"/>
      <c r="FYH3" s="168"/>
      <c r="FYI3" s="168"/>
      <c r="FYJ3" s="168"/>
      <c r="FYK3" s="168"/>
      <c r="FYL3" s="168"/>
      <c r="FYM3" s="168"/>
      <c r="FYN3" s="168"/>
      <c r="FYO3" s="168"/>
      <c r="FYP3" s="168"/>
      <c r="FYQ3" s="168"/>
      <c r="FYR3" s="168"/>
      <c r="FYS3" s="168"/>
      <c r="FYT3" s="168"/>
      <c r="FYU3" s="168"/>
      <c r="FYV3" s="168"/>
      <c r="FYW3" s="168"/>
      <c r="FYX3" s="168"/>
      <c r="FYY3" s="168"/>
      <c r="FYZ3" s="168"/>
      <c r="FZA3" s="168"/>
      <c r="FZB3" s="168"/>
      <c r="FZC3" s="168"/>
      <c r="FZD3" s="168"/>
      <c r="FZE3" s="168"/>
      <c r="FZF3" s="168"/>
      <c r="FZG3" s="168"/>
      <c r="FZH3" s="168"/>
      <c r="FZI3" s="168"/>
      <c r="FZJ3" s="168"/>
      <c r="FZK3" s="168"/>
      <c r="FZL3" s="168"/>
      <c r="FZM3" s="168"/>
      <c r="FZN3" s="168"/>
      <c r="FZO3" s="168"/>
      <c r="FZP3" s="168"/>
      <c r="FZQ3" s="168"/>
      <c r="FZR3" s="168"/>
      <c r="FZS3" s="168"/>
      <c r="FZT3" s="168"/>
      <c r="FZU3" s="168"/>
      <c r="FZV3" s="168"/>
      <c r="FZW3" s="168"/>
      <c r="FZX3" s="168"/>
      <c r="FZY3" s="168"/>
      <c r="FZZ3" s="168"/>
      <c r="GAA3" s="168"/>
      <c r="GAB3" s="168"/>
      <c r="GAC3" s="168"/>
      <c r="GAD3" s="168"/>
      <c r="GAE3" s="168"/>
      <c r="GAF3" s="168"/>
      <c r="GAG3" s="168"/>
      <c r="GAH3" s="168"/>
      <c r="GAI3" s="168"/>
      <c r="GAJ3" s="168"/>
      <c r="GAK3" s="168"/>
      <c r="GAL3" s="168"/>
      <c r="GAM3" s="168"/>
      <c r="GAN3" s="168"/>
      <c r="GAO3" s="168"/>
      <c r="GAP3" s="168"/>
      <c r="GAQ3" s="168"/>
      <c r="GAR3" s="168"/>
      <c r="GAS3" s="168"/>
      <c r="GAT3" s="168"/>
      <c r="GAU3" s="168"/>
      <c r="GAV3" s="168"/>
      <c r="GAW3" s="168"/>
      <c r="GAX3" s="168"/>
      <c r="GAY3" s="168"/>
      <c r="GAZ3" s="168"/>
      <c r="GBA3" s="168"/>
      <c r="GBB3" s="168"/>
      <c r="GBC3" s="168"/>
      <c r="GBD3" s="168"/>
      <c r="GBE3" s="168"/>
      <c r="GBF3" s="168"/>
      <c r="GBG3" s="168"/>
      <c r="GBH3" s="168"/>
      <c r="GBI3" s="168"/>
      <c r="GBJ3" s="168"/>
      <c r="GBK3" s="168"/>
      <c r="GBL3" s="168"/>
      <c r="GBM3" s="168"/>
      <c r="GBN3" s="168"/>
      <c r="GBO3" s="168"/>
      <c r="GBP3" s="168"/>
      <c r="GBQ3" s="168"/>
      <c r="GBR3" s="168"/>
      <c r="GBS3" s="168"/>
      <c r="GBT3" s="168"/>
      <c r="GBU3" s="168"/>
      <c r="GBV3" s="168"/>
      <c r="GBW3" s="168"/>
      <c r="GBX3" s="168"/>
      <c r="GBY3" s="168"/>
      <c r="GBZ3" s="168"/>
      <c r="GCA3" s="168"/>
      <c r="GCB3" s="168"/>
      <c r="GCC3" s="168"/>
      <c r="GCD3" s="168"/>
      <c r="GCE3" s="168"/>
      <c r="GCF3" s="168"/>
      <c r="GCG3" s="168"/>
      <c r="GCH3" s="168"/>
      <c r="GCI3" s="168"/>
      <c r="GCJ3" s="168"/>
      <c r="GCK3" s="168"/>
      <c r="GCL3" s="168"/>
      <c r="GCM3" s="168"/>
      <c r="GCN3" s="168"/>
      <c r="GCO3" s="168"/>
      <c r="GCP3" s="168"/>
      <c r="GCQ3" s="168"/>
      <c r="GCR3" s="168"/>
      <c r="GCS3" s="168"/>
      <c r="GCT3" s="168"/>
      <c r="GCU3" s="168"/>
      <c r="GCV3" s="168"/>
      <c r="GCW3" s="168"/>
      <c r="GCX3" s="168"/>
      <c r="GCY3" s="168"/>
      <c r="GCZ3" s="168"/>
      <c r="GDA3" s="168"/>
      <c r="GDB3" s="168"/>
      <c r="GDC3" s="168"/>
      <c r="GDD3" s="168"/>
      <c r="GDE3" s="168"/>
      <c r="GDF3" s="168"/>
      <c r="GDG3" s="168"/>
      <c r="GDH3" s="168"/>
      <c r="GDI3" s="168"/>
      <c r="GDJ3" s="168"/>
      <c r="GDK3" s="168"/>
      <c r="GDL3" s="168"/>
      <c r="GDM3" s="168"/>
      <c r="GDN3" s="168"/>
      <c r="GDO3" s="168"/>
      <c r="GDP3" s="168"/>
      <c r="GDQ3" s="168"/>
      <c r="GDR3" s="168"/>
      <c r="GDS3" s="168"/>
      <c r="GDT3" s="168"/>
      <c r="GDU3" s="168"/>
      <c r="GDV3" s="168"/>
      <c r="GDW3" s="168"/>
      <c r="GDX3" s="168"/>
      <c r="GDY3" s="168"/>
      <c r="GDZ3" s="168"/>
      <c r="GEA3" s="168"/>
      <c r="GEB3" s="168"/>
      <c r="GEC3" s="168"/>
      <c r="GED3" s="168"/>
      <c r="GEE3" s="168"/>
      <c r="GEF3" s="168"/>
      <c r="GEG3" s="168"/>
      <c r="GEH3" s="168"/>
      <c r="GEI3" s="168"/>
      <c r="GEJ3" s="168"/>
      <c r="GEK3" s="168"/>
      <c r="GEL3" s="168"/>
      <c r="GEM3" s="168"/>
      <c r="GEN3" s="168"/>
      <c r="GEO3" s="168"/>
      <c r="GEP3" s="168"/>
      <c r="GEQ3" s="168"/>
      <c r="GER3" s="168"/>
      <c r="GES3" s="168"/>
      <c r="GET3" s="168"/>
      <c r="GEU3" s="168"/>
      <c r="GEV3" s="168"/>
      <c r="GEW3" s="168"/>
      <c r="GEX3" s="168"/>
      <c r="GEY3" s="168"/>
      <c r="GEZ3" s="168"/>
      <c r="GFA3" s="168"/>
      <c r="GFB3" s="168"/>
      <c r="GFC3" s="168"/>
      <c r="GFD3" s="168"/>
      <c r="GFE3" s="168"/>
      <c r="GFF3" s="168"/>
      <c r="GFG3" s="168"/>
      <c r="GFH3" s="168"/>
      <c r="GFI3" s="168"/>
      <c r="GFJ3" s="168"/>
      <c r="GFK3" s="168"/>
      <c r="GFL3" s="168"/>
      <c r="GFM3" s="168"/>
      <c r="GFN3" s="168"/>
      <c r="GFO3" s="168"/>
      <c r="GFP3" s="168"/>
      <c r="GFQ3" s="168"/>
      <c r="GFR3" s="168"/>
      <c r="GFS3" s="168"/>
      <c r="GFT3" s="168"/>
      <c r="GFU3" s="168"/>
      <c r="GFV3" s="168"/>
      <c r="GFW3" s="168"/>
      <c r="GFX3" s="168"/>
      <c r="GFY3" s="168"/>
      <c r="GFZ3" s="168"/>
      <c r="GGA3" s="168"/>
      <c r="GGB3" s="168"/>
      <c r="GGC3" s="168"/>
      <c r="GGD3" s="168"/>
      <c r="GGE3" s="168"/>
      <c r="GGF3" s="168"/>
      <c r="GGG3" s="168"/>
      <c r="GGH3" s="168"/>
      <c r="GGI3" s="168"/>
      <c r="GGJ3" s="168"/>
      <c r="GGK3" s="168"/>
      <c r="GGL3" s="168"/>
      <c r="GGM3" s="168"/>
      <c r="GGN3" s="168"/>
      <c r="GGO3" s="168"/>
      <c r="GGP3" s="168"/>
      <c r="GGQ3" s="168"/>
      <c r="GGR3" s="168"/>
      <c r="GGS3" s="168"/>
      <c r="GGT3" s="168"/>
      <c r="GGU3" s="168"/>
      <c r="GGV3" s="168"/>
      <c r="GGW3" s="168"/>
      <c r="GGX3" s="168"/>
      <c r="GGY3" s="168"/>
      <c r="GGZ3" s="168"/>
      <c r="GHA3" s="168"/>
      <c r="GHB3" s="168"/>
      <c r="GHC3" s="168"/>
      <c r="GHD3" s="168"/>
      <c r="GHE3" s="168"/>
      <c r="GHF3" s="168"/>
      <c r="GHG3" s="168"/>
      <c r="GHH3" s="168"/>
      <c r="GHI3" s="168"/>
      <c r="GHJ3" s="168"/>
      <c r="GHK3" s="168"/>
      <c r="GHL3" s="168"/>
      <c r="GHM3" s="168"/>
      <c r="GHN3" s="168"/>
      <c r="GHO3" s="168"/>
      <c r="GHP3" s="168"/>
      <c r="GHQ3" s="168"/>
      <c r="GHR3" s="168"/>
      <c r="GHS3" s="168"/>
      <c r="GHT3" s="168"/>
      <c r="GHU3" s="168"/>
      <c r="GHV3" s="168"/>
      <c r="GHW3" s="168"/>
      <c r="GHX3" s="168"/>
      <c r="GHY3" s="168"/>
      <c r="GHZ3" s="168"/>
      <c r="GIA3" s="168"/>
      <c r="GIB3" s="168"/>
      <c r="GIC3" s="168"/>
      <c r="GID3" s="168"/>
      <c r="GIE3" s="168"/>
      <c r="GIF3" s="168"/>
      <c r="GIG3" s="168"/>
      <c r="GIH3" s="168"/>
      <c r="GII3" s="168"/>
      <c r="GIJ3" s="168"/>
      <c r="GIK3" s="168"/>
      <c r="GIL3" s="168"/>
      <c r="GIM3" s="168"/>
      <c r="GIN3" s="168"/>
      <c r="GIO3" s="168"/>
      <c r="GIP3" s="168"/>
      <c r="GIQ3" s="168"/>
      <c r="GIR3" s="168"/>
      <c r="GIS3" s="168"/>
      <c r="GIT3" s="168"/>
      <c r="GIU3" s="168"/>
      <c r="GIV3" s="168"/>
      <c r="GIW3" s="168"/>
      <c r="GIX3" s="168"/>
      <c r="GIY3" s="168"/>
      <c r="GIZ3" s="168"/>
      <c r="GJA3" s="168"/>
      <c r="GJB3" s="168"/>
      <c r="GJC3" s="168"/>
      <c r="GJD3" s="168"/>
      <c r="GJE3" s="168"/>
      <c r="GJF3" s="168"/>
      <c r="GJG3" s="168"/>
      <c r="GJH3" s="168"/>
      <c r="GJI3" s="168"/>
      <c r="GJJ3" s="168"/>
      <c r="GJK3" s="168"/>
      <c r="GJL3" s="168"/>
      <c r="GJM3" s="168"/>
      <c r="GJN3" s="168"/>
      <c r="GJO3" s="168"/>
      <c r="GJP3" s="168"/>
      <c r="GJQ3" s="168"/>
      <c r="GJR3" s="168"/>
      <c r="GJS3" s="168"/>
      <c r="GJT3" s="168"/>
      <c r="GJU3" s="168"/>
      <c r="GJV3" s="168"/>
      <c r="GJW3" s="168"/>
      <c r="GJX3" s="168"/>
      <c r="GJY3" s="168"/>
      <c r="GJZ3" s="168"/>
      <c r="GKA3" s="168"/>
      <c r="GKB3" s="168"/>
      <c r="GKC3" s="168"/>
      <c r="GKD3" s="168"/>
      <c r="GKE3" s="168"/>
      <c r="GKF3" s="168"/>
      <c r="GKG3" s="168"/>
      <c r="GKH3" s="168"/>
      <c r="GKI3" s="168"/>
      <c r="GKJ3" s="168"/>
      <c r="GKK3" s="168"/>
      <c r="GKL3" s="168"/>
      <c r="GKM3" s="168"/>
      <c r="GKN3" s="168"/>
      <c r="GKO3" s="168"/>
      <c r="GKP3" s="168"/>
      <c r="GKQ3" s="168"/>
      <c r="GKR3" s="168"/>
      <c r="GKS3" s="168"/>
      <c r="GKT3" s="168"/>
      <c r="GKU3" s="168"/>
      <c r="GKV3" s="168"/>
      <c r="GKW3" s="168"/>
      <c r="GKX3" s="168"/>
      <c r="GKY3" s="168"/>
      <c r="GKZ3" s="168"/>
      <c r="GLA3" s="168"/>
      <c r="GLB3" s="168"/>
      <c r="GLC3" s="168"/>
      <c r="GLD3" s="168"/>
      <c r="GLE3" s="168"/>
      <c r="GLF3" s="168"/>
      <c r="GLG3" s="168"/>
      <c r="GLH3" s="168"/>
      <c r="GLI3" s="168"/>
      <c r="GLJ3" s="168"/>
      <c r="GLK3" s="168"/>
      <c r="GLL3" s="168"/>
      <c r="GLM3" s="168"/>
      <c r="GLN3" s="168"/>
      <c r="GLO3" s="168"/>
      <c r="GLP3" s="168"/>
      <c r="GLQ3" s="168"/>
      <c r="GLR3" s="168"/>
      <c r="GLS3" s="168"/>
      <c r="GLT3" s="168"/>
      <c r="GLU3" s="168"/>
      <c r="GLV3" s="168"/>
      <c r="GLW3" s="168"/>
      <c r="GLX3" s="168"/>
      <c r="GLY3" s="168"/>
      <c r="GLZ3" s="168"/>
      <c r="GMA3" s="168"/>
      <c r="GMB3" s="168"/>
      <c r="GMC3" s="168"/>
      <c r="GMD3" s="168"/>
      <c r="GME3" s="168"/>
      <c r="GMF3" s="168"/>
      <c r="GMG3" s="168"/>
      <c r="GMH3" s="168"/>
      <c r="GMI3" s="168"/>
      <c r="GMJ3" s="168"/>
      <c r="GMK3" s="168"/>
      <c r="GML3" s="168"/>
      <c r="GMM3" s="168"/>
      <c r="GMN3" s="168"/>
      <c r="GMO3" s="168"/>
      <c r="GMP3" s="168"/>
      <c r="GMQ3" s="168"/>
      <c r="GMR3" s="168"/>
      <c r="GMS3" s="168"/>
      <c r="GMT3" s="168"/>
      <c r="GMU3" s="168"/>
      <c r="GMV3" s="168"/>
      <c r="GMW3" s="168"/>
      <c r="GMX3" s="168"/>
      <c r="GMY3" s="168"/>
      <c r="GMZ3" s="168"/>
      <c r="GNA3" s="168"/>
      <c r="GNB3" s="168"/>
      <c r="GNC3" s="168"/>
      <c r="GND3" s="168"/>
      <c r="GNE3" s="168"/>
      <c r="GNF3" s="168"/>
      <c r="GNG3" s="168"/>
      <c r="GNH3" s="168"/>
      <c r="GNI3" s="168"/>
      <c r="GNJ3" s="168"/>
      <c r="GNK3" s="168"/>
      <c r="GNL3" s="168"/>
      <c r="GNM3" s="168"/>
      <c r="GNN3" s="168"/>
      <c r="GNO3" s="168"/>
      <c r="GNP3" s="168"/>
      <c r="GNQ3" s="168"/>
      <c r="GNR3" s="168"/>
      <c r="GNS3" s="168"/>
      <c r="GNT3" s="168"/>
      <c r="GNU3" s="168"/>
      <c r="GNV3" s="168"/>
      <c r="GNW3" s="168"/>
      <c r="GNX3" s="168"/>
      <c r="GNY3" s="168"/>
      <c r="GNZ3" s="168"/>
      <c r="GOA3" s="168"/>
      <c r="GOB3" s="168"/>
      <c r="GOC3" s="168"/>
      <c r="GOD3" s="168"/>
      <c r="GOE3" s="168"/>
      <c r="GOF3" s="168"/>
      <c r="GOG3" s="168"/>
      <c r="GOH3" s="168"/>
      <c r="GOI3" s="168"/>
      <c r="GOJ3" s="168"/>
      <c r="GOK3" s="168"/>
      <c r="GOL3" s="168"/>
      <c r="GOM3" s="168"/>
      <c r="GON3" s="168"/>
      <c r="GOO3" s="168"/>
      <c r="GOP3" s="168"/>
      <c r="GOQ3" s="168"/>
      <c r="GOR3" s="168"/>
      <c r="GOS3" s="168"/>
      <c r="GOT3" s="168"/>
      <c r="GOU3" s="168"/>
      <c r="GOV3" s="168"/>
      <c r="GOW3" s="168"/>
      <c r="GOX3" s="168"/>
      <c r="GOY3" s="168"/>
      <c r="GOZ3" s="168"/>
      <c r="GPA3" s="168"/>
      <c r="GPB3" s="168"/>
      <c r="GPC3" s="168"/>
      <c r="GPD3" s="168"/>
      <c r="GPE3" s="168"/>
      <c r="GPF3" s="168"/>
      <c r="GPG3" s="168"/>
      <c r="GPH3" s="168"/>
      <c r="GPI3" s="168"/>
      <c r="GPJ3" s="168"/>
      <c r="GPK3" s="168"/>
      <c r="GPL3" s="168"/>
      <c r="GPM3" s="168"/>
      <c r="GPN3" s="168"/>
      <c r="GPO3" s="168"/>
      <c r="GPP3" s="168"/>
      <c r="GPQ3" s="168"/>
      <c r="GPR3" s="168"/>
      <c r="GPS3" s="168"/>
      <c r="GPT3" s="168"/>
      <c r="GPU3" s="168"/>
      <c r="GPV3" s="168"/>
      <c r="GPW3" s="168"/>
      <c r="GPX3" s="168"/>
      <c r="GPY3" s="168"/>
      <c r="GPZ3" s="168"/>
      <c r="GQA3" s="168"/>
      <c r="GQB3" s="168"/>
      <c r="GQC3" s="168"/>
      <c r="GQD3" s="168"/>
      <c r="GQE3" s="168"/>
      <c r="GQF3" s="168"/>
      <c r="GQG3" s="168"/>
      <c r="GQH3" s="168"/>
      <c r="GQI3" s="168"/>
      <c r="GQJ3" s="168"/>
      <c r="GQK3" s="168"/>
      <c r="GQL3" s="168"/>
      <c r="GQM3" s="168"/>
      <c r="GQN3" s="168"/>
      <c r="GQO3" s="168"/>
      <c r="GQP3" s="168"/>
      <c r="GQQ3" s="168"/>
      <c r="GQR3" s="168"/>
      <c r="GQS3" s="168"/>
      <c r="GQT3" s="168"/>
      <c r="GQU3" s="168"/>
      <c r="GQV3" s="168"/>
      <c r="GQW3" s="168"/>
      <c r="GQX3" s="168"/>
      <c r="GQY3" s="168"/>
      <c r="GQZ3" s="168"/>
      <c r="GRA3" s="168"/>
      <c r="GRB3" s="168"/>
      <c r="GRC3" s="168"/>
      <c r="GRD3" s="168"/>
      <c r="GRE3" s="168"/>
      <c r="GRF3" s="168"/>
      <c r="GRG3" s="168"/>
      <c r="GRH3" s="168"/>
      <c r="GRI3" s="168"/>
      <c r="GRJ3" s="168"/>
      <c r="GRK3" s="168"/>
      <c r="GRL3" s="168"/>
      <c r="GRM3" s="168"/>
      <c r="GRN3" s="168"/>
      <c r="GRO3" s="168"/>
      <c r="GRP3" s="168"/>
      <c r="GRQ3" s="168"/>
      <c r="GRR3" s="168"/>
      <c r="GRS3" s="168"/>
      <c r="GRT3" s="168"/>
      <c r="GRU3" s="168"/>
      <c r="GRV3" s="168"/>
      <c r="GRW3" s="168"/>
      <c r="GRX3" s="168"/>
      <c r="GRY3" s="168"/>
      <c r="GRZ3" s="168"/>
      <c r="GSA3" s="168"/>
      <c r="GSB3" s="168"/>
      <c r="GSC3" s="168"/>
      <c r="GSD3" s="168"/>
      <c r="GSE3" s="168"/>
      <c r="GSF3" s="168"/>
      <c r="GSG3" s="168"/>
      <c r="GSH3" s="168"/>
      <c r="GSI3" s="168"/>
      <c r="GSJ3" s="168"/>
      <c r="GSK3" s="168"/>
      <c r="GSL3" s="168"/>
      <c r="GSM3" s="168"/>
      <c r="GSN3" s="168"/>
      <c r="GSO3" s="168"/>
      <c r="GSP3" s="168"/>
      <c r="GSQ3" s="168"/>
      <c r="GSR3" s="168"/>
      <c r="GSS3" s="168"/>
      <c r="GST3" s="168"/>
      <c r="GSU3" s="168"/>
      <c r="GSV3" s="168"/>
      <c r="GSW3" s="168"/>
      <c r="GSX3" s="168"/>
      <c r="GSY3" s="168"/>
      <c r="GSZ3" s="168"/>
      <c r="GTA3" s="168"/>
      <c r="GTB3" s="168"/>
      <c r="GTC3" s="168"/>
      <c r="GTD3" s="168"/>
      <c r="GTE3" s="168"/>
      <c r="GTF3" s="168"/>
      <c r="GTG3" s="168"/>
      <c r="GTH3" s="168"/>
      <c r="GTI3" s="168"/>
      <c r="GTJ3" s="168"/>
      <c r="GTK3" s="168"/>
      <c r="GTL3" s="168"/>
      <c r="GTM3" s="168"/>
      <c r="GTN3" s="168"/>
      <c r="GTO3" s="168"/>
      <c r="GTP3" s="168"/>
      <c r="GTQ3" s="168"/>
      <c r="GTR3" s="168"/>
      <c r="GTS3" s="168"/>
      <c r="GTT3" s="168"/>
      <c r="GTU3" s="168"/>
      <c r="GTV3" s="168"/>
      <c r="GTW3" s="168"/>
      <c r="GTX3" s="168"/>
      <c r="GTY3" s="168"/>
      <c r="GTZ3" s="168"/>
      <c r="GUA3" s="168"/>
      <c r="GUB3" s="168"/>
      <c r="GUC3" s="168"/>
      <c r="GUD3" s="168"/>
      <c r="GUE3" s="168"/>
      <c r="GUF3" s="168"/>
      <c r="GUG3" s="168"/>
      <c r="GUH3" s="168"/>
      <c r="GUI3" s="168"/>
      <c r="GUJ3" s="168"/>
      <c r="GUK3" s="168"/>
      <c r="GUL3" s="168"/>
      <c r="GUM3" s="168"/>
      <c r="GUN3" s="168"/>
      <c r="GUO3" s="168"/>
      <c r="GUP3" s="168"/>
      <c r="GUQ3" s="168"/>
      <c r="GUR3" s="168"/>
      <c r="GUS3" s="168"/>
      <c r="GUT3" s="168"/>
      <c r="GUU3" s="168"/>
      <c r="GUV3" s="168"/>
      <c r="GUW3" s="168"/>
      <c r="GUX3" s="168"/>
      <c r="GUY3" s="168"/>
      <c r="GUZ3" s="168"/>
      <c r="GVA3" s="168"/>
      <c r="GVB3" s="168"/>
      <c r="GVC3" s="168"/>
      <c r="GVD3" s="168"/>
      <c r="GVE3" s="168"/>
      <c r="GVF3" s="168"/>
      <c r="GVG3" s="168"/>
      <c r="GVH3" s="168"/>
      <c r="GVI3" s="168"/>
      <c r="GVJ3" s="168"/>
      <c r="GVK3" s="168"/>
      <c r="GVL3" s="168"/>
      <c r="GVM3" s="168"/>
      <c r="GVN3" s="168"/>
      <c r="GVO3" s="168"/>
      <c r="GVP3" s="168"/>
      <c r="GVQ3" s="168"/>
      <c r="GVR3" s="168"/>
      <c r="GVS3" s="168"/>
      <c r="GVT3" s="168"/>
      <c r="GVU3" s="168"/>
      <c r="GVV3" s="168"/>
      <c r="GVW3" s="168"/>
      <c r="GVX3" s="168"/>
      <c r="GVY3" s="168"/>
      <c r="GVZ3" s="168"/>
      <c r="GWA3" s="168"/>
      <c r="GWB3" s="168"/>
      <c r="GWC3" s="168"/>
      <c r="GWD3" s="168"/>
      <c r="GWE3" s="168"/>
      <c r="GWF3" s="168"/>
      <c r="GWG3" s="168"/>
      <c r="GWH3" s="168"/>
      <c r="GWI3" s="168"/>
      <c r="GWJ3" s="168"/>
      <c r="GWK3" s="168"/>
      <c r="GWL3" s="168"/>
      <c r="GWM3" s="168"/>
      <c r="GWN3" s="168"/>
      <c r="GWO3" s="168"/>
      <c r="GWP3" s="168"/>
      <c r="GWQ3" s="168"/>
      <c r="GWR3" s="168"/>
      <c r="GWS3" s="168"/>
      <c r="GWT3" s="168"/>
      <c r="GWU3" s="168"/>
      <c r="GWV3" s="168"/>
      <c r="GWW3" s="168"/>
      <c r="GWX3" s="168"/>
      <c r="GWY3" s="168"/>
      <c r="GWZ3" s="168"/>
      <c r="GXA3" s="168"/>
      <c r="GXB3" s="168"/>
      <c r="GXC3" s="168"/>
      <c r="GXD3" s="168"/>
      <c r="GXE3" s="168"/>
      <c r="GXF3" s="168"/>
      <c r="GXG3" s="168"/>
      <c r="GXH3" s="168"/>
      <c r="GXI3" s="168"/>
      <c r="GXJ3" s="168"/>
      <c r="GXK3" s="168"/>
      <c r="GXL3" s="168"/>
      <c r="GXM3" s="168"/>
      <c r="GXN3" s="168"/>
      <c r="GXO3" s="168"/>
      <c r="GXP3" s="168"/>
      <c r="GXQ3" s="168"/>
      <c r="GXR3" s="168"/>
      <c r="GXS3" s="168"/>
      <c r="GXT3" s="168"/>
      <c r="GXU3" s="168"/>
      <c r="GXV3" s="168"/>
      <c r="GXW3" s="168"/>
      <c r="GXX3" s="168"/>
      <c r="GXY3" s="168"/>
      <c r="GXZ3" s="168"/>
      <c r="GYA3" s="168"/>
      <c r="GYB3" s="168"/>
      <c r="GYC3" s="168"/>
      <c r="GYD3" s="168"/>
      <c r="GYE3" s="168"/>
      <c r="GYF3" s="168"/>
      <c r="GYG3" s="168"/>
      <c r="GYH3" s="168"/>
      <c r="GYI3" s="168"/>
      <c r="GYJ3" s="168"/>
      <c r="GYK3" s="168"/>
      <c r="GYL3" s="168"/>
      <c r="GYM3" s="168"/>
      <c r="GYN3" s="168"/>
      <c r="GYO3" s="168"/>
      <c r="GYP3" s="168"/>
      <c r="GYQ3" s="168"/>
      <c r="GYR3" s="168"/>
      <c r="GYS3" s="168"/>
      <c r="GYT3" s="168"/>
      <c r="GYU3" s="168"/>
      <c r="GYV3" s="168"/>
      <c r="GYW3" s="168"/>
      <c r="GYX3" s="168"/>
      <c r="GYY3" s="168"/>
      <c r="GYZ3" s="168"/>
      <c r="GZA3" s="168"/>
      <c r="GZB3" s="168"/>
      <c r="GZC3" s="168"/>
      <c r="GZD3" s="168"/>
      <c r="GZE3" s="168"/>
      <c r="GZF3" s="168"/>
      <c r="GZG3" s="168"/>
      <c r="GZH3" s="168"/>
      <c r="GZI3" s="168"/>
      <c r="GZJ3" s="168"/>
      <c r="GZK3" s="168"/>
      <c r="GZL3" s="168"/>
      <c r="GZM3" s="168"/>
      <c r="GZN3" s="168"/>
      <c r="GZO3" s="168"/>
      <c r="GZP3" s="168"/>
      <c r="GZQ3" s="168"/>
      <c r="GZR3" s="168"/>
      <c r="GZS3" s="168"/>
      <c r="GZT3" s="168"/>
      <c r="GZU3" s="168"/>
      <c r="GZV3" s="168"/>
      <c r="GZW3" s="168"/>
      <c r="GZX3" s="168"/>
      <c r="GZY3" s="168"/>
      <c r="GZZ3" s="168"/>
      <c r="HAA3" s="168"/>
      <c r="HAB3" s="168"/>
      <c r="HAC3" s="168"/>
      <c r="HAD3" s="168"/>
      <c r="HAE3" s="168"/>
      <c r="HAF3" s="168"/>
      <c r="HAG3" s="168"/>
      <c r="HAH3" s="168"/>
      <c r="HAI3" s="168"/>
      <c r="HAJ3" s="168"/>
      <c r="HAK3" s="168"/>
      <c r="HAL3" s="168"/>
      <c r="HAM3" s="168"/>
      <c r="HAN3" s="168"/>
      <c r="HAO3" s="168"/>
      <c r="HAP3" s="168"/>
      <c r="HAQ3" s="168"/>
      <c r="HAR3" s="168"/>
      <c r="HAS3" s="168"/>
      <c r="HAT3" s="168"/>
      <c r="HAU3" s="168"/>
      <c r="HAV3" s="168"/>
      <c r="HAW3" s="168"/>
      <c r="HAX3" s="168"/>
      <c r="HAY3" s="168"/>
      <c r="HAZ3" s="168"/>
      <c r="HBA3" s="168"/>
      <c r="HBB3" s="168"/>
      <c r="HBC3" s="168"/>
      <c r="HBD3" s="168"/>
      <c r="HBE3" s="168"/>
      <c r="HBF3" s="168"/>
      <c r="HBG3" s="168"/>
      <c r="HBH3" s="168"/>
      <c r="HBI3" s="168"/>
      <c r="HBJ3" s="168"/>
      <c r="HBK3" s="168"/>
      <c r="HBL3" s="168"/>
      <c r="HBM3" s="168"/>
      <c r="HBN3" s="168"/>
      <c r="HBO3" s="168"/>
      <c r="HBP3" s="168"/>
      <c r="HBQ3" s="168"/>
      <c r="HBR3" s="168"/>
      <c r="HBS3" s="168"/>
      <c r="HBT3" s="168"/>
      <c r="HBU3" s="168"/>
      <c r="HBV3" s="168"/>
      <c r="HBW3" s="168"/>
      <c r="HBX3" s="168"/>
      <c r="HBY3" s="168"/>
      <c r="HBZ3" s="168"/>
      <c r="HCA3" s="168"/>
      <c r="HCB3" s="168"/>
      <c r="HCC3" s="168"/>
      <c r="HCD3" s="168"/>
      <c r="HCE3" s="168"/>
      <c r="HCF3" s="168"/>
      <c r="HCG3" s="168"/>
      <c r="HCH3" s="168"/>
      <c r="HCI3" s="168"/>
      <c r="HCJ3" s="168"/>
      <c r="HCK3" s="168"/>
      <c r="HCL3" s="168"/>
      <c r="HCM3" s="168"/>
      <c r="HCN3" s="168"/>
      <c r="HCO3" s="168"/>
      <c r="HCP3" s="168"/>
      <c r="HCQ3" s="168"/>
      <c r="HCR3" s="168"/>
      <c r="HCS3" s="168"/>
      <c r="HCT3" s="168"/>
      <c r="HCU3" s="168"/>
      <c r="HCV3" s="168"/>
      <c r="HCW3" s="168"/>
      <c r="HCX3" s="168"/>
      <c r="HCY3" s="168"/>
      <c r="HCZ3" s="168"/>
      <c r="HDA3" s="168"/>
      <c r="HDB3" s="168"/>
      <c r="HDC3" s="168"/>
      <c r="HDD3" s="168"/>
      <c r="HDE3" s="168"/>
      <c r="HDF3" s="168"/>
      <c r="HDG3" s="168"/>
      <c r="HDH3" s="168"/>
      <c r="HDI3" s="168"/>
      <c r="HDJ3" s="168"/>
      <c r="HDK3" s="168"/>
      <c r="HDL3" s="168"/>
      <c r="HDM3" s="168"/>
      <c r="HDN3" s="168"/>
      <c r="HDO3" s="168"/>
      <c r="HDP3" s="168"/>
      <c r="HDQ3" s="168"/>
      <c r="HDR3" s="168"/>
      <c r="HDS3" s="168"/>
      <c r="HDT3" s="168"/>
      <c r="HDU3" s="168"/>
      <c r="HDV3" s="168"/>
      <c r="HDW3" s="168"/>
      <c r="HDX3" s="168"/>
      <c r="HDY3" s="168"/>
      <c r="HDZ3" s="168"/>
      <c r="HEA3" s="168"/>
      <c r="HEB3" s="168"/>
      <c r="HEC3" s="168"/>
      <c r="HED3" s="168"/>
      <c r="HEE3" s="168"/>
      <c r="HEF3" s="168"/>
      <c r="HEG3" s="168"/>
      <c r="HEH3" s="168"/>
      <c r="HEI3" s="168"/>
      <c r="HEJ3" s="168"/>
      <c r="HEK3" s="168"/>
      <c r="HEL3" s="168"/>
      <c r="HEM3" s="168"/>
      <c r="HEN3" s="168"/>
      <c r="HEO3" s="168"/>
      <c r="HEP3" s="168"/>
      <c r="HEQ3" s="168"/>
      <c r="HER3" s="168"/>
      <c r="HES3" s="168"/>
      <c r="HET3" s="168"/>
      <c r="HEU3" s="168"/>
      <c r="HEV3" s="168"/>
      <c r="HEW3" s="168"/>
      <c r="HEX3" s="168"/>
      <c r="HEY3" s="168"/>
      <c r="HEZ3" s="168"/>
      <c r="HFA3" s="168"/>
      <c r="HFB3" s="168"/>
      <c r="HFC3" s="168"/>
      <c r="HFD3" s="168"/>
      <c r="HFE3" s="168"/>
      <c r="HFF3" s="168"/>
      <c r="HFG3" s="168"/>
      <c r="HFH3" s="168"/>
      <c r="HFI3" s="168"/>
      <c r="HFJ3" s="168"/>
      <c r="HFK3" s="168"/>
      <c r="HFL3" s="168"/>
      <c r="HFM3" s="168"/>
      <c r="HFN3" s="168"/>
      <c r="HFO3" s="168"/>
      <c r="HFP3" s="168"/>
      <c r="HFQ3" s="168"/>
      <c r="HFR3" s="168"/>
      <c r="HFS3" s="168"/>
      <c r="HFT3" s="168"/>
      <c r="HFU3" s="168"/>
      <c r="HFV3" s="168"/>
      <c r="HFW3" s="168"/>
      <c r="HFX3" s="168"/>
      <c r="HFY3" s="168"/>
      <c r="HFZ3" s="168"/>
      <c r="HGA3" s="168"/>
      <c r="HGB3" s="168"/>
      <c r="HGC3" s="168"/>
      <c r="HGD3" s="168"/>
      <c r="HGE3" s="168"/>
      <c r="HGF3" s="168"/>
      <c r="HGG3" s="168"/>
      <c r="HGH3" s="168"/>
      <c r="HGI3" s="168"/>
      <c r="HGJ3" s="168"/>
      <c r="HGK3" s="168"/>
      <c r="HGL3" s="168"/>
      <c r="HGM3" s="168"/>
      <c r="HGN3" s="168"/>
      <c r="HGO3" s="168"/>
      <c r="HGP3" s="168"/>
      <c r="HGQ3" s="168"/>
      <c r="HGR3" s="168"/>
      <c r="HGS3" s="168"/>
      <c r="HGT3" s="168"/>
      <c r="HGU3" s="168"/>
      <c r="HGV3" s="168"/>
      <c r="HGW3" s="168"/>
      <c r="HGX3" s="168"/>
      <c r="HGY3" s="168"/>
      <c r="HGZ3" s="168"/>
      <c r="HHA3" s="168"/>
      <c r="HHB3" s="168"/>
      <c r="HHC3" s="168"/>
      <c r="HHD3" s="168"/>
      <c r="HHE3" s="168"/>
      <c r="HHF3" s="168"/>
      <c r="HHG3" s="168"/>
      <c r="HHH3" s="168"/>
      <c r="HHI3" s="168"/>
      <c r="HHJ3" s="168"/>
      <c r="HHK3" s="168"/>
      <c r="HHL3" s="168"/>
      <c r="HHM3" s="168"/>
      <c r="HHN3" s="168"/>
      <c r="HHO3" s="168"/>
      <c r="HHP3" s="168"/>
      <c r="HHQ3" s="168"/>
      <c r="HHR3" s="168"/>
      <c r="HHS3" s="168"/>
      <c r="HHT3" s="168"/>
      <c r="HHU3" s="168"/>
      <c r="HHV3" s="168"/>
      <c r="HHW3" s="168"/>
      <c r="HHX3" s="168"/>
      <c r="HHY3" s="168"/>
      <c r="HHZ3" s="168"/>
      <c r="HIA3" s="168"/>
      <c r="HIB3" s="168"/>
      <c r="HIC3" s="168"/>
      <c r="HID3" s="168"/>
      <c r="HIE3" s="168"/>
      <c r="HIF3" s="168"/>
      <c r="HIG3" s="168"/>
      <c r="HIH3" s="168"/>
      <c r="HII3" s="168"/>
      <c r="HIJ3" s="168"/>
      <c r="HIK3" s="168"/>
      <c r="HIL3" s="168"/>
      <c r="HIM3" s="168"/>
      <c r="HIN3" s="168"/>
      <c r="HIO3" s="168"/>
      <c r="HIP3" s="168"/>
      <c r="HIQ3" s="168"/>
      <c r="HIR3" s="168"/>
      <c r="HIS3" s="168"/>
      <c r="HIT3" s="168"/>
      <c r="HIU3" s="168"/>
      <c r="HIV3" s="168"/>
      <c r="HIW3" s="168"/>
      <c r="HIX3" s="168"/>
      <c r="HIY3" s="168"/>
      <c r="HIZ3" s="168"/>
      <c r="HJA3" s="168"/>
      <c r="HJB3" s="168"/>
      <c r="HJC3" s="168"/>
      <c r="HJD3" s="168"/>
      <c r="HJE3" s="168"/>
      <c r="HJF3" s="168"/>
      <c r="HJG3" s="168"/>
      <c r="HJH3" s="168"/>
      <c r="HJI3" s="168"/>
      <c r="HJJ3" s="168"/>
      <c r="HJK3" s="168"/>
      <c r="HJL3" s="168"/>
      <c r="HJM3" s="168"/>
      <c r="HJN3" s="168"/>
      <c r="HJO3" s="168"/>
      <c r="HJP3" s="168"/>
      <c r="HJQ3" s="168"/>
      <c r="HJR3" s="168"/>
      <c r="HJS3" s="168"/>
      <c r="HJT3" s="168"/>
      <c r="HJU3" s="168"/>
      <c r="HJV3" s="168"/>
      <c r="HJW3" s="168"/>
      <c r="HJX3" s="168"/>
      <c r="HJY3" s="168"/>
      <c r="HJZ3" s="168"/>
      <c r="HKA3" s="168"/>
      <c r="HKB3" s="168"/>
      <c r="HKC3" s="168"/>
      <c r="HKD3" s="168"/>
      <c r="HKE3" s="168"/>
      <c r="HKF3" s="168"/>
      <c r="HKG3" s="168"/>
      <c r="HKH3" s="168"/>
      <c r="HKI3" s="168"/>
      <c r="HKJ3" s="168"/>
      <c r="HKK3" s="168"/>
      <c r="HKL3" s="168"/>
      <c r="HKM3" s="168"/>
      <c r="HKN3" s="168"/>
      <c r="HKO3" s="168"/>
      <c r="HKP3" s="168"/>
      <c r="HKQ3" s="168"/>
      <c r="HKR3" s="168"/>
      <c r="HKS3" s="168"/>
      <c r="HKT3" s="168"/>
      <c r="HKU3" s="168"/>
      <c r="HKV3" s="168"/>
      <c r="HKW3" s="168"/>
      <c r="HKX3" s="168"/>
      <c r="HKY3" s="168"/>
      <c r="HKZ3" s="168"/>
      <c r="HLA3" s="168"/>
      <c r="HLB3" s="168"/>
      <c r="HLC3" s="168"/>
      <c r="HLD3" s="168"/>
      <c r="HLE3" s="168"/>
      <c r="HLF3" s="168"/>
      <c r="HLG3" s="168"/>
      <c r="HLH3" s="168"/>
      <c r="HLI3" s="168"/>
      <c r="HLJ3" s="168"/>
      <c r="HLK3" s="168"/>
      <c r="HLL3" s="168"/>
      <c r="HLM3" s="168"/>
      <c r="HLN3" s="168"/>
      <c r="HLO3" s="168"/>
      <c r="HLP3" s="168"/>
      <c r="HLQ3" s="168"/>
      <c r="HLR3" s="168"/>
      <c r="HLS3" s="168"/>
      <c r="HLT3" s="168"/>
      <c r="HLU3" s="168"/>
      <c r="HLV3" s="168"/>
      <c r="HLW3" s="168"/>
      <c r="HLX3" s="168"/>
      <c r="HLY3" s="168"/>
      <c r="HLZ3" s="168"/>
      <c r="HMA3" s="168"/>
      <c r="HMB3" s="168"/>
      <c r="HMC3" s="168"/>
      <c r="HMD3" s="168"/>
      <c r="HME3" s="168"/>
      <c r="HMF3" s="168"/>
      <c r="HMG3" s="168"/>
      <c r="HMH3" s="168"/>
      <c r="HMI3" s="168"/>
      <c r="HMJ3" s="168"/>
      <c r="HMK3" s="168"/>
      <c r="HML3" s="168"/>
      <c r="HMM3" s="168"/>
      <c r="HMN3" s="168"/>
      <c r="HMO3" s="168"/>
      <c r="HMP3" s="168"/>
      <c r="HMQ3" s="168"/>
      <c r="HMR3" s="168"/>
      <c r="HMS3" s="168"/>
      <c r="HMT3" s="168"/>
      <c r="HMU3" s="168"/>
      <c r="HMV3" s="168"/>
      <c r="HMW3" s="168"/>
      <c r="HMX3" s="168"/>
      <c r="HMY3" s="168"/>
      <c r="HMZ3" s="168"/>
      <c r="HNA3" s="168"/>
      <c r="HNB3" s="168"/>
      <c r="HNC3" s="168"/>
      <c r="HND3" s="168"/>
      <c r="HNE3" s="168"/>
      <c r="HNF3" s="168"/>
      <c r="HNG3" s="168"/>
      <c r="HNH3" s="168"/>
      <c r="HNI3" s="168"/>
      <c r="HNJ3" s="168"/>
      <c r="HNK3" s="168"/>
      <c r="HNL3" s="168"/>
      <c r="HNM3" s="168"/>
      <c r="HNN3" s="168"/>
      <c r="HNO3" s="168"/>
      <c r="HNP3" s="168"/>
      <c r="HNQ3" s="168"/>
      <c r="HNR3" s="168"/>
      <c r="HNS3" s="168"/>
      <c r="HNT3" s="168"/>
      <c r="HNU3" s="168"/>
      <c r="HNV3" s="168"/>
      <c r="HNW3" s="168"/>
      <c r="HNX3" s="168"/>
      <c r="HNY3" s="168"/>
      <c r="HNZ3" s="168"/>
      <c r="HOA3" s="168"/>
      <c r="HOB3" s="168"/>
      <c r="HOC3" s="168"/>
      <c r="HOD3" s="168"/>
      <c r="HOE3" s="168"/>
      <c r="HOF3" s="168"/>
      <c r="HOG3" s="168"/>
      <c r="HOH3" s="168"/>
      <c r="HOI3" s="168"/>
      <c r="HOJ3" s="168"/>
      <c r="HOK3" s="168"/>
      <c r="HOL3" s="168"/>
      <c r="HOM3" s="168"/>
      <c r="HON3" s="168"/>
      <c r="HOO3" s="168"/>
      <c r="HOP3" s="168"/>
      <c r="HOQ3" s="168"/>
      <c r="HOR3" s="168"/>
      <c r="HOS3" s="168"/>
      <c r="HOT3" s="168"/>
      <c r="HOU3" s="168"/>
      <c r="HOV3" s="168"/>
      <c r="HOW3" s="168"/>
      <c r="HOX3" s="168"/>
      <c r="HOY3" s="168"/>
      <c r="HOZ3" s="168"/>
      <c r="HPA3" s="168"/>
      <c r="HPB3" s="168"/>
      <c r="HPC3" s="168"/>
      <c r="HPD3" s="168"/>
      <c r="HPE3" s="168"/>
      <c r="HPF3" s="168"/>
      <c r="HPG3" s="168"/>
      <c r="HPH3" s="168"/>
      <c r="HPI3" s="168"/>
      <c r="HPJ3" s="168"/>
      <c r="HPK3" s="168"/>
      <c r="HPL3" s="168"/>
      <c r="HPM3" s="168"/>
      <c r="HPN3" s="168"/>
      <c r="HPO3" s="168"/>
      <c r="HPP3" s="168"/>
      <c r="HPQ3" s="168"/>
      <c r="HPR3" s="168"/>
      <c r="HPS3" s="168"/>
      <c r="HPT3" s="168"/>
      <c r="HPU3" s="168"/>
      <c r="HPV3" s="168"/>
      <c r="HPW3" s="168"/>
      <c r="HPX3" s="168"/>
      <c r="HPY3" s="168"/>
      <c r="HPZ3" s="168"/>
      <c r="HQA3" s="168"/>
      <c r="HQB3" s="168"/>
      <c r="HQC3" s="168"/>
      <c r="HQD3" s="168"/>
      <c r="HQE3" s="168"/>
      <c r="HQF3" s="168"/>
      <c r="HQG3" s="168"/>
      <c r="HQH3" s="168"/>
      <c r="HQI3" s="168"/>
      <c r="HQJ3" s="168"/>
      <c r="HQK3" s="168"/>
      <c r="HQL3" s="168"/>
      <c r="HQM3" s="168"/>
      <c r="HQN3" s="168"/>
      <c r="HQO3" s="168"/>
      <c r="HQP3" s="168"/>
      <c r="HQQ3" s="168"/>
      <c r="HQR3" s="168"/>
      <c r="HQS3" s="168"/>
      <c r="HQT3" s="168"/>
      <c r="HQU3" s="168"/>
      <c r="HQV3" s="168"/>
      <c r="HQW3" s="168"/>
      <c r="HQX3" s="168"/>
      <c r="HQY3" s="168"/>
      <c r="HQZ3" s="168"/>
      <c r="HRA3" s="168"/>
      <c r="HRB3" s="168"/>
      <c r="HRC3" s="168"/>
      <c r="HRD3" s="168"/>
      <c r="HRE3" s="168"/>
      <c r="HRF3" s="168"/>
      <c r="HRG3" s="168"/>
      <c r="HRH3" s="168"/>
      <c r="HRI3" s="168"/>
      <c r="HRJ3" s="168"/>
      <c r="HRK3" s="168"/>
      <c r="HRL3" s="168"/>
      <c r="HRM3" s="168"/>
      <c r="HRN3" s="168"/>
      <c r="HRO3" s="168"/>
      <c r="HRP3" s="168"/>
      <c r="HRQ3" s="168"/>
      <c r="HRR3" s="168"/>
      <c r="HRS3" s="168"/>
      <c r="HRT3" s="168"/>
      <c r="HRU3" s="168"/>
      <c r="HRV3" s="168"/>
      <c r="HRW3" s="168"/>
      <c r="HRX3" s="168"/>
      <c r="HRY3" s="168"/>
      <c r="HRZ3" s="168"/>
      <c r="HSA3" s="168"/>
      <c r="HSB3" s="168"/>
      <c r="HSC3" s="168"/>
      <c r="HSD3" s="168"/>
      <c r="HSE3" s="168"/>
      <c r="HSF3" s="168"/>
      <c r="HSG3" s="168"/>
      <c r="HSH3" s="168"/>
      <c r="HSI3" s="168"/>
      <c r="HSJ3" s="168"/>
      <c r="HSK3" s="168"/>
      <c r="HSL3" s="168"/>
      <c r="HSM3" s="168"/>
      <c r="HSN3" s="168"/>
      <c r="HSO3" s="168"/>
      <c r="HSP3" s="168"/>
      <c r="HSQ3" s="168"/>
      <c r="HSR3" s="168"/>
      <c r="HSS3" s="168"/>
      <c r="HST3" s="168"/>
      <c r="HSU3" s="168"/>
      <c r="HSV3" s="168"/>
      <c r="HSW3" s="168"/>
      <c r="HSX3" s="168"/>
      <c r="HSY3" s="168"/>
      <c r="HSZ3" s="168"/>
      <c r="HTA3" s="168"/>
      <c r="HTB3" s="168"/>
      <c r="HTC3" s="168"/>
      <c r="HTD3" s="168"/>
      <c r="HTE3" s="168"/>
      <c r="HTF3" s="168"/>
      <c r="HTG3" s="168"/>
      <c r="HTH3" s="168"/>
      <c r="HTI3" s="168"/>
      <c r="HTJ3" s="168"/>
      <c r="HTK3" s="168"/>
      <c r="HTL3" s="168"/>
      <c r="HTM3" s="168"/>
      <c r="HTN3" s="168"/>
      <c r="HTO3" s="168"/>
      <c r="HTP3" s="168"/>
      <c r="HTQ3" s="168"/>
      <c r="HTR3" s="168"/>
      <c r="HTS3" s="168"/>
      <c r="HTT3" s="168"/>
      <c r="HTU3" s="168"/>
      <c r="HTV3" s="168"/>
      <c r="HTW3" s="168"/>
      <c r="HTX3" s="168"/>
      <c r="HTY3" s="168"/>
      <c r="HTZ3" s="168"/>
      <c r="HUA3" s="168"/>
      <c r="HUB3" s="168"/>
      <c r="HUC3" s="168"/>
      <c r="HUD3" s="168"/>
      <c r="HUE3" s="168"/>
      <c r="HUF3" s="168"/>
      <c r="HUG3" s="168"/>
      <c r="HUH3" s="168"/>
      <c r="HUI3" s="168"/>
      <c r="HUJ3" s="168"/>
      <c r="HUK3" s="168"/>
      <c r="HUL3" s="168"/>
      <c r="HUM3" s="168"/>
      <c r="HUN3" s="168"/>
      <c r="HUO3" s="168"/>
      <c r="HUP3" s="168"/>
      <c r="HUQ3" s="168"/>
      <c r="HUR3" s="168"/>
      <c r="HUS3" s="168"/>
      <c r="HUT3" s="168"/>
      <c r="HUU3" s="168"/>
      <c r="HUV3" s="168"/>
      <c r="HUW3" s="168"/>
      <c r="HUX3" s="168"/>
      <c r="HUY3" s="168"/>
      <c r="HUZ3" s="168"/>
      <c r="HVA3" s="168"/>
      <c r="HVB3" s="168"/>
      <c r="HVC3" s="168"/>
      <c r="HVD3" s="168"/>
      <c r="HVE3" s="168"/>
      <c r="HVF3" s="168"/>
      <c r="HVG3" s="168"/>
      <c r="HVH3" s="168"/>
      <c r="HVI3" s="168"/>
      <c r="HVJ3" s="168"/>
      <c r="HVK3" s="168"/>
      <c r="HVL3" s="168"/>
      <c r="HVM3" s="168"/>
      <c r="HVN3" s="168"/>
      <c r="HVO3" s="168"/>
      <c r="HVP3" s="168"/>
      <c r="HVQ3" s="168"/>
      <c r="HVR3" s="168"/>
      <c r="HVS3" s="168"/>
      <c r="HVT3" s="168"/>
      <c r="HVU3" s="168"/>
      <c r="HVV3" s="168"/>
      <c r="HVW3" s="168"/>
      <c r="HVX3" s="168"/>
      <c r="HVY3" s="168"/>
      <c r="HVZ3" s="168"/>
      <c r="HWA3" s="168"/>
      <c r="HWB3" s="168"/>
      <c r="HWC3" s="168"/>
      <c r="HWD3" s="168"/>
      <c r="HWE3" s="168"/>
      <c r="HWF3" s="168"/>
      <c r="HWG3" s="168"/>
      <c r="HWH3" s="168"/>
      <c r="HWI3" s="168"/>
      <c r="HWJ3" s="168"/>
      <c r="HWK3" s="168"/>
      <c r="HWL3" s="168"/>
      <c r="HWM3" s="168"/>
      <c r="HWN3" s="168"/>
      <c r="HWO3" s="168"/>
      <c r="HWP3" s="168"/>
      <c r="HWQ3" s="168"/>
      <c r="HWR3" s="168"/>
      <c r="HWS3" s="168"/>
      <c r="HWT3" s="168"/>
      <c r="HWU3" s="168"/>
      <c r="HWV3" s="168"/>
      <c r="HWW3" s="168"/>
      <c r="HWX3" s="168"/>
      <c r="HWY3" s="168"/>
      <c r="HWZ3" s="168"/>
      <c r="HXA3" s="168"/>
      <c r="HXB3" s="168"/>
      <c r="HXC3" s="168"/>
      <c r="HXD3" s="168"/>
      <c r="HXE3" s="168"/>
      <c r="HXF3" s="168"/>
      <c r="HXG3" s="168"/>
      <c r="HXH3" s="168"/>
      <c r="HXI3" s="168"/>
      <c r="HXJ3" s="168"/>
      <c r="HXK3" s="168"/>
      <c r="HXL3" s="168"/>
      <c r="HXM3" s="168"/>
      <c r="HXN3" s="168"/>
      <c r="HXO3" s="168"/>
      <c r="HXP3" s="168"/>
      <c r="HXQ3" s="168"/>
      <c r="HXR3" s="168"/>
      <c r="HXS3" s="168"/>
      <c r="HXT3" s="168"/>
      <c r="HXU3" s="168"/>
      <c r="HXV3" s="168"/>
      <c r="HXW3" s="168"/>
      <c r="HXX3" s="168"/>
      <c r="HXY3" s="168"/>
      <c r="HXZ3" s="168"/>
      <c r="HYA3" s="168"/>
      <c r="HYB3" s="168"/>
      <c r="HYC3" s="168"/>
      <c r="HYD3" s="168"/>
      <c r="HYE3" s="168"/>
      <c r="HYF3" s="168"/>
      <c r="HYG3" s="168"/>
      <c r="HYH3" s="168"/>
      <c r="HYI3" s="168"/>
      <c r="HYJ3" s="168"/>
      <c r="HYK3" s="168"/>
      <c r="HYL3" s="168"/>
      <c r="HYM3" s="168"/>
      <c r="HYN3" s="168"/>
      <c r="HYO3" s="168"/>
      <c r="HYP3" s="168"/>
      <c r="HYQ3" s="168"/>
      <c r="HYR3" s="168"/>
      <c r="HYS3" s="168"/>
      <c r="HYT3" s="168"/>
      <c r="HYU3" s="168"/>
      <c r="HYV3" s="168"/>
      <c r="HYW3" s="168"/>
      <c r="HYX3" s="168"/>
      <c r="HYY3" s="168"/>
      <c r="HYZ3" s="168"/>
      <c r="HZA3" s="168"/>
      <c r="HZB3" s="168"/>
      <c r="HZC3" s="168"/>
      <c r="HZD3" s="168"/>
      <c r="HZE3" s="168"/>
      <c r="HZF3" s="168"/>
      <c r="HZG3" s="168"/>
      <c r="HZH3" s="168"/>
      <c r="HZI3" s="168"/>
      <c r="HZJ3" s="168"/>
      <c r="HZK3" s="168"/>
      <c r="HZL3" s="168"/>
      <c r="HZM3" s="168"/>
      <c r="HZN3" s="168"/>
      <c r="HZO3" s="168"/>
      <c r="HZP3" s="168"/>
      <c r="HZQ3" s="168"/>
      <c r="HZR3" s="168"/>
      <c r="HZS3" s="168"/>
      <c r="HZT3" s="168"/>
      <c r="HZU3" s="168"/>
      <c r="HZV3" s="168"/>
      <c r="HZW3" s="168"/>
      <c r="HZX3" s="168"/>
      <c r="HZY3" s="168"/>
      <c r="HZZ3" s="168"/>
      <c r="IAA3" s="168"/>
      <c r="IAB3" s="168"/>
      <c r="IAC3" s="168"/>
      <c r="IAD3" s="168"/>
      <c r="IAE3" s="168"/>
      <c r="IAF3" s="168"/>
      <c r="IAG3" s="168"/>
      <c r="IAH3" s="168"/>
      <c r="IAI3" s="168"/>
      <c r="IAJ3" s="168"/>
      <c r="IAK3" s="168"/>
      <c r="IAL3" s="168"/>
      <c r="IAM3" s="168"/>
      <c r="IAN3" s="168"/>
      <c r="IAO3" s="168"/>
      <c r="IAP3" s="168"/>
      <c r="IAQ3" s="168"/>
      <c r="IAR3" s="168"/>
      <c r="IAS3" s="168"/>
      <c r="IAT3" s="168"/>
      <c r="IAU3" s="168"/>
      <c r="IAV3" s="168"/>
      <c r="IAW3" s="168"/>
      <c r="IAX3" s="168"/>
      <c r="IAY3" s="168"/>
      <c r="IAZ3" s="168"/>
      <c r="IBA3" s="168"/>
      <c r="IBB3" s="168"/>
      <c r="IBC3" s="168"/>
      <c r="IBD3" s="168"/>
      <c r="IBE3" s="168"/>
      <c r="IBF3" s="168"/>
      <c r="IBG3" s="168"/>
      <c r="IBH3" s="168"/>
      <c r="IBI3" s="168"/>
      <c r="IBJ3" s="168"/>
      <c r="IBK3" s="168"/>
      <c r="IBL3" s="168"/>
      <c r="IBM3" s="168"/>
      <c r="IBN3" s="168"/>
      <c r="IBO3" s="168"/>
      <c r="IBP3" s="168"/>
      <c r="IBQ3" s="168"/>
      <c r="IBR3" s="168"/>
      <c r="IBS3" s="168"/>
      <c r="IBT3" s="168"/>
      <c r="IBU3" s="168"/>
      <c r="IBV3" s="168"/>
      <c r="IBW3" s="168"/>
      <c r="IBX3" s="168"/>
      <c r="IBY3" s="168"/>
      <c r="IBZ3" s="168"/>
      <c r="ICA3" s="168"/>
      <c r="ICB3" s="168"/>
      <c r="ICC3" s="168"/>
      <c r="ICD3" s="168"/>
      <c r="ICE3" s="168"/>
      <c r="ICF3" s="168"/>
      <c r="ICG3" s="168"/>
      <c r="ICH3" s="168"/>
      <c r="ICI3" s="168"/>
      <c r="ICJ3" s="168"/>
      <c r="ICK3" s="168"/>
      <c r="ICL3" s="168"/>
      <c r="ICM3" s="168"/>
      <c r="ICN3" s="168"/>
      <c r="ICO3" s="168"/>
      <c r="ICP3" s="168"/>
      <c r="ICQ3" s="168"/>
      <c r="ICR3" s="168"/>
      <c r="ICS3" s="168"/>
      <c r="ICT3" s="168"/>
      <c r="ICU3" s="168"/>
      <c r="ICV3" s="168"/>
      <c r="ICW3" s="168"/>
      <c r="ICX3" s="168"/>
      <c r="ICY3" s="168"/>
      <c r="ICZ3" s="168"/>
      <c r="IDA3" s="168"/>
      <c r="IDB3" s="168"/>
      <c r="IDC3" s="168"/>
      <c r="IDD3" s="168"/>
      <c r="IDE3" s="168"/>
      <c r="IDF3" s="168"/>
      <c r="IDG3" s="168"/>
      <c r="IDH3" s="168"/>
      <c r="IDI3" s="168"/>
      <c r="IDJ3" s="168"/>
      <c r="IDK3" s="168"/>
      <c r="IDL3" s="168"/>
      <c r="IDM3" s="168"/>
      <c r="IDN3" s="168"/>
      <c r="IDO3" s="168"/>
      <c r="IDP3" s="168"/>
      <c r="IDQ3" s="168"/>
      <c r="IDR3" s="168"/>
      <c r="IDS3" s="168"/>
      <c r="IDT3" s="168"/>
      <c r="IDU3" s="168"/>
      <c r="IDV3" s="168"/>
      <c r="IDW3" s="168"/>
      <c r="IDX3" s="168"/>
      <c r="IDY3" s="168"/>
      <c r="IDZ3" s="168"/>
      <c r="IEA3" s="168"/>
      <c r="IEB3" s="168"/>
      <c r="IEC3" s="168"/>
      <c r="IED3" s="168"/>
      <c r="IEE3" s="168"/>
      <c r="IEF3" s="168"/>
      <c r="IEG3" s="168"/>
      <c r="IEH3" s="168"/>
      <c r="IEI3" s="168"/>
      <c r="IEJ3" s="168"/>
      <c r="IEK3" s="168"/>
      <c r="IEL3" s="168"/>
      <c r="IEM3" s="168"/>
      <c r="IEN3" s="168"/>
      <c r="IEO3" s="168"/>
      <c r="IEP3" s="168"/>
      <c r="IEQ3" s="168"/>
      <c r="IER3" s="168"/>
      <c r="IES3" s="168"/>
      <c r="IET3" s="168"/>
      <c r="IEU3" s="168"/>
      <c r="IEV3" s="168"/>
      <c r="IEW3" s="168"/>
      <c r="IEX3" s="168"/>
      <c r="IEY3" s="168"/>
      <c r="IEZ3" s="168"/>
      <c r="IFA3" s="168"/>
      <c r="IFB3" s="168"/>
      <c r="IFC3" s="168"/>
      <c r="IFD3" s="168"/>
      <c r="IFE3" s="168"/>
      <c r="IFF3" s="168"/>
      <c r="IFG3" s="168"/>
      <c r="IFH3" s="168"/>
      <c r="IFI3" s="168"/>
      <c r="IFJ3" s="168"/>
      <c r="IFK3" s="168"/>
      <c r="IFL3" s="168"/>
      <c r="IFM3" s="168"/>
      <c r="IFN3" s="168"/>
      <c r="IFO3" s="168"/>
      <c r="IFP3" s="168"/>
      <c r="IFQ3" s="168"/>
      <c r="IFR3" s="168"/>
      <c r="IFS3" s="168"/>
      <c r="IFT3" s="168"/>
      <c r="IFU3" s="168"/>
      <c r="IFV3" s="168"/>
      <c r="IFW3" s="168"/>
      <c r="IFX3" s="168"/>
      <c r="IFY3" s="168"/>
      <c r="IFZ3" s="168"/>
      <c r="IGA3" s="168"/>
      <c r="IGB3" s="168"/>
      <c r="IGC3" s="168"/>
      <c r="IGD3" s="168"/>
      <c r="IGE3" s="168"/>
      <c r="IGF3" s="168"/>
      <c r="IGG3" s="168"/>
      <c r="IGH3" s="168"/>
      <c r="IGI3" s="168"/>
      <c r="IGJ3" s="168"/>
      <c r="IGK3" s="168"/>
      <c r="IGL3" s="168"/>
      <c r="IGM3" s="168"/>
      <c r="IGN3" s="168"/>
      <c r="IGO3" s="168"/>
      <c r="IGP3" s="168"/>
      <c r="IGQ3" s="168"/>
      <c r="IGR3" s="168"/>
      <c r="IGS3" s="168"/>
      <c r="IGT3" s="168"/>
      <c r="IGU3" s="168"/>
      <c r="IGV3" s="168"/>
      <c r="IGW3" s="168"/>
      <c r="IGX3" s="168"/>
      <c r="IGY3" s="168"/>
      <c r="IGZ3" s="168"/>
      <c r="IHA3" s="168"/>
      <c r="IHB3" s="168"/>
      <c r="IHC3" s="168"/>
      <c r="IHD3" s="168"/>
      <c r="IHE3" s="168"/>
      <c r="IHF3" s="168"/>
      <c r="IHG3" s="168"/>
      <c r="IHH3" s="168"/>
      <c r="IHI3" s="168"/>
      <c r="IHJ3" s="168"/>
      <c r="IHK3" s="168"/>
      <c r="IHL3" s="168"/>
      <c r="IHM3" s="168"/>
      <c r="IHN3" s="168"/>
      <c r="IHO3" s="168"/>
      <c r="IHP3" s="168"/>
      <c r="IHQ3" s="168"/>
      <c r="IHR3" s="168"/>
      <c r="IHS3" s="168"/>
      <c r="IHT3" s="168"/>
      <c r="IHU3" s="168"/>
      <c r="IHV3" s="168"/>
      <c r="IHW3" s="168"/>
      <c r="IHX3" s="168"/>
      <c r="IHY3" s="168"/>
      <c r="IHZ3" s="168"/>
      <c r="IIA3" s="168"/>
      <c r="IIB3" s="168"/>
      <c r="IIC3" s="168"/>
      <c r="IID3" s="168"/>
      <c r="IIE3" s="168"/>
      <c r="IIF3" s="168"/>
      <c r="IIG3" s="168"/>
      <c r="IIH3" s="168"/>
      <c r="III3" s="168"/>
      <c r="IIJ3" s="168"/>
      <c r="IIK3" s="168"/>
      <c r="IIL3" s="168"/>
      <c r="IIM3" s="168"/>
      <c r="IIN3" s="168"/>
      <c r="IIO3" s="168"/>
      <c r="IIP3" s="168"/>
      <c r="IIQ3" s="168"/>
      <c r="IIR3" s="168"/>
      <c r="IIS3" s="168"/>
      <c r="IIT3" s="168"/>
      <c r="IIU3" s="168"/>
      <c r="IIV3" s="168"/>
      <c r="IIW3" s="168"/>
      <c r="IIX3" s="168"/>
      <c r="IIY3" s="168"/>
      <c r="IIZ3" s="168"/>
      <c r="IJA3" s="168"/>
      <c r="IJB3" s="168"/>
      <c r="IJC3" s="168"/>
      <c r="IJD3" s="168"/>
      <c r="IJE3" s="168"/>
      <c r="IJF3" s="168"/>
      <c r="IJG3" s="168"/>
      <c r="IJH3" s="168"/>
      <c r="IJI3" s="168"/>
      <c r="IJJ3" s="168"/>
      <c r="IJK3" s="168"/>
      <c r="IJL3" s="168"/>
      <c r="IJM3" s="168"/>
      <c r="IJN3" s="168"/>
      <c r="IJO3" s="168"/>
      <c r="IJP3" s="168"/>
      <c r="IJQ3" s="168"/>
      <c r="IJR3" s="168"/>
      <c r="IJS3" s="168"/>
      <c r="IJT3" s="168"/>
      <c r="IJU3" s="168"/>
      <c r="IJV3" s="168"/>
      <c r="IJW3" s="168"/>
      <c r="IJX3" s="168"/>
      <c r="IJY3" s="168"/>
      <c r="IJZ3" s="168"/>
      <c r="IKA3" s="168"/>
      <c r="IKB3" s="168"/>
      <c r="IKC3" s="168"/>
      <c r="IKD3" s="168"/>
      <c r="IKE3" s="168"/>
      <c r="IKF3" s="168"/>
      <c r="IKG3" s="168"/>
      <c r="IKH3" s="168"/>
      <c r="IKI3" s="168"/>
      <c r="IKJ3" s="168"/>
      <c r="IKK3" s="168"/>
      <c r="IKL3" s="168"/>
      <c r="IKM3" s="168"/>
      <c r="IKN3" s="168"/>
      <c r="IKO3" s="168"/>
      <c r="IKP3" s="168"/>
      <c r="IKQ3" s="168"/>
      <c r="IKR3" s="168"/>
      <c r="IKS3" s="168"/>
      <c r="IKT3" s="168"/>
      <c r="IKU3" s="168"/>
      <c r="IKV3" s="168"/>
      <c r="IKW3" s="168"/>
      <c r="IKX3" s="168"/>
      <c r="IKY3" s="168"/>
      <c r="IKZ3" s="168"/>
      <c r="ILA3" s="168"/>
      <c r="ILB3" s="168"/>
      <c r="ILC3" s="168"/>
      <c r="ILD3" s="168"/>
      <c r="ILE3" s="168"/>
      <c r="ILF3" s="168"/>
      <c r="ILG3" s="168"/>
      <c r="ILH3" s="168"/>
      <c r="ILI3" s="168"/>
      <c r="ILJ3" s="168"/>
      <c r="ILK3" s="168"/>
      <c r="ILL3" s="168"/>
      <c r="ILM3" s="168"/>
      <c r="ILN3" s="168"/>
      <c r="ILO3" s="168"/>
      <c r="ILP3" s="168"/>
      <c r="ILQ3" s="168"/>
      <c r="ILR3" s="168"/>
      <c r="ILS3" s="168"/>
      <c r="ILT3" s="168"/>
      <c r="ILU3" s="168"/>
      <c r="ILV3" s="168"/>
      <c r="ILW3" s="168"/>
      <c r="ILX3" s="168"/>
      <c r="ILY3" s="168"/>
      <c r="ILZ3" s="168"/>
      <c r="IMA3" s="168"/>
      <c r="IMB3" s="168"/>
      <c r="IMC3" s="168"/>
      <c r="IMD3" s="168"/>
      <c r="IME3" s="168"/>
      <c r="IMF3" s="168"/>
      <c r="IMG3" s="168"/>
      <c r="IMH3" s="168"/>
      <c r="IMI3" s="168"/>
      <c r="IMJ3" s="168"/>
      <c r="IMK3" s="168"/>
      <c r="IML3" s="168"/>
      <c r="IMM3" s="168"/>
      <c r="IMN3" s="168"/>
      <c r="IMO3" s="168"/>
      <c r="IMP3" s="168"/>
      <c r="IMQ3" s="168"/>
      <c r="IMR3" s="168"/>
      <c r="IMS3" s="168"/>
      <c r="IMT3" s="168"/>
      <c r="IMU3" s="168"/>
      <c r="IMV3" s="168"/>
      <c r="IMW3" s="168"/>
      <c r="IMX3" s="168"/>
      <c r="IMY3" s="168"/>
      <c r="IMZ3" s="168"/>
      <c r="INA3" s="168"/>
      <c r="INB3" s="168"/>
      <c r="INC3" s="168"/>
      <c r="IND3" s="168"/>
      <c r="INE3" s="168"/>
      <c r="INF3" s="168"/>
      <c r="ING3" s="168"/>
      <c r="INH3" s="168"/>
      <c r="INI3" s="168"/>
      <c r="INJ3" s="168"/>
      <c r="INK3" s="168"/>
      <c r="INL3" s="168"/>
      <c r="INM3" s="168"/>
      <c r="INN3" s="168"/>
      <c r="INO3" s="168"/>
      <c r="INP3" s="168"/>
      <c r="INQ3" s="168"/>
      <c r="INR3" s="168"/>
      <c r="INS3" s="168"/>
      <c r="INT3" s="168"/>
      <c r="INU3" s="168"/>
      <c r="INV3" s="168"/>
      <c r="INW3" s="168"/>
      <c r="INX3" s="168"/>
      <c r="INY3" s="168"/>
      <c r="INZ3" s="168"/>
      <c r="IOA3" s="168"/>
      <c r="IOB3" s="168"/>
      <c r="IOC3" s="168"/>
      <c r="IOD3" s="168"/>
      <c r="IOE3" s="168"/>
      <c r="IOF3" s="168"/>
      <c r="IOG3" s="168"/>
      <c r="IOH3" s="168"/>
      <c r="IOI3" s="168"/>
      <c r="IOJ3" s="168"/>
      <c r="IOK3" s="168"/>
      <c r="IOL3" s="168"/>
      <c r="IOM3" s="168"/>
      <c r="ION3" s="168"/>
      <c r="IOO3" s="168"/>
      <c r="IOP3" s="168"/>
      <c r="IOQ3" s="168"/>
      <c r="IOR3" s="168"/>
      <c r="IOS3" s="168"/>
      <c r="IOT3" s="168"/>
      <c r="IOU3" s="168"/>
      <c r="IOV3" s="168"/>
      <c r="IOW3" s="168"/>
      <c r="IOX3" s="168"/>
      <c r="IOY3" s="168"/>
      <c r="IOZ3" s="168"/>
      <c r="IPA3" s="168"/>
      <c r="IPB3" s="168"/>
      <c r="IPC3" s="168"/>
      <c r="IPD3" s="168"/>
      <c r="IPE3" s="168"/>
      <c r="IPF3" s="168"/>
      <c r="IPG3" s="168"/>
      <c r="IPH3" s="168"/>
      <c r="IPI3" s="168"/>
      <c r="IPJ3" s="168"/>
      <c r="IPK3" s="168"/>
      <c r="IPL3" s="168"/>
      <c r="IPM3" s="168"/>
      <c r="IPN3" s="168"/>
      <c r="IPO3" s="168"/>
      <c r="IPP3" s="168"/>
      <c r="IPQ3" s="168"/>
      <c r="IPR3" s="168"/>
      <c r="IPS3" s="168"/>
      <c r="IPT3" s="168"/>
      <c r="IPU3" s="168"/>
      <c r="IPV3" s="168"/>
      <c r="IPW3" s="168"/>
      <c r="IPX3" s="168"/>
      <c r="IPY3" s="168"/>
      <c r="IPZ3" s="168"/>
      <c r="IQA3" s="168"/>
      <c r="IQB3" s="168"/>
      <c r="IQC3" s="168"/>
      <c r="IQD3" s="168"/>
      <c r="IQE3" s="168"/>
      <c r="IQF3" s="168"/>
      <c r="IQG3" s="168"/>
      <c r="IQH3" s="168"/>
      <c r="IQI3" s="168"/>
      <c r="IQJ3" s="168"/>
      <c r="IQK3" s="168"/>
      <c r="IQL3" s="168"/>
      <c r="IQM3" s="168"/>
      <c r="IQN3" s="168"/>
      <c r="IQO3" s="168"/>
      <c r="IQP3" s="168"/>
      <c r="IQQ3" s="168"/>
      <c r="IQR3" s="168"/>
      <c r="IQS3" s="168"/>
      <c r="IQT3" s="168"/>
      <c r="IQU3" s="168"/>
      <c r="IQV3" s="168"/>
      <c r="IQW3" s="168"/>
      <c r="IQX3" s="168"/>
      <c r="IQY3" s="168"/>
      <c r="IQZ3" s="168"/>
      <c r="IRA3" s="168"/>
      <c r="IRB3" s="168"/>
      <c r="IRC3" s="168"/>
      <c r="IRD3" s="168"/>
      <c r="IRE3" s="168"/>
      <c r="IRF3" s="168"/>
      <c r="IRG3" s="168"/>
      <c r="IRH3" s="168"/>
      <c r="IRI3" s="168"/>
      <c r="IRJ3" s="168"/>
      <c r="IRK3" s="168"/>
      <c r="IRL3" s="168"/>
      <c r="IRM3" s="168"/>
      <c r="IRN3" s="168"/>
      <c r="IRO3" s="168"/>
      <c r="IRP3" s="168"/>
      <c r="IRQ3" s="168"/>
      <c r="IRR3" s="168"/>
      <c r="IRS3" s="168"/>
      <c r="IRT3" s="168"/>
      <c r="IRU3" s="168"/>
      <c r="IRV3" s="168"/>
      <c r="IRW3" s="168"/>
      <c r="IRX3" s="168"/>
      <c r="IRY3" s="168"/>
      <c r="IRZ3" s="168"/>
      <c r="ISA3" s="168"/>
      <c r="ISB3" s="168"/>
      <c r="ISC3" s="168"/>
      <c r="ISD3" s="168"/>
      <c r="ISE3" s="168"/>
      <c r="ISF3" s="168"/>
      <c r="ISG3" s="168"/>
      <c r="ISH3" s="168"/>
      <c r="ISI3" s="168"/>
      <c r="ISJ3" s="168"/>
      <c r="ISK3" s="168"/>
      <c r="ISL3" s="168"/>
      <c r="ISM3" s="168"/>
      <c r="ISN3" s="168"/>
      <c r="ISO3" s="168"/>
      <c r="ISP3" s="168"/>
      <c r="ISQ3" s="168"/>
      <c r="ISR3" s="168"/>
      <c r="ISS3" s="168"/>
      <c r="IST3" s="168"/>
      <c r="ISU3" s="168"/>
      <c r="ISV3" s="168"/>
      <c r="ISW3" s="168"/>
      <c r="ISX3" s="168"/>
      <c r="ISY3" s="168"/>
      <c r="ISZ3" s="168"/>
      <c r="ITA3" s="168"/>
      <c r="ITB3" s="168"/>
      <c r="ITC3" s="168"/>
      <c r="ITD3" s="168"/>
      <c r="ITE3" s="168"/>
      <c r="ITF3" s="168"/>
      <c r="ITG3" s="168"/>
      <c r="ITH3" s="168"/>
      <c r="ITI3" s="168"/>
      <c r="ITJ3" s="168"/>
      <c r="ITK3" s="168"/>
      <c r="ITL3" s="168"/>
      <c r="ITM3" s="168"/>
      <c r="ITN3" s="168"/>
      <c r="ITO3" s="168"/>
      <c r="ITP3" s="168"/>
      <c r="ITQ3" s="168"/>
      <c r="ITR3" s="168"/>
      <c r="ITS3" s="168"/>
      <c r="ITT3" s="168"/>
      <c r="ITU3" s="168"/>
      <c r="ITV3" s="168"/>
      <c r="ITW3" s="168"/>
      <c r="ITX3" s="168"/>
      <c r="ITY3" s="168"/>
      <c r="ITZ3" s="168"/>
      <c r="IUA3" s="168"/>
      <c r="IUB3" s="168"/>
      <c r="IUC3" s="168"/>
      <c r="IUD3" s="168"/>
      <c r="IUE3" s="168"/>
      <c r="IUF3" s="168"/>
      <c r="IUG3" s="168"/>
      <c r="IUH3" s="168"/>
      <c r="IUI3" s="168"/>
      <c r="IUJ3" s="168"/>
      <c r="IUK3" s="168"/>
      <c r="IUL3" s="168"/>
      <c r="IUM3" s="168"/>
      <c r="IUN3" s="168"/>
      <c r="IUO3" s="168"/>
      <c r="IUP3" s="168"/>
      <c r="IUQ3" s="168"/>
      <c r="IUR3" s="168"/>
      <c r="IUS3" s="168"/>
      <c r="IUT3" s="168"/>
      <c r="IUU3" s="168"/>
      <c r="IUV3" s="168"/>
      <c r="IUW3" s="168"/>
      <c r="IUX3" s="168"/>
      <c r="IUY3" s="168"/>
      <c r="IUZ3" s="168"/>
      <c r="IVA3" s="168"/>
      <c r="IVB3" s="168"/>
      <c r="IVC3" s="168"/>
      <c r="IVD3" s="168"/>
      <c r="IVE3" s="168"/>
      <c r="IVF3" s="168"/>
      <c r="IVG3" s="168"/>
      <c r="IVH3" s="168"/>
      <c r="IVI3" s="168"/>
      <c r="IVJ3" s="168"/>
      <c r="IVK3" s="168"/>
      <c r="IVL3" s="168"/>
      <c r="IVM3" s="168"/>
      <c r="IVN3" s="168"/>
      <c r="IVO3" s="168"/>
      <c r="IVP3" s="168"/>
      <c r="IVQ3" s="168"/>
      <c r="IVR3" s="168"/>
      <c r="IVS3" s="168"/>
      <c r="IVT3" s="168"/>
      <c r="IVU3" s="168"/>
      <c r="IVV3" s="168"/>
      <c r="IVW3" s="168"/>
      <c r="IVX3" s="168"/>
      <c r="IVY3" s="168"/>
      <c r="IVZ3" s="168"/>
      <c r="IWA3" s="168"/>
      <c r="IWB3" s="168"/>
      <c r="IWC3" s="168"/>
      <c r="IWD3" s="168"/>
      <c r="IWE3" s="168"/>
      <c r="IWF3" s="168"/>
      <c r="IWG3" s="168"/>
      <c r="IWH3" s="168"/>
      <c r="IWI3" s="168"/>
      <c r="IWJ3" s="168"/>
      <c r="IWK3" s="168"/>
      <c r="IWL3" s="168"/>
      <c r="IWM3" s="168"/>
      <c r="IWN3" s="168"/>
      <c r="IWO3" s="168"/>
      <c r="IWP3" s="168"/>
      <c r="IWQ3" s="168"/>
      <c r="IWR3" s="168"/>
      <c r="IWS3" s="168"/>
      <c r="IWT3" s="168"/>
      <c r="IWU3" s="168"/>
      <c r="IWV3" s="168"/>
      <c r="IWW3" s="168"/>
      <c r="IWX3" s="168"/>
      <c r="IWY3" s="168"/>
      <c r="IWZ3" s="168"/>
      <c r="IXA3" s="168"/>
      <c r="IXB3" s="168"/>
      <c r="IXC3" s="168"/>
      <c r="IXD3" s="168"/>
      <c r="IXE3" s="168"/>
      <c r="IXF3" s="168"/>
      <c r="IXG3" s="168"/>
      <c r="IXH3" s="168"/>
      <c r="IXI3" s="168"/>
      <c r="IXJ3" s="168"/>
      <c r="IXK3" s="168"/>
      <c r="IXL3" s="168"/>
      <c r="IXM3" s="168"/>
      <c r="IXN3" s="168"/>
      <c r="IXO3" s="168"/>
      <c r="IXP3" s="168"/>
      <c r="IXQ3" s="168"/>
      <c r="IXR3" s="168"/>
      <c r="IXS3" s="168"/>
      <c r="IXT3" s="168"/>
      <c r="IXU3" s="168"/>
      <c r="IXV3" s="168"/>
      <c r="IXW3" s="168"/>
      <c r="IXX3" s="168"/>
      <c r="IXY3" s="168"/>
      <c r="IXZ3" s="168"/>
      <c r="IYA3" s="168"/>
      <c r="IYB3" s="168"/>
      <c r="IYC3" s="168"/>
      <c r="IYD3" s="168"/>
      <c r="IYE3" s="168"/>
      <c r="IYF3" s="168"/>
      <c r="IYG3" s="168"/>
      <c r="IYH3" s="168"/>
      <c r="IYI3" s="168"/>
      <c r="IYJ3" s="168"/>
      <c r="IYK3" s="168"/>
      <c r="IYL3" s="168"/>
      <c r="IYM3" s="168"/>
      <c r="IYN3" s="168"/>
      <c r="IYO3" s="168"/>
      <c r="IYP3" s="168"/>
      <c r="IYQ3" s="168"/>
      <c r="IYR3" s="168"/>
      <c r="IYS3" s="168"/>
      <c r="IYT3" s="168"/>
      <c r="IYU3" s="168"/>
      <c r="IYV3" s="168"/>
      <c r="IYW3" s="168"/>
      <c r="IYX3" s="168"/>
      <c r="IYY3" s="168"/>
      <c r="IYZ3" s="168"/>
      <c r="IZA3" s="168"/>
      <c r="IZB3" s="168"/>
      <c r="IZC3" s="168"/>
      <c r="IZD3" s="168"/>
      <c r="IZE3" s="168"/>
      <c r="IZF3" s="168"/>
      <c r="IZG3" s="168"/>
      <c r="IZH3" s="168"/>
      <c r="IZI3" s="168"/>
      <c r="IZJ3" s="168"/>
      <c r="IZK3" s="168"/>
      <c r="IZL3" s="168"/>
      <c r="IZM3" s="168"/>
      <c r="IZN3" s="168"/>
      <c r="IZO3" s="168"/>
      <c r="IZP3" s="168"/>
      <c r="IZQ3" s="168"/>
      <c r="IZR3" s="168"/>
      <c r="IZS3" s="168"/>
      <c r="IZT3" s="168"/>
      <c r="IZU3" s="168"/>
      <c r="IZV3" s="168"/>
      <c r="IZW3" s="168"/>
      <c r="IZX3" s="168"/>
      <c r="IZY3" s="168"/>
      <c r="IZZ3" s="168"/>
      <c r="JAA3" s="168"/>
      <c r="JAB3" s="168"/>
      <c r="JAC3" s="168"/>
      <c r="JAD3" s="168"/>
      <c r="JAE3" s="168"/>
      <c r="JAF3" s="168"/>
      <c r="JAG3" s="168"/>
      <c r="JAH3" s="168"/>
      <c r="JAI3" s="168"/>
      <c r="JAJ3" s="168"/>
      <c r="JAK3" s="168"/>
      <c r="JAL3" s="168"/>
      <c r="JAM3" s="168"/>
      <c r="JAN3" s="168"/>
      <c r="JAO3" s="168"/>
      <c r="JAP3" s="168"/>
      <c r="JAQ3" s="168"/>
      <c r="JAR3" s="168"/>
      <c r="JAS3" s="168"/>
      <c r="JAT3" s="168"/>
      <c r="JAU3" s="168"/>
      <c r="JAV3" s="168"/>
      <c r="JAW3" s="168"/>
      <c r="JAX3" s="168"/>
      <c r="JAY3" s="168"/>
      <c r="JAZ3" s="168"/>
      <c r="JBA3" s="168"/>
      <c r="JBB3" s="168"/>
      <c r="JBC3" s="168"/>
      <c r="JBD3" s="168"/>
      <c r="JBE3" s="168"/>
      <c r="JBF3" s="168"/>
      <c r="JBG3" s="168"/>
      <c r="JBH3" s="168"/>
      <c r="JBI3" s="168"/>
      <c r="JBJ3" s="168"/>
      <c r="JBK3" s="168"/>
      <c r="JBL3" s="168"/>
      <c r="JBM3" s="168"/>
      <c r="JBN3" s="168"/>
      <c r="JBO3" s="168"/>
      <c r="JBP3" s="168"/>
      <c r="JBQ3" s="168"/>
      <c r="JBR3" s="168"/>
      <c r="JBS3" s="168"/>
      <c r="JBT3" s="168"/>
      <c r="JBU3" s="168"/>
      <c r="JBV3" s="168"/>
      <c r="JBW3" s="168"/>
      <c r="JBX3" s="168"/>
      <c r="JBY3" s="168"/>
      <c r="JBZ3" s="168"/>
      <c r="JCA3" s="168"/>
      <c r="JCB3" s="168"/>
      <c r="JCC3" s="168"/>
      <c r="JCD3" s="168"/>
      <c r="JCE3" s="168"/>
      <c r="JCF3" s="168"/>
      <c r="JCG3" s="168"/>
      <c r="JCH3" s="168"/>
      <c r="JCI3" s="168"/>
      <c r="JCJ3" s="168"/>
      <c r="JCK3" s="168"/>
      <c r="JCL3" s="168"/>
      <c r="JCM3" s="168"/>
      <c r="JCN3" s="168"/>
      <c r="JCO3" s="168"/>
      <c r="JCP3" s="168"/>
      <c r="JCQ3" s="168"/>
      <c r="JCR3" s="168"/>
      <c r="JCS3" s="168"/>
      <c r="JCT3" s="168"/>
      <c r="JCU3" s="168"/>
      <c r="JCV3" s="168"/>
      <c r="JCW3" s="168"/>
      <c r="JCX3" s="168"/>
      <c r="JCY3" s="168"/>
      <c r="JCZ3" s="168"/>
      <c r="JDA3" s="168"/>
      <c r="JDB3" s="168"/>
      <c r="JDC3" s="168"/>
      <c r="JDD3" s="168"/>
      <c r="JDE3" s="168"/>
      <c r="JDF3" s="168"/>
      <c r="JDG3" s="168"/>
      <c r="JDH3" s="168"/>
      <c r="JDI3" s="168"/>
      <c r="JDJ3" s="168"/>
      <c r="JDK3" s="168"/>
      <c r="JDL3" s="168"/>
      <c r="JDM3" s="168"/>
      <c r="JDN3" s="168"/>
      <c r="JDO3" s="168"/>
      <c r="JDP3" s="168"/>
      <c r="JDQ3" s="168"/>
      <c r="JDR3" s="168"/>
      <c r="JDS3" s="168"/>
      <c r="JDT3" s="168"/>
      <c r="JDU3" s="168"/>
      <c r="JDV3" s="168"/>
      <c r="JDW3" s="168"/>
      <c r="JDX3" s="168"/>
      <c r="JDY3" s="168"/>
      <c r="JDZ3" s="168"/>
      <c r="JEA3" s="168"/>
      <c r="JEB3" s="168"/>
      <c r="JEC3" s="168"/>
      <c r="JED3" s="168"/>
      <c r="JEE3" s="168"/>
      <c r="JEF3" s="168"/>
      <c r="JEG3" s="168"/>
      <c r="JEH3" s="168"/>
      <c r="JEI3" s="168"/>
      <c r="JEJ3" s="168"/>
      <c r="JEK3" s="168"/>
      <c r="JEL3" s="168"/>
      <c r="JEM3" s="168"/>
      <c r="JEN3" s="168"/>
      <c r="JEO3" s="168"/>
      <c r="JEP3" s="168"/>
      <c r="JEQ3" s="168"/>
      <c r="JER3" s="168"/>
      <c r="JES3" s="168"/>
      <c r="JET3" s="168"/>
      <c r="JEU3" s="168"/>
      <c r="JEV3" s="168"/>
      <c r="JEW3" s="168"/>
      <c r="JEX3" s="168"/>
      <c r="JEY3" s="168"/>
      <c r="JEZ3" s="168"/>
      <c r="JFA3" s="168"/>
      <c r="JFB3" s="168"/>
      <c r="JFC3" s="168"/>
      <c r="JFD3" s="168"/>
      <c r="JFE3" s="168"/>
      <c r="JFF3" s="168"/>
      <c r="JFG3" s="168"/>
      <c r="JFH3" s="168"/>
      <c r="JFI3" s="168"/>
      <c r="JFJ3" s="168"/>
      <c r="JFK3" s="168"/>
      <c r="JFL3" s="168"/>
      <c r="JFM3" s="168"/>
      <c r="JFN3" s="168"/>
      <c r="JFO3" s="168"/>
      <c r="JFP3" s="168"/>
      <c r="JFQ3" s="168"/>
      <c r="JFR3" s="168"/>
      <c r="JFS3" s="168"/>
      <c r="JFT3" s="168"/>
      <c r="JFU3" s="168"/>
      <c r="JFV3" s="168"/>
      <c r="JFW3" s="168"/>
      <c r="JFX3" s="168"/>
      <c r="JFY3" s="168"/>
      <c r="JFZ3" s="168"/>
      <c r="JGA3" s="168"/>
      <c r="JGB3" s="168"/>
      <c r="JGC3" s="168"/>
      <c r="JGD3" s="168"/>
      <c r="JGE3" s="168"/>
      <c r="JGF3" s="168"/>
      <c r="JGG3" s="168"/>
      <c r="JGH3" s="168"/>
      <c r="JGI3" s="168"/>
      <c r="JGJ3" s="168"/>
      <c r="JGK3" s="168"/>
      <c r="JGL3" s="168"/>
      <c r="JGM3" s="168"/>
      <c r="JGN3" s="168"/>
      <c r="JGO3" s="168"/>
      <c r="JGP3" s="168"/>
      <c r="JGQ3" s="168"/>
      <c r="JGR3" s="168"/>
      <c r="JGS3" s="168"/>
      <c r="JGT3" s="168"/>
      <c r="JGU3" s="168"/>
      <c r="JGV3" s="168"/>
      <c r="JGW3" s="168"/>
      <c r="JGX3" s="168"/>
      <c r="JGY3" s="168"/>
      <c r="JGZ3" s="168"/>
      <c r="JHA3" s="168"/>
      <c r="JHB3" s="168"/>
      <c r="JHC3" s="168"/>
      <c r="JHD3" s="168"/>
      <c r="JHE3" s="168"/>
      <c r="JHF3" s="168"/>
      <c r="JHG3" s="168"/>
      <c r="JHH3" s="168"/>
      <c r="JHI3" s="168"/>
      <c r="JHJ3" s="168"/>
      <c r="JHK3" s="168"/>
      <c r="JHL3" s="168"/>
      <c r="JHM3" s="168"/>
      <c r="JHN3" s="168"/>
      <c r="JHO3" s="168"/>
      <c r="JHP3" s="168"/>
      <c r="JHQ3" s="168"/>
      <c r="JHR3" s="168"/>
      <c r="JHS3" s="168"/>
      <c r="JHT3" s="168"/>
      <c r="JHU3" s="168"/>
      <c r="JHV3" s="168"/>
      <c r="JHW3" s="168"/>
      <c r="JHX3" s="168"/>
      <c r="JHY3" s="168"/>
      <c r="JHZ3" s="168"/>
      <c r="JIA3" s="168"/>
      <c r="JIB3" s="168"/>
      <c r="JIC3" s="168"/>
      <c r="JID3" s="168"/>
      <c r="JIE3" s="168"/>
      <c r="JIF3" s="168"/>
      <c r="JIG3" s="168"/>
      <c r="JIH3" s="168"/>
      <c r="JII3" s="168"/>
      <c r="JIJ3" s="168"/>
      <c r="JIK3" s="168"/>
      <c r="JIL3" s="168"/>
      <c r="JIM3" s="168"/>
      <c r="JIN3" s="168"/>
      <c r="JIO3" s="168"/>
      <c r="JIP3" s="168"/>
      <c r="JIQ3" s="168"/>
      <c r="JIR3" s="168"/>
      <c r="JIS3" s="168"/>
      <c r="JIT3" s="168"/>
      <c r="JIU3" s="168"/>
      <c r="JIV3" s="168"/>
      <c r="JIW3" s="168"/>
      <c r="JIX3" s="168"/>
      <c r="JIY3" s="168"/>
      <c r="JIZ3" s="168"/>
      <c r="JJA3" s="168"/>
      <c r="JJB3" s="168"/>
      <c r="JJC3" s="168"/>
      <c r="JJD3" s="168"/>
      <c r="JJE3" s="168"/>
      <c r="JJF3" s="168"/>
      <c r="JJG3" s="168"/>
      <c r="JJH3" s="168"/>
      <c r="JJI3" s="168"/>
      <c r="JJJ3" s="168"/>
      <c r="JJK3" s="168"/>
      <c r="JJL3" s="168"/>
      <c r="JJM3" s="168"/>
      <c r="JJN3" s="168"/>
      <c r="JJO3" s="168"/>
      <c r="JJP3" s="168"/>
      <c r="JJQ3" s="168"/>
      <c r="JJR3" s="168"/>
      <c r="JJS3" s="168"/>
      <c r="JJT3" s="168"/>
      <c r="JJU3" s="168"/>
      <c r="JJV3" s="168"/>
      <c r="JJW3" s="168"/>
      <c r="JJX3" s="168"/>
      <c r="JJY3" s="168"/>
      <c r="JJZ3" s="168"/>
      <c r="JKA3" s="168"/>
      <c r="JKB3" s="168"/>
      <c r="JKC3" s="168"/>
      <c r="JKD3" s="168"/>
      <c r="JKE3" s="168"/>
      <c r="JKF3" s="168"/>
      <c r="JKG3" s="168"/>
      <c r="JKH3" s="168"/>
      <c r="JKI3" s="168"/>
      <c r="JKJ3" s="168"/>
      <c r="JKK3" s="168"/>
      <c r="JKL3" s="168"/>
      <c r="JKM3" s="168"/>
      <c r="JKN3" s="168"/>
      <c r="JKO3" s="168"/>
      <c r="JKP3" s="168"/>
      <c r="JKQ3" s="168"/>
      <c r="JKR3" s="168"/>
      <c r="JKS3" s="168"/>
      <c r="JKT3" s="168"/>
      <c r="JKU3" s="168"/>
      <c r="JKV3" s="168"/>
      <c r="JKW3" s="168"/>
      <c r="JKX3" s="168"/>
      <c r="JKY3" s="168"/>
      <c r="JKZ3" s="168"/>
      <c r="JLA3" s="168"/>
      <c r="JLB3" s="168"/>
      <c r="JLC3" s="168"/>
      <c r="JLD3" s="168"/>
      <c r="JLE3" s="168"/>
      <c r="JLF3" s="168"/>
      <c r="JLG3" s="168"/>
      <c r="JLH3" s="168"/>
      <c r="JLI3" s="168"/>
      <c r="JLJ3" s="168"/>
      <c r="JLK3" s="168"/>
      <c r="JLL3" s="168"/>
      <c r="JLM3" s="168"/>
      <c r="JLN3" s="168"/>
      <c r="JLO3" s="168"/>
      <c r="JLP3" s="168"/>
      <c r="JLQ3" s="168"/>
      <c r="JLR3" s="168"/>
      <c r="JLS3" s="168"/>
      <c r="JLT3" s="168"/>
      <c r="JLU3" s="168"/>
      <c r="JLV3" s="168"/>
      <c r="JLW3" s="168"/>
      <c r="JLX3" s="168"/>
      <c r="JLY3" s="168"/>
      <c r="JLZ3" s="168"/>
      <c r="JMA3" s="168"/>
      <c r="JMB3" s="168"/>
      <c r="JMC3" s="168"/>
      <c r="JMD3" s="168"/>
      <c r="JME3" s="168"/>
      <c r="JMF3" s="168"/>
      <c r="JMG3" s="168"/>
      <c r="JMH3" s="168"/>
      <c r="JMI3" s="168"/>
      <c r="JMJ3" s="168"/>
      <c r="JMK3" s="168"/>
      <c r="JML3" s="168"/>
      <c r="JMM3" s="168"/>
      <c r="JMN3" s="168"/>
      <c r="JMO3" s="168"/>
      <c r="JMP3" s="168"/>
      <c r="JMQ3" s="168"/>
      <c r="JMR3" s="168"/>
      <c r="JMS3" s="168"/>
      <c r="JMT3" s="168"/>
      <c r="JMU3" s="168"/>
      <c r="JMV3" s="168"/>
      <c r="JMW3" s="168"/>
      <c r="JMX3" s="168"/>
      <c r="JMY3" s="168"/>
      <c r="JMZ3" s="168"/>
      <c r="JNA3" s="168"/>
      <c r="JNB3" s="168"/>
      <c r="JNC3" s="168"/>
      <c r="JND3" s="168"/>
      <c r="JNE3" s="168"/>
      <c r="JNF3" s="168"/>
      <c r="JNG3" s="168"/>
      <c r="JNH3" s="168"/>
      <c r="JNI3" s="168"/>
      <c r="JNJ3" s="168"/>
      <c r="JNK3" s="168"/>
      <c r="JNL3" s="168"/>
      <c r="JNM3" s="168"/>
      <c r="JNN3" s="168"/>
      <c r="JNO3" s="168"/>
      <c r="JNP3" s="168"/>
      <c r="JNQ3" s="168"/>
      <c r="JNR3" s="168"/>
      <c r="JNS3" s="168"/>
      <c r="JNT3" s="168"/>
      <c r="JNU3" s="168"/>
      <c r="JNV3" s="168"/>
      <c r="JNW3" s="168"/>
      <c r="JNX3" s="168"/>
      <c r="JNY3" s="168"/>
      <c r="JNZ3" s="168"/>
      <c r="JOA3" s="168"/>
      <c r="JOB3" s="168"/>
      <c r="JOC3" s="168"/>
      <c r="JOD3" s="168"/>
      <c r="JOE3" s="168"/>
      <c r="JOF3" s="168"/>
      <c r="JOG3" s="168"/>
      <c r="JOH3" s="168"/>
      <c r="JOI3" s="168"/>
      <c r="JOJ3" s="168"/>
      <c r="JOK3" s="168"/>
      <c r="JOL3" s="168"/>
      <c r="JOM3" s="168"/>
      <c r="JON3" s="168"/>
      <c r="JOO3" s="168"/>
      <c r="JOP3" s="168"/>
      <c r="JOQ3" s="168"/>
      <c r="JOR3" s="168"/>
      <c r="JOS3" s="168"/>
      <c r="JOT3" s="168"/>
      <c r="JOU3" s="168"/>
      <c r="JOV3" s="168"/>
      <c r="JOW3" s="168"/>
      <c r="JOX3" s="168"/>
      <c r="JOY3" s="168"/>
      <c r="JOZ3" s="168"/>
      <c r="JPA3" s="168"/>
      <c r="JPB3" s="168"/>
      <c r="JPC3" s="168"/>
      <c r="JPD3" s="168"/>
      <c r="JPE3" s="168"/>
      <c r="JPF3" s="168"/>
      <c r="JPG3" s="168"/>
      <c r="JPH3" s="168"/>
      <c r="JPI3" s="168"/>
      <c r="JPJ3" s="168"/>
      <c r="JPK3" s="168"/>
      <c r="JPL3" s="168"/>
      <c r="JPM3" s="168"/>
      <c r="JPN3" s="168"/>
      <c r="JPO3" s="168"/>
      <c r="JPP3" s="168"/>
      <c r="JPQ3" s="168"/>
      <c r="JPR3" s="168"/>
      <c r="JPS3" s="168"/>
      <c r="JPT3" s="168"/>
      <c r="JPU3" s="168"/>
      <c r="JPV3" s="168"/>
      <c r="JPW3" s="168"/>
      <c r="JPX3" s="168"/>
      <c r="JPY3" s="168"/>
      <c r="JPZ3" s="168"/>
      <c r="JQA3" s="168"/>
      <c r="JQB3" s="168"/>
      <c r="JQC3" s="168"/>
      <c r="JQD3" s="168"/>
      <c r="JQE3" s="168"/>
      <c r="JQF3" s="168"/>
      <c r="JQG3" s="168"/>
      <c r="JQH3" s="168"/>
      <c r="JQI3" s="168"/>
      <c r="JQJ3" s="168"/>
      <c r="JQK3" s="168"/>
      <c r="JQL3" s="168"/>
      <c r="JQM3" s="168"/>
      <c r="JQN3" s="168"/>
      <c r="JQO3" s="168"/>
      <c r="JQP3" s="168"/>
      <c r="JQQ3" s="168"/>
      <c r="JQR3" s="168"/>
      <c r="JQS3" s="168"/>
      <c r="JQT3" s="168"/>
      <c r="JQU3" s="168"/>
      <c r="JQV3" s="168"/>
      <c r="JQW3" s="168"/>
      <c r="JQX3" s="168"/>
      <c r="JQY3" s="168"/>
      <c r="JQZ3" s="168"/>
      <c r="JRA3" s="168"/>
      <c r="JRB3" s="168"/>
      <c r="JRC3" s="168"/>
      <c r="JRD3" s="168"/>
      <c r="JRE3" s="168"/>
      <c r="JRF3" s="168"/>
      <c r="JRG3" s="168"/>
      <c r="JRH3" s="168"/>
      <c r="JRI3" s="168"/>
      <c r="JRJ3" s="168"/>
      <c r="JRK3" s="168"/>
      <c r="JRL3" s="168"/>
      <c r="JRM3" s="168"/>
      <c r="JRN3" s="168"/>
      <c r="JRO3" s="168"/>
      <c r="JRP3" s="168"/>
      <c r="JRQ3" s="168"/>
      <c r="JRR3" s="168"/>
      <c r="JRS3" s="168"/>
      <c r="JRT3" s="168"/>
      <c r="JRU3" s="168"/>
      <c r="JRV3" s="168"/>
      <c r="JRW3" s="168"/>
      <c r="JRX3" s="168"/>
      <c r="JRY3" s="168"/>
      <c r="JRZ3" s="168"/>
      <c r="JSA3" s="168"/>
      <c r="JSB3" s="168"/>
      <c r="JSC3" s="168"/>
      <c r="JSD3" s="168"/>
      <c r="JSE3" s="168"/>
      <c r="JSF3" s="168"/>
      <c r="JSG3" s="168"/>
      <c r="JSH3" s="168"/>
      <c r="JSI3" s="168"/>
      <c r="JSJ3" s="168"/>
      <c r="JSK3" s="168"/>
      <c r="JSL3" s="168"/>
      <c r="JSM3" s="168"/>
      <c r="JSN3" s="168"/>
      <c r="JSO3" s="168"/>
      <c r="JSP3" s="168"/>
      <c r="JSQ3" s="168"/>
      <c r="JSR3" s="168"/>
      <c r="JSS3" s="168"/>
      <c r="JST3" s="168"/>
      <c r="JSU3" s="168"/>
      <c r="JSV3" s="168"/>
      <c r="JSW3" s="168"/>
      <c r="JSX3" s="168"/>
      <c r="JSY3" s="168"/>
      <c r="JSZ3" s="168"/>
      <c r="JTA3" s="168"/>
      <c r="JTB3" s="168"/>
      <c r="JTC3" s="168"/>
      <c r="JTD3" s="168"/>
      <c r="JTE3" s="168"/>
      <c r="JTF3" s="168"/>
      <c r="JTG3" s="168"/>
      <c r="JTH3" s="168"/>
      <c r="JTI3" s="168"/>
      <c r="JTJ3" s="168"/>
      <c r="JTK3" s="168"/>
      <c r="JTL3" s="168"/>
      <c r="JTM3" s="168"/>
      <c r="JTN3" s="168"/>
      <c r="JTO3" s="168"/>
      <c r="JTP3" s="168"/>
      <c r="JTQ3" s="168"/>
      <c r="JTR3" s="168"/>
      <c r="JTS3" s="168"/>
      <c r="JTT3" s="168"/>
      <c r="JTU3" s="168"/>
      <c r="JTV3" s="168"/>
      <c r="JTW3" s="168"/>
      <c r="JTX3" s="168"/>
      <c r="JTY3" s="168"/>
      <c r="JTZ3" s="168"/>
      <c r="JUA3" s="168"/>
      <c r="JUB3" s="168"/>
      <c r="JUC3" s="168"/>
      <c r="JUD3" s="168"/>
      <c r="JUE3" s="168"/>
      <c r="JUF3" s="168"/>
      <c r="JUG3" s="168"/>
      <c r="JUH3" s="168"/>
      <c r="JUI3" s="168"/>
      <c r="JUJ3" s="168"/>
      <c r="JUK3" s="168"/>
      <c r="JUL3" s="168"/>
      <c r="JUM3" s="168"/>
      <c r="JUN3" s="168"/>
      <c r="JUO3" s="168"/>
      <c r="JUP3" s="168"/>
      <c r="JUQ3" s="168"/>
      <c r="JUR3" s="168"/>
      <c r="JUS3" s="168"/>
      <c r="JUT3" s="168"/>
      <c r="JUU3" s="168"/>
      <c r="JUV3" s="168"/>
      <c r="JUW3" s="168"/>
      <c r="JUX3" s="168"/>
      <c r="JUY3" s="168"/>
      <c r="JUZ3" s="168"/>
      <c r="JVA3" s="168"/>
      <c r="JVB3" s="168"/>
      <c r="JVC3" s="168"/>
      <c r="JVD3" s="168"/>
      <c r="JVE3" s="168"/>
      <c r="JVF3" s="168"/>
      <c r="JVG3" s="168"/>
      <c r="JVH3" s="168"/>
      <c r="JVI3" s="168"/>
      <c r="JVJ3" s="168"/>
      <c r="JVK3" s="168"/>
      <c r="JVL3" s="168"/>
      <c r="JVM3" s="168"/>
      <c r="JVN3" s="168"/>
      <c r="JVO3" s="168"/>
      <c r="JVP3" s="168"/>
      <c r="JVQ3" s="168"/>
      <c r="JVR3" s="168"/>
      <c r="JVS3" s="168"/>
      <c r="JVT3" s="168"/>
      <c r="JVU3" s="168"/>
      <c r="JVV3" s="168"/>
      <c r="JVW3" s="168"/>
      <c r="JVX3" s="168"/>
      <c r="JVY3" s="168"/>
      <c r="JVZ3" s="168"/>
      <c r="JWA3" s="168"/>
      <c r="JWB3" s="168"/>
      <c r="JWC3" s="168"/>
      <c r="JWD3" s="168"/>
      <c r="JWE3" s="168"/>
      <c r="JWF3" s="168"/>
      <c r="JWG3" s="168"/>
      <c r="JWH3" s="168"/>
      <c r="JWI3" s="168"/>
      <c r="JWJ3" s="168"/>
      <c r="JWK3" s="168"/>
      <c r="JWL3" s="168"/>
      <c r="JWM3" s="168"/>
      <c r="JWN3" s="168"/>
      <c r="JWO3" s="168"/>
      <c r="JWP3" s="168"/>
      <c r="JWQ3" s="168"/>
      <c r="JWR3" s="168"/>
      <c r="JWS3" s="168"/>
      <c r="JWT3" s="168"/>
      <c r="JWU3" s="168"/>
      <c r="JWV3" s="168"/>
      <c r="JWW3" s="168"/>
      <c r="JWX3" s="168"/>
      <c r="JWY3" s="168"/>
      <c r="JWZ3" s="168"/>
      <c r="JXA3" s="168"/>
      <c r="JXB3" s="168"/>
      <c r="JXC3" s="168"/>
      <c r="JXD3" s="168"/>
      <c r="JXE3" s="168"/>
      <c r="JXF3" s="168"/>
      <c r="JXG3" s="168"/>
      <c r="JXH3" s="168"/>
      <c r="JXI3" s="168"/>
      <c r="JXJ3" s="168"/>
      <c r="JXK3" s="168"/>
      <c r="JXL3" s="168"/>
      <c r="JXM3" s="168"/>
      <c r="JXN3" s="168"/>
      <c r="JXO3" s="168"/>
      <c r="JXP3" s="168"/>
      <c r="JXQ3" s="168"/>
      <c r="JXR3" s="168"/>
      <c r="JXS3" s="168"/>
      <c r="JXT3" s="168"/>
      <c r="JXU3" s="168"/>
      <c r="JXV3" s="168"/>
      <c r="JXW3" s="168"/>
      <c r="JXX3" s="168"/>
      <c r="JXY3" s="168"/>
      <c r="JXZ3" s="168"/>
      <c r="JYA3" s="168"/>
      <c r="JYB3" s="168"/>
      <c r="JYC3" s="168"/>
      <c r="JYD3" s="168"/>
      <c r="JYE3" s="168"/>
      <c r="JYF3" s="168"/>
      <c r="JYG3" s="168"/>
      <c r="JYH3" s="168"/>
      <c r="JYI3" s="168"/>
      <c r="JYJ3" s="168"/>
      <c r="JYK3" s="168"/>
      <c r="JYL3" s="168"/>
      <c r="JYM3" s="168"/>
      <c r="JYN3" s="168"/>
      <c r="JYO3" s="168"/>
      <c r="JYP3" s="168"/>
      <c r="JYQ3" s="168"/>
      <c r="JYR3" s="168"/>
      <c r="JYS3" s="168"/>
      <c r="JYT3" s="168"/>
      <c r="JYU3" s="168"/>
      <c r="JYV3" s="168"/>
      <c r="JYW3" s="168"/>
      <c r="JYX3" s="168"/>
      <c r="JYY3" s="168"/>
      <c r="JYZ3" s="168"/>
      <c r="JZA3" s="168"/>
      <c r="JZB3" s="168"/>
      <c r="JZC3" s="168"/>
      <c r="JZD3" s="168"/>
      <c r="JZE3" s="168"/>
      <c r="JZF3" s="168"/>
      <c r="JZG3" s="168"/>
      <c r="JZH3" s="168"/>
      <c r="JZI3" s="168"/>
      <c r="JZJ3" s="168"/>
      <c r="JZK3" s="168"/>
      <c r="JZL3" s="168"/>
      <c r="JZM3" s="168"/>
      <c r="JZN3" s="168"/>
      <c r="JZO3" s="168"/>
      <c r="JZP3" s="168"/>
      <c r="JZQ3" s="168"/>
      <c r="JZR3" s="168"/>
      <c r="JZS3" s="168"/>
      <c r="JZT3" s="168"/>
      <c r="JZU3" s="168"/>
      <c r="JZV3" s="168"/>
      <c r="JZW3" s="168"/>
      <c r="JZX3" s="168"/>
      <c r="JZY3" s="168"/>
      <c r="JZZ3" s="168"/>
      <c r="KAA3" s="168"/>
      <c r="KAB3" s="168"/>
      <c r="KAC3" s="168"/>
      <c r="KAD3" s="168"/>
      <c r="KAE3" s="168"/>
      <c r="KAF3" s="168"/>
      <c r="KAG3" s="168"/>
      <c r="KAH3" s="168"/>
      <c r="KAI3" s="168"/>
      <c r="KAJ3" s="168"/>
      <c r="KAK3" s="168"/>
      <c r="KAL3" s="168"/>
      <c r="KAM3" s="168"/>
      <c r="KAN3" s="168"/>
      <c r="KAO3" s="168"/>
      <c r="KAP3" s="168"/>
      <c r="KAQ3" s="168"/>
      <c r="KAR3" s="168"/>
      <c r="KAS3" s="168"/>
      <c r="KAT3" s="168"/>
      <c r="KAU3" s="168"/>
      <c r="KAV3" s="168"/>
      <c r="KAW3" s="168"/>
      <c r="KAX3" s="168"/>
      <c r="KAY3" s="168"/>
      <c r="KAZ3" s="168"/>
      <c r="KBA3" s="168"/>
      <c r="KBB3" s="168"/>
      <c r="KBC3" s="168"/>
      <c r="KBD3" s="168"/>
      <c r="KBE3" s="168"/>
      <c r="KBF3" s="168"/>
      <c r="KBG3" s="168"/>
      <c r="KBH3" s="168"/>
      <c r="KBI3" s="168"/>
      <c r="KBJ3" s="168"/>
      <c r="KBK3" s="168"/>
      <c r="KBL3" s="168"/>
      <c r="KBM3" s="168"/>
      <c r="KBN3" s="168"/>
      <c r="KBO3" s="168"/>
      <c r="KBP3" s="168"/>
      <c r="KBQ3" s="168"/>
      <c r="KBR3" s="168"/>
      <c r="KBS3" s="168"/>
      <c r="KBT3" s="168"/>
      <c r="KBU3" s="168"/>
      <c r="KBV3" s="168"/>
      <c r="KBW3" s="168"/>
      <c r="KBX3" s="168"/>
      <c r="KBY3" s="168"/>
      <c r="KBZ3" s="168"/>
      <c r="KCA3" s="168"/>
      <c r="KCB3" s="168"/>
      <c r="KCC3" s="168"/>
      <c r="KCD3" s="168"/>
      <c r="KCE3" s="168"/>
      <c r="KCF3" s="168"/>
      <c r="KCG3" s="168"/>
      <c r="KCH3" s="168"/>
      <c r="KCI3" s="168"/>
      <c r="KCJ3" s="168"/>
      <c r="KCK3" s="168"/>
      <c r="KCL3" s="168"/>
      <c r="KCM3" s="168"/>
      <c r="KCN3" s="168"/>
      <c r="KCO3" s="168"/>
      <c r="KCP3" s="168"/>
      <c r="KCQ3" s="168"/>
      <c r="KCR3" s="168"/>
      <c r="KCS3" s="168"/>
      <c r="KCT3" s="168"/>
      <c r="KCU3" s="168"/>
      <c r="KCV3" s="168"/>
      <c r="KCW3" s="168"/>
      <c r="KCX3" s="168"/>
      <c r="KCY3" s="168"/>
      <c r="KCZ3" s="168"/>
      <c r="KDA3" s="168"/>
      <c r="KDB3" s="168"/>
      <c r="KDC3" s="168"/>
      <c r="KDD3" s="168"/>
      <c r="KDE3" s="168"/>
      <c r="KDF3" s="168"/>
      <c r="KDG3" s="168"/>
      <c r="KDH3" s="168"/>
      <c r="KDI3" s="168"/>
      <c r="KDJ3" s="168"/>
      <c r="KDK3" s="168"/>
      <c r="KDL3" s="168"/>
      <c r="KDM3" s="168"/>
      <c r="KDN3" s="168"/>
      <c r="KDO3" s="168"/>
      <c r="KDP3" s="168"/>
      <c r="KDQ3" s="168"/>
      <c r="KDR3" s="168"/>
      <c r="KDS3" s="168"/>
      <c r="KDT3" s="168"/>
      <c r="KDU3" s="168"/>
      <c r="KDV3" s="168"/>
      <c r="KDW3" s="168"/>
      <c r="KDX3" s="168"/>
      <c r="KDY3" s="168"/>
      <c r="KDZ3" s="168"/>
      <c r="KEA3" s="168"/>
      <c r="KEB3" s="168"/>
      <c r="KEC3" s="168"/>
      <c r="KED3" s="168"/>
      <c r="KEE3" s="168"/>
      <c r="KEF3" s="168"/>
      <c r="KEG3" s="168"/>
      <c r="KEH3" s="168"/>
      <c r="KEI3" s="168"/>
      <c r="KEJ3" s="168"/>
      <c r="KEK3" s="168"/>
      <c r="KEL3" s="168"/>
      <c r="KEM3" s="168"/>
      <c r="KEN3" s="168"/>
      <c r="KEO3" s="168"/>
      <c r="KEP3" s="168"/>
      <c r="KEQ3" s="168"/>
      <c r="KER3" s="168"/>
      <c r="KES3" s="168"/>
      <c r="KET3" s="168"/>
      <c r="KEU3" s="168"/>
      <c r="KEV3" s="168"/>
      <c r="KEW3" s="168"/>
      <c r="KEX3" s="168"/>
      <c r="KEY3" s="168"/>
      <c r="KEZ3" s="168"/>
      <c r="KFA3" s="168"/>
      <c r="KFB3" s="168"/>
      <c r="KFC3" s="168"/>
      <c r="KFD3" s="168"/>
      <c r="KFE3" s="168"/>
      <c r="KFF3" s="168"/>
      <c r="KFG3" s="168"/>
      <c r="KFH3" s="168"/>
      <c r="KFI3" s="168"/>
      <c r="KFJ3" s="168"/>
      <c r="KFK3" s="168"/>
      <c r="KFL3" s="168"/>
      <c r="KFM3" s="168"/>
      <c r="KFN3" s="168"/>
      <c r="KFO3" s="168"/>
      <c r="KFP3" s="168"/>
      <c r="KFQ3" s="168"/>
      <c r="KFR3" s="168"/>
      <c r="KFS3" s="168"/>
      <c r="KFT3" s="168"/>
      <c r="KFU3" s="168"/>
      <c r="KFV3" s="168"/>
      <c r="KFW3" s="168"/>
      <c r="KFX3" s="168"/>
      <c r="KFY3" s="168"/>
      <c r="KFZ3" s="168"/>
      <c r="KGA3" s="168"/>
      <c r="KGB3" s="168"/>
      <c r="KGC3" s="168"/>
      <c r="KGD3" s="168"/>
      <c r="KGE3" s="168"/>
      <c r="KGF3" s="168"/>
      <c r="KGG3" s="168"/>
      <c r="KGH3" s="168"/>
      <c r="KGI3" s="168"/>
      <c r="KGJ3" s="168"/>
      <c r="KGK3" s="168"/>
      <c r="KGL3" s="168"/>
      <c r="KGM3" s="168"/>
      <c r="KGN3" s="168"/>
      <c r="KGO3" s="168"/>
      <c r="KGP3" s="168"/>
      <c r="KGQ3" s="168"/>
      <c r="KGR3" s="168"/>
      <c r="KGS3" s="168"/>
      <c r="KGT3" s="168"/>
      <c r="KGU3" s="168"/>
      <c r="KGV3" s="168"/>
      <c r="KGW3" s="168"/>
      <c r="KGX3" s="168"/>
      <c r="KGY3" s="168"/>
      <c r="KGZ3" s="168"/>
      <c r="KHA3" s="168"/>
      <c r="KHB3" s="168"/>
      <c r="KHC3" s="168"/>
      <c r="KHD3" s="168"/>
      <c r="KHE3" s="168"/>
      <c r="KHF3" s="168"/>
      <c r="KHG3" s="168"/>
      <c r="KHH3" s="168"/>
      <c r="KHI3" s="168"/>
      <c r="KHJ3" s="168"/>
      <c r="KHK3" s="168"/>
      <c r="KHL3" s="168"/>
      <c r="KHM3" s="168"/>
      <c r="KHN3" s="168"/>
      <c r="KHO3" s="168"/>
      <c r="KHP3" s="168"/>
      <c r="KHQ3" s="168"/>
      <c r="KHR3" s="168"/>
      <c r="KHS3" s="168"/>
      <c r="KHT3" s="168"/>
      <c r="KHU3" s="168"/>
      <c r="KHV3" s="168"/>
      <c r="KHW3" s="168"/>
      <c r="KHX3" s="168"/>
      <c r="KHY3" s="168"/>
      <c r="KHZ3" s="168"/>
      <c r="KIA3" s="168"/>
      <c r="KIB3" s="168"/>
      <c r="KIC3" s="168"/>
      <c r="KID3" s="168"/>
      <c r="KIE3" s="168"/>
      <c r="KIF3" s="168"/>
      <c r="KIG3" s="168"/>
      <c r="KIH3" s="168"/>
      <c r="KII3" s="168"/>
      <c r="KIJ3" s="168"/>
      <c r="KIK3" s="168"/>
      <c r="KIL3" s="168"/>
      <c r="KIM3" s="168"/>
      <c r="KIN3" s="168"/>
      <c r="KIO3" s="168"/>
      <c r="KIP3" s="168"/>
      <c r="KIQ3" s="168"/>
      <c r="KIR3" s="168"/>
      <c r="KIS3" s="168"/>
      <c r="KIT3" s="168"/>
      <c r="KIU3" s="168"/>
      <c r="KIV3" s="168"/>
      <c r="KIW3" s="168"/>
      <c r="KIX3" s="168"/>
      <c r="KIY3" s="168"/>
      <c r="KIZ3" s="168"/>
      <c r="KJA3" s="168"/>
      <c r="KJB3" s="168"/>
      <c r="KJC3" s="168"/>
      <c r="KJD3" s="168"/>
      <c r="KJE3" s="168"/>
      <c r="KJF3" s="168"/>
      <c r="KJG3" s="168"/>
      <c r="KJH3" s="168"/>
      <c r="KJI3" s="168"/>
      <c r="KJJ3" s="168"/>
      <c r="KJK3" s="168"/>
      <c r="KJL3" s="168"/>
      <c r="KJM3" s="168"/>
      <c r="KJN3" s="168"/>
      <c r="KJO3" s="168"/>
      <c r="KJP3" s="168"/>
      <c r="KJQ3" s="168"/>
      <c r="KJR3" s="168"/>
      <c r="KJS3" s="168"/>
      <c r="KJT3" s="168"/>
      <c r="KJU3" s="168"/>
      <c r="KJV3" s="168"/>
      <c r="KJW3" s="168"/>
      <c r="KJX3" s="168"/>
      <c r="KJY3" s="168"/>
      <c r="KJZ3" s="168"/>
      <c r="KKA3" s="168"/>
      <c r="KKB3" s="168"/>
      <c r="KKC3" s="168"/>
      <c r="KKD3" s="168"/>
      <c r="KKE3" s="168"/>
      <c r="KKF3" s="168"/>
      <c r="KKG3" s="168"/>
      <c r="KKH3" s="168"/>
      <c r="KKI3" s="168"/>
      <c r="KKJ3" s="168"/>
      <c r="KKK3" s="168"/>
      <c r="KKL3" s="168"/>
      <c r="KKM3" s="168"/>
      <c r="KKN3" s="168"/>
      <c r="KKO3" s="168"/>
      <c r="KKP3" s="168"/>
      <c r="KKQ3" s="168"/>
      <c r="KKR3" s="168"/>
      <c r="KKS3" s="168"/>
      <c r="KKT3" s="168"/>
      <c r="KKU3" s="168"/>
      <c r="KKV3" s="168"/>
      <c r="KKW3" s="168"/>
      <c r="KKX3" s="168"/>
      <c r="KKY3" s="168"/>
      <c r="KKZ3" s="168"/>
      <c r="KLA3" s="168"/>
      <c r="KLB3" s="168"/>
      <c r="KLC3" s="168"/>
      <c r="KLD3" s="168"/>
      <c r="KLE3" s="168"/>
      <c r="KLF3" s="168"/>
      <c r="KLG3" s="168"/>
      <c r="KLH3" s="168"/>
      <c r="KLI3" s="168"/>
      <c r="KLJ3" s="168"/>
      <c r="KLK3" s="168"/>
      <c r="KLL3" s="168"/>
      <c r="KLM3" s="168"/>
      <c r="KLN3" s="168"/>
      <c r="KLO3" s="168"/>
      <c r="KLP3" s="168"/>
      <c r="KLQ3" s="168"/>
      <c r="KLR3" s="168"/>
      <c r="KLS3" s="168"/>
      <c r="KLT3" s="168"/>
      <c r="KLU3" s="168"/>
      <c r="KLV3" s="168"/>
      <c r="KLW3" s="168"/>
      <c r="KLX3" s="168"/>
      <c r="KLY3" s="168"/>
      <c r="KLZ3" s="168"/>
      <c r="KMA3" s="168"/>
      <c r="KMB3" s="168"/>
      <c r="KMC3" s="168"/>
      <c r="KMD3" s="168"/>
      <c r="KME3" s="168"/>
      <c r="KMF3" s="168"/>
      <c r="KMG3" s="168"/>
      <c r="KMH3" s="168"/>
      <c r="KMI3" s="168"/>
      <c r="KMJ3" s="168"/>
      <c r="KMK3" s="168"/>
      <c r="KML3" s="168"/>
      <c r="KMM3" s="168"/>
      <c r="KMN3" s="168"/>
      <c r="KMO3" s="168"/>
      <c r="KMP3" s="168"/>
      <c r="KMQ3" s="168"/>
      <c r="KMR3" s="168"/>
      <c r="KMS3" s="168"/>
      <c r="KMT3" s="168"/>
      <c r="KMU3" s="168"/>
      <c r="KMV3" s="168"/>
      <c r="KMW3" s="168"/>
      <c r="KMX3" s="168"/>
      <c r="KMY3" s="168"/>
      <c r="KMZ3" s="168"/>
      <c r="KNA3" s="168"/>
      <c r="KNB3" s="168"/>
      <c r="KNC3" s="168"/>
      <c r="KND3" s="168"/>
      <c r="KNE3" s="168"/>
      <c r="KNF3" s="168"/>
      <c r="KNG3" s="168"/>
      <c r="KNH3" s="168"/>
      <c r="KNI3" s="168"/>
      <c r="KNJ3" s="168"/>
      <c r="KNK3" s="168"/>
      <c r="KNL3" s="168"/>
      <c r="KNM3" s="168"/>
      <c r="KNN3" s="168"/>
      <c r="KNO3" s="168"/>
      <c r="KNP3" s="168"/>
      <c r="KNQ3" s="168"/>
      <c r="KNR3" s="168"/>
      <c r="KNS3" s="168"/>
      <c r="KNT3" s="168"/>
      <c r="KNU3" s="168"/>
      <c r="KNV3" s="168"/>
      <c r="KNW3" s="168"/>
      <c r="KNX3" s="168"/>
      <c r="KNY3" s="168"/>
      <c r="KNZ3" s="168"/>
      <c r="KOA3" s="168"/>
      <c r="KOB3" s="168"/>
      <c r="KOC3" s="168"/>
      <c r="KOD3" s="168"/>
      <c r="KOE3" s="168"/>
      <c r="KOF3" s="168"/>
      <c r="KOG3" s="168"/>
      <c r="KOH3" s="168"/>
      <c r="KOI3" s="168"/>
      <c r="KOJ3" s="168"/>
      <c r="KOK3" s="168"/>
      <c r="KOL3" s="168"/>
      <c r="KOM3" s="168"/>
      <c r="KON3" s="168"/>
      <c r="KOO3" s="168"/>
      <c r="KOP3" s="168"/>
      <c r="KOQ3" s="168"/>
      <c r="KOR3" s="168"/>
      <c r="KOS3" s="168"/>
      <c r="KOT3" s="168"/>
      <c r="KOU3" s="168"/>
      <c r="KOV3" s="168"/>
      <c r="KOW3" s="168"/>
      <c r="KOX3" s="168"/>
      <c r="KOY3" s="168"/>
      <c r="KOZ3" s="168"/>
      <c r="KPA3" s="168"/>
      <c r="KPB3" s="168"/>
      <c r="KPC3" s="168"/>
      <c r="KPD3" s="168"/>
      <c r="KPE3" s="168"/>
      <c r="KPF3" s="168"/>
      <c r="KPG3" s="168"/>
      <c r="KPH3" s="168"/>
      <c r="KPI3" s="168"/>
      <c r="KPJ3" s="168"/>
      <c r="KPK3" s="168"/>
      <c r="KPL3" s="168"/>
      <c r="KPM3" s="168"/>
      <c r="KPN3" s="168"/>
      <c r="KPO3" s="168"/>
      <c r="KPP3" s="168"/>
      <c r="KPQ3" s="168"/>
      <c r="KPR3" s="168"/>
      <c r="KPS3" s="168"/>
      <c r="KPT3" s="168"/>
      <c r="KPU3" s="168"/>
      <c r="KPV3" s="168"/>
      <c r="KPW3" s="168"/>
      <c r="KPX3" s="168"/>
      <c r="KPY3" s="168"/>
      <c r="KPZ3" s="168"/>
      <c r="KQA3" s="168"/>
      <c r="KQB3" s="168"/>
      <c r="KQC3" s="168"/>
      <c r="KQD3" s="168"/>
      <c r="KQE3" s="168"/>
      <c r="KQF3" s="168"/>
      <c r="KQG3" s="168"/>
      <c r="KQH3" s="168"/>
      <c r="KQI3" s="168"/>
      <c r="KQJ3" s="168"/>
      <c r="KQK3" s="168"/>
      <c r="KQL3" s="168"/>
      <c r="KQM3" s="168"/>
      <c r="KQN3" s="168"/>
      <c r="KQO3" s="168"/>
      <c r="KQP3" s="168"/>
      <c r="KQQ3" s="168"/>
      <c r="KQR3" s="168"/>
      <c r="KQS3" s="168"/>
      <c r="KQT3" s="168"/>
      <c r="KQU3" s="168"/>
      <c r="KQV3" s="168"/>
      <c r="KQW3" s="168"/>
      <c r="KQX3" s="168"/>
      <c r="KQY3" s="168"/>
      <c r="KQZ3" s="168"/>
      <c r="KRA3" s="168"/>
      <c r="KRB3" s="168"/>
      <c r="KRC3" s="168"/>
      <c r="KRD3" s="168"/>
      <c r="KRE3" s="168"/>
      <c r="KRF3" s="168"/>
      <c r="KRG3" s="168"/>
      <c r="KRH3" s="168"/>
      <c r="KRI3" s="168"/>
      <c r="KRJ3" s="168"/>
      <c r="KRK3" s="168"/>
      <c r="KRL3" s="168"/>
      <c r="KRM3" s="168"/>
      <c r="KRN3" s="168"/>
      <c r="KRO3" s="168"/>
      <c r="KRP3" s="168"/>
      <c r="KRQ3" s="168"/>
      <c r="KRR3" s="168"/>
      <c r="KRS3" s="168"/>
      <c r="KRT3" s="168"/>
      <c r="KRU3" s="168"/>
      <c r="KRV3" s="168"/>
      <c r="KRW3" s="168"/>
      <c r="KRX3" s="168"/>
      <c r="KRY3" s="168"/>
      <c r="KRZ3" s="168"/>
      <c r="KSA3" s="168"/>
      <c r="KSB3" s="168"/>
      <c r="KSC3" s="168"/>
      <c r="KSD3" s="168"/>
      <c r="KSE3" s="168"/>
      <c r="KSF3" s="168"/>
      <c r="KSG3" s="168"/>
      <c r="KSH3" s="168"/>
      <c r="KSI3" s="168"/>
      <c r="KSJ3" s="168"/>
      <c r="KSK3" s="168"/>
      <c r="KSL3" s="168"/>
      <c r="KSM3" s="168"/>
      <c r="KSN3" s="168"/>
      <c r="KSO3" s="168"/>
      <c r="KSP3" s="168"/>
      <c r="KSQ3" s="168"/>
      <c r="KSR3" s="168"/>
      <c r="KSS3" s="168"/>
      <c r="KST3" s="168"/>
      <c r="KSU3" s="168"/>
      <c r="KSV3" s="168"/>
      <c r="KSW3" s="168"/>
      <c r="KSX3" s="168"/>
      <c r="KSY3" s="168"/>
      <c r="KSZ3" s="168"/>
      <c r="KTA3" s="168"/>
      <c r="KTB3" s="168"/>
      <c r="KTC3" s="168"/>
      <c r="KTD3" s="168"/>
      <c r="KTE3" s="168"/>
      <c r="KTF3" s="168"/>
      <c r="KTG3" s="168"/>
      <c r="KTH3" s="168"/>
      <c r="KTI3" s="168"/>
      <c r="KTJ3" s="168"/>
      <c r="KTK3" s="168"/>
      <c r="KTL3" s="168"/>
      <c r="KTM3" s="168"/>
      <c r="KTN3" s="168"/>
      <c r="KTO3" s="168"/>
      <c r="KTP3" s="168"/>
      <c r="KTQ3" s="168"/>
      <c r="KTR3" s="168"/>
      <c r="KTS3" s="168"/>
      <c r="KTT3" s="168"/>
      <c r="KTU3" s="168"/>
      <c r="KTV3" s="168"/>
      <c r="KTW3" s="168"/>
      <c r="KTX3" s="168"/>
      <c r="KTY3" s="168"/>
      <c r="KTZ3" s="168"/>
      <c r="KUA3" s="168"/>
      <c r="KUB3" s="168"/>
      <c r="KUC3" s="168"/>
      <c r="KUD3" s="168"/>
      <c r="KUE3" s="168"/>
      <c r="KUF3" s="168"/>
      <c r="KUG3" s="168"/>
      <c r="KUH3" s="168"/>
      <c r="KUI3" s="168"/>
      <c r="KUJ3" s="168"/>
      <c r="KUK3" s="168"/>
      <c r="KUL3" s="168"/>
      <c r="KUM3" s="168"/>
      <c r="KUN3" s="168"/>
      <c r="KUO3" s="168"/>
      <c r="KUP3" s="168"/>
      <c r="KUQ3" s="168"/>
      <c r="KUR3" s="168"/>
      <c r="KUS3" s="168"/>
      <c r="KUT3" s="168"/>
      <c r="KUU3" s="168"/>
      <c r="KUV3" s="168"/>
      <c r="KUW3" s="168"/>
      <c r="KUX3" s="168"/>
      <c r="KUY3" s="168"/>
      <c r="KUZ3" s="168"/>
      <c r="KVA3" s="168"/>
      <c r="KVB3" s="168"/>
      <c r="KVC3" s="168"/>
      <c r="KVD3" s="168"/>
      <c r="KVE3" s="168"/>
      <c r="KVF3" s="168"/>
      <c r="KVG3" s="168"/>
      <c r="KVH3" s="168"/>
      <c r="KVI3" s="168"/>
      <c r="KVJ3" s="168"/>
      <c r="KVK3" s="168"/>
      <c r="KVL3" s="168"/>
      <c r="KVM3" s="168"/>
      <c r="KVN3" s="168"/>
      <c r="KVO3" s="168"/>
      <c r="KVP3" s="168"/>
      <c r="KVQ3" s="168"/>
      <c r="KVR3" s="168"/>
      <c r="KVS3" s="168"/>
      <c r="KVT3" s="168"/>
      <c r="KVU3" s="168"/>
      <c r="KVV3" s="168"/>
      <c r="KVW3" s="168"/>
      <c r="KVX3" s="168"/>
      <c r="KVY3" s="168"/>
      <c r="KVZ3" s="168"/>
      <c r="KWA3" s="168"/>
      <c r="KWB3" s="168"/>
      <c r="KWC3" s="168"/>
      <c r="KWD3" s="168"/>
      <c r="KWE3" s="168"/>
      <c r="KWF3" s="168"/>
      <c r="KWG3" s="168"/>
      <c r="KWH3" s="168"/>
      <c r="KWI3" s="168"/>
      <c r="KWJ3" s="168"/>
      <c r="KWK3" s="168"/>
      <c r="KWL3" s="168"/>
      <c r="KWM3" s="168"/>
      <c r="KWN3" s="168"/>
      <c r="KWO3" s="168"/>
      <c r="KWP3" s="168"/>
      <c r="KWQ3" s="168"/>
      <c r="KWR3" s="168"/>
      <c r="KWS3" s="168"/>
      <c r="KWT3" s="168"/>
      <c r="KWU3" s="168"/>
      <c r="KWV3" s="168"/>
      <c r="KWW3" s="168"/>
      <c r="KWX3" s="168"/>
      <c r="KWY3" s="168"/>
      <c r="KWZ3" s="168"/>
      <c r="KXA3" s="168"/>
      <c r="KXB3" s="168"/>
      <c r="KXC3" s="168"/>
      <c r="KXD3" s="168"/>
      <c r="KXE3" s="168"/>
      <c r="KXF3" s="168"/>
      <c r="KXG3" s="168"/>
      <c r="KXH3" s="168"/>
      <c r="KXI3" s="168"/>
      <c r="KXJ3" s="168"/>
      <c r="KXK3" s="168"/>
      <c r="KXL3" s="168"/>
      <c r="KXM3" s="168"/>
      <c r="KXN3" s="168"/>
      <c r="KXO3" s="168"/>
      <c r="KXP3" s="168"/>
      <c r="KXQ3" s="168"/>
      <c r="KXR3" s="168"/>
      <c r="KXS3" s="168"/>
      <c r="KXT3" s="168"/>
      <c r="KXU3" s="168"/>
      <c r="KXV3" s="168"/>
      <c r="KXW3" s="168"/>
      <c r="KXX3" s="168"/>
      <c r="KXY3" s="168"/>
      <c r="KXZ3" s="168"/>
      <c r="KYA3" s="168"/>
      <c r="KYB3" s="168"/>
      <c r="KYC3" s="168"/>
      <c r="KYD3" s="168"/>
      <c r="KYE3" s="168"/>
      <c r="KYF3" s="168"/>
      <c r="KYG3" s="168"/>
      <c r="KYH3" s="168"/>
      <c r="KYI3" s="168"/>
      <c r="KYJ3" s="168"/>
      <c r="KYK3" s="168"/>
      <c r="KYL3" s="168"/>
      <c r="KYM3" s="168"/>
      <c r="KYN3" s="168"/>
      <c r="KYO3" s="168"/>
      <c r="KYP3" s="168"/>
      <c r="KYQ3" s="168"/>
      <c r="KYR3" s="168"/>
      <c r="KYS3" s="168"/>
      <c r="KYT3" s="168"/>
      <c r="KYU3" s="168"/>
      <c r="KYV3" s="168"/>
      <c r="KYW3" s="168"/>
      <c r="KYX3" s="168"/>
      <c r="KYY3" s="168"/>
      <c r="KYZ3" s="168"/>
      <c r="KZA3" s="168"/>
      <c r="KZB3" s="168"/>
      <c r="KZC3" s="168"/>
      <c r="KZD3" s="168"/>
      <c r="KZE3" s="168"/>
      <c r="KZF3" s="168"/>
      <c r="KZG3" s="168"/>
      <c r="KZH3" s="168"/>
      <c r="KZI3" s="168"/>
      <c r="KZJ3" s="168"/>
      <c r="KZK3" s="168"/>
      <c r="KZL3" s="168"/>
      <c r="KZM3" s="168"/>
      <c r="KZN3" s="168"/>
      <c r="KZO3" s="168"/>
      <c r="KZP3" s="168"/>
      <c r="KZQ3" s="168"/>
      <c r="KZR3" s="168"/>
      <c r="KZS3" s="168"/>
      <c r="KZT3" s="168"/>
      <c r="KZU3" s="168"/>
      <c r="KZV3" s="168"/>
      <c r="KZW3" s="168"/>
      <c r="KZX3" s="168"/>
      <c r="KZY3" s="168"/>
      <c r="KZZ3" s="168"/>
      <c r="LAA3" s="168"/>
      <c r="LAB3" s="168"/>
      <c r="LAC3" s="168"/>
      <c r="LAD3" s="168"/>
      <c r="LAE3" s="168"/>
      <c r="LAF3" s="168"/>
      <c r="LAG3" s="168"/>
      <c r="LAH3" s="168"/>
      <c r="LAI3" s="168"/>
      <c r="LAJ3" s="168"/>
      <c r="LAK3" s="168"/>
      <c r="LAL3" s="168"/>
      <c r="LAM3" s="168"/>
      <c r="LAN3" s="168"/>
      <c r="LAO3" s="168"/>
      <c r="LAP3" s="168"/>
      <c r="LAQ3" s="168"/>
      <c r="LAR3" s="168"/>
      <c r="LAS3" s="168"/>
      <c r="LAT3" s="168"/>
      <c r="LAU3" s="168"/>
      <c r="LAV3" s="168"/>
      <c r="LAW3" s="168"/>
      <c r="LAX3" s="168"/>
      <c r="LAY3" s="168"/>
      <c r="LAZ3" s="168"/>
      <c r="LBA3" s="168"/>
      <c r="LBB3" s="168"/>
      <c r="LBC3" s="168"/>
      <c r="LBD3" s="168"/>
      <c r="LBE3" s="168"/>
      <c r="LBF3" s="168"/>
      <c r="LBG3" s="168"/>
      <c r="LBH3" s="168"/>
      <c r="LBI3" s="168"/>
      <c r="LBJ3" s="168"/>
      <c r="LBK3" s="168"/>
      <c r="LBL3" s="168"/>
      <c r="LBM3" s="168"/>
      <c r="LBN3" s="168"/>
      <c r="LBO3" s="168"/>
      <c r="LBP3" s="168"/>
      <c r="LBQ3" s="168"/>
      <c r="LBR3" s="168"/>
      <c r="LBS3" s="168"/>
      <c r="LBT3" s="168"/>
      <c r="LBU3" s="168"/>
      <c r="LBV3" s="168"/>
      <c r="LBW3" s="168"/>
      <c r="LBX3" s="168"/>
      <c r="LBY3" s="168"/>
      <c r="LBZ3" s="168"/>
      <c r="LCA3" s="168"/>
      <c r="LCB3" s="168"/>
      <c r="LCC3" s="168"/>
      <c r="LCD3" s="168"/>
      <c r="LCE3" s="168"/>
      <c r="LCF3" s="168"/>
      <c r="LCG3" s="168"/>
      <c r="LCH3" s="168"/>
      <c r="LCI3" s="168"/>
      <c r="LCJ3" s="168"/>
      <c r="LCK3" s="168"/>
      <c r="LCL3" s="168"/>
      <c r="LCM3" s="168"/>
      <c r="LCN3" s="168"/>
      <c r="LCO3" s="168"/>
      <c r="LCP3" s="168"/>
      <c r="LCQ3" s="168"/>
      <c r="LCR3" s="168"/>
      <c r="LCS3" s="168"/>
      <c r="LCT3" s="168"/>
      <c r="LCU3" s="168"/>
      <c r="LCV3" s="168"/>
      <c r="LCW3" s="168"/>
      <c r="LCX3" s="168"/>
      <c r="LCY3" s="168"/>
      <c r="LCZ3" s="168"/>
      <c r="LDA3" s="168"/>
      <c r="LDB3" s="168"/>
      <c r="LDC3" s="168"/>
      <c r="LDD3" s="168"/>
      <c r="LDE3" s="168"/>
      <c r="LDF3" s="168"/>
      <c r="LDG3" s="168"/>
      <c r="LDH3" s="168"/>
      <c r="LDI3" s="168"/>
      <c r="LDJ3" s="168"/>
      <c r="LDK3" s="168"/>
      <c r="LDL3" s="168"/>
      <c r="LDM3" s="168"/>
      <c r="LDN3" s="168"/>
      <c r="LDO3" s="168"/>
      <c r="LDP3" s="168"/>
      <c r="LDQ3" s="168"/>
      <c r="LDR3" s="168"/>
      <c r="LDS3" s="168"/>
      <c r="LDT3" s="168"/>
      <c r="LDU3" s="168"/>
      <c r="LDV3" s="168"/>
      <c r="LDW3" s="168"/>
      <c r="LDX3" s="168"/>
      <c r="LDY3" s="168"/>
      <c r="LDZ3" s="168"/>
      <c r="LEA3" s="168"/>
      <c r="LEB3" s="168"/>
      <c r="LEC3" s="168"/>
      <c r="LED3" s="168"/>
      <c r="LEE3" s="168"/>
      <c r="LEF3" s="168"/>
      <c r="LEG3" s="168"/>
      <c r="LEH3" s="168"/>
      <c r="LEI3" s="168"/>
      <c r="LEJ3" s="168"/>
      <c r="LEK3" s="168"/>
      <c r="LEL3" s="168"/>
      <c r="LEM3" s="168"/>
      <c r="LEN3" s="168"/>
      <c r="LEO3" s="168"/>
      <c r="LEP3" s="168"/>
      <c r="LEQ3" s="168"/>
      <c r="LER3" s="168"/>
      <c r="LES3" s="168"/>
      <c r="LET3" s="168"/>
      <c r="LEU3" s="168"/>
      <c r="LEV3" s="168"/>
      <c r="LEW3" s="168"/>
      <c r="LEX3" s="168"/>
      <c r="LEY3" s="168"/>
      <c r="LEZ3" s="168"/>
      <c r="LFA3" s="168"/>
      <c r="LFB3" s="168"/>
      <c r="LFC3" s="168"/>
      <c r="LFD3" s="168"/>
      <c r="LFE3" s="168"/>
      <c r="LFF3" s="168"/>
      <c r="LFG3" s="168"/>
      <c r="LFH3" s="168"/>
      <c r="LFI3" s="168"/>
      <c r="LFJ3" s="168"/>
      <c r="LFK3" s="168"/>
      <c r="LFL3" s="168"/>
      <c r="LFM3" s="168"/>
      <c r="LFN3" s="168"/>
      <c r="LFO3" s="168"/>
      <c r="LFP3" s="168"/>
      <c r="LFQ3" s="168"/>
      <c r="LFR3" s="168"/>
      <c r="LFS3" s="168"/>
      <c r="LFT3" s="168"/>
      <c r="LFU3" s="168"/>
      <c r="LFV3" s="168"/>
      <c r="LFW3" s="168"/>
      <c r="LFX3" s="168"/>
      <c r="LFY3" s="168"/>
      <c r="LFZ3" s="168"/>
      <c r="LGA3" s="168"/>
      <c r="LGB3" s="168"/>
      <c r="LGC3" s="168"/>
      <c r="LGD3" s="168"/>
      <c r="LGE3" s="168"/>
      <c r="LGF3" s="168"/>
      <c r="LGG3" s="168"/>
      <c r="LGH3" s="168"/>
      <c r="LGI3" s="168"/>
      <c r="LGJ3" s="168"/>
      <c r="LGK3" s="168"/>
      <c r="LGL3" s="168"/>
      <c r="LGM3" s="168"/>
      <c r="LGN3" s="168"/>
      <c r="LGO3" s="168"/>
      <c r="LGP3" s="168"/>
      <c r="LGQ3" s="168"/>
      <c r="LGR3" s="168"/>
      <c r="LGS3" s="168"/>
      <c r="LGT3" s="168"/>
      <c r="LGU3" s="168"/>
      <c r="LGV3" s="168"/>
      <c r="LGW3" s="168"/>
      <c r="LGX3" s="168"/>
      <c r="LGY3" s="168"/>
      <c r="LGZ3" s="168"/>
      <c r="LHA3" s="168"/>
      <c r="LHB3" s="168"/>
      <c r="LHC3" s="168"/>
      <c r="LHD3" s="168"/>
      <c r="LHE3" s="168"/>
      <c r="LHF3" s="168"/>
      <c r="LHG3" s="168"/>
      <c r="LHH3" s="168"/>
      <c r="LHI3" s="168"/>
      <c r="LHJ3" s="168"/>
      <c r="LHK3" s="168"/>
      <c r="LHL3" s="168"/>
      <c r="LHM3" s="168"/>
      <c r="LHN3" s="168"/>
      <c r="LHO3" s="168"/>
      <c r="LHP3" s="168"/>
      <c r="LHQ3" s="168"/>
      <c r="LHR3" s="168"/>
      <c r="LHS3" s="168"/>
      <c r="LHT3" s="168"/>
      <c r="LHU3" s="168"/>
      <c r="LHV3" s="168"/>
      <c r="LHW3" s="168"/>
      <c r="LHX3" s="168"/>
      <c r="LHY3" s="168"/>
      <c r="LHZ3" s="168"/>
      <c r="LIA3" s="168"/>
      <c r="LIB3" s="168"/>
      <c r="LIC3" s="168"/>
      <c r="LID3" s="168"/>
      <c r="LIE3" s="168"/>
      <c r="LIF3" s="168"/>
      <c r="LIG3" s="168"/>
      <c r="LIH3" s="168"/>
      <c r="LII3" s="168"/>
      <c r="LIJ3" s="168"/>
      <c r="LIK3" s="168"/>
      <c r="LIL3" s="168"/>
      <c r="LIM3" s="168"/>
      <c r="LIN3" s="168"/>
      <c r="LIO3" s="168"/>
      <c r="LIP3" s="168"/>
      <c r="LIQ3" s="168"/>
      <c r="LIR3" s="168"/>
      <c r="LIS3" s="168"/>
      <c r="LIT3" s="168"/>
      <c r="LIU3" s="168"/>
      <c r="LIV3" s="168"/>
      <c r="LIW3" s="168"/>
      <c r="LIX3" s="168"/>
      <c r="LIY3" s="168"/>
      <c r="LIZ3" s="168"/>
      <c r="LJA3" s="168"/>
      <c r="LJB3" s="168"/>
      <c r="LJC3" s="168"/>
      <c r="LJD3" s="168"/>
      <c r="LJE3" s="168"/>
      <c r="LJF3" s="168"/>
      <c r="LJG3" s="168"/>
      <c r="LJH3" s="168"/>
      <c r="LJI3" s="168"/>
      <c r="LJJ3" s="168"/>
      <c r="LJK3" s="168"/>
      <c r="LJL3" s="168"/>
      <c r="LJM3" s="168"/>
      <c r="LJN3" s="168"/>
      <c r="LJO3" s="168"/>
      <c r="LJP3" s="168"/>
      <c r="LJQ3" s="168"/>
      <c r="LJR3" s="168"/>
      <c r="LJS3" s="168"/>
      <c r="LJT3" s="168"/>
      <c r="LJU3" s="168"/>
      <c r="LJV3" s="168"/>
      <c r="LJW3" s="168"/>
      <c r="LJX3" s="168"/>
      <c r="LJY3" s="168"/>
      <c r="LJZ3" s="168"/>
      <c r="LKA3" s="168"/>
      <c r="LKB3" s="168"/>
      <c r="LKC3" s="168"/>
      <c r="LKD3" s="168"/>
      <c r="LKE3" s="168"/>
      <c r="LKF3" s="168"/>
      <c r="LKG3" s="168"/>
      <c r="LKH3" s="168"/>
      <c r="LKI3" s="168"/>
      <c r="LKJ3" s="168"/>
      <c r="LKK3" s="168"/>
      <c r="LKL3" s="168"/>
      <c r="LKM3" s="168"/>
      <c r="LKN3" s="168"/>
      <c r="LKO3" s="168"/>
      <c r="LKP3" s="168"/>
      <c r="LKQ3" s="168"/>
      <c r="LKR3" s="168"/>
      <c r="LKS3" s="168"/>
      <c r="LKT3" s="168"/>
      <c r="LKU3" s="168"/>
      <c r="LKV3" s="168"/>
      <c r="LKW3" s="168"/>
      <c r="LKX3" s="168"/>
      <c r="LKY3" s="168"/>
      <c r="LKZ3" s="168"/>
      <c r="LLA3" s="168"/>
      <c r="LLB3" s="168"/>
      <c r="LLC3" s="168"/>
      <c r="LLD3" s="168"/>
      <c r="LLE3" s="168"/>
      <c r="LLF3" s="168"/>
      <c r="LLG3" s="168"/>
      <c r="LLH3" s="168"/>
      <c r="LLI3" s="168"/>
      <c r="LLJ3" s="168"/>
      <c r="LLK3" s="168"/>
      <c r="LLL3" s="168"/>
      <c r="LLM3" s="168"/>
      <c r="LLN3" s="168"/>
      <c r="LLO3" s="168"/>
      <c r="LLP3" s="168"/>
      <c r="LLQ3" s="168"/>
      <c r="LLR3" s="168"/>
      <c r="LLS3" s="168"/>
      <c r="LLT3" s="168"/>
      <c r="LLU3" s="168"/>
      <c r="LLV3" s="168"/>
      <c r="LLW3" s="168"/>
      <c r="LLX3" s="168"/>
      <c r="LLY3" s="168"/>
      <c r="LLZ3" s="168"/>
      <c r="LMA3" s="168"/>
      <c r="LMB3" s="168"/>
      <c r="LMC3" s="168"/>
      <c r="LMD3" s="168"/>
      <c r="LME3" s="168"/>
      <c r="LMF3" s="168"/>
      <c r="LMG3" s="168"/>
      <c r="LMH3" s="168"/>
      <c r="LMI3" s="168"/>
      <c r="LMJ3" s="168"/>
      <c r="LMK3" s="168"/>
      <c r="LML3" s="168"/>
      <c r="LMM3" s="168"/>
      <c r="LMN3" s="168"/>
      <c r="LMO3" s="168"/>
      <c r="LMP3" s="168"/>
      <c r="LMQ3" s="168"/>
      <c r="LMR3" s="168"/>
      <c r="LMS3" s="168"/>
      <c r="LMT3" s="168"/>
      <c r="LMU3" s="168"/>
      <c r="LMV3" s="168"/>
      <c r="LMW3" s="168"/>
      <c r="LMX3" s="168"/>
      <c r="LMY3" s="168"/>
      <c r="LMZ3" s="168"/>
      <c r="LNA3" s="168"/>
      <c r="LNB3" s="168"/>
      <c r="LNC3" s="168"/>
      <c r="LND3" s="168"/>
      <c r="LNE3" s="168"/>
      <c r="LNF3" s="168"/>
      <c r="LNG3" s="168"/>
      <c r="LNH3" s="168"/>
      <c r="LNI3" s="168"/>
      <c r="LNJ3" s="168"/>
      <c r="LNK3" s="168"/>
      <c r="LNL3" s="168"/>
      <c r="LNM3" s="168"/>
      <c r="LNN3" s="168"/>
      <c r="LNO3" s="168"/>
      <c r="LNP3" s="168"/>
      <c r="LNQ3" s="168"/>
      <c r="LNR3" s="168"/>
      <c r="LNS3" s="168"/>
      <c r="LNT3" s="168"/>
      <c r="LNU3" s="168"/>
      <c r="LNV3" s="168"/>
      <c r="LNW3" s="168"/>
      <c r="LNX3" s="168"/>
      <c r="LNY3" s="168"/>
      <c r="LNZ3" s="168"/>
      <c r="LOA3" s="168"/>
      <c r="LOB3" s="168"/>
      <c r="LOC3" s="168"/>
      <c r="LOD3" s="168"/>
      <c r="LOE3" s="168"/>
      <c r="LOF3" s="168"/>
      <c r="LOG3" s="168"/>
      <c r="LOH3" s="168"/>
      <c r="LOI3" s="168"/>
      <c r="LOJ3" s="168"/>
      <c r="LOK3" s="168"/>
      <c r="LOL3" s="168"/>
      <c r="LOM3" s="168"/>
      <c r="LON3" s="168"/>
      <c r="LOO3" s="168"/>
      <c r="LOP3" s="168"/>
      <c r="LOQ3" s="168"/>
      <c r="LOR3" s="168"/>
      <c r="LOS3" s="168"/>
      <c r="LOT3" s="168"/>
      <c r="LOU3" s="168"/>
      <c r="LOV3" s="168"/>
      <c r="LOW3" s="168"/>
      <c r="LOX3" s="168"/>
      <c r="LOY3" s="168"/>
      <c r="LOZ3" s="168"/>
      <c r="LPA3" s="168"/>
      <c r="LPB3" s="168"/>
      <c r="LPC3" s="168"/>
      <c r="LPD3" s="168"/>
      <c r="LPE3" s="168"/>
      <c r="LPF3" s="168"/>
      <c r="LPG3" s="168"/>
      <c r="LPH3" s="168"/>
      <c r="LPI3" s="168"/>
      <c r="LPJ3" s="168"/>
      <c r="LPK3" s="168"/>
      <c r="LPL3" s="168"/>
      <c r="LPM3" s="168"/>
      <c r="LPN3" s="168"/>
      <c r="LPO3" s="168"/>
      <c r="LPP3" s="168"/>
      <c r="LPQ3" s="168"/>
      <c r="LPR3" s="168"/>
      <c r="LPS3" s="168"/>
      <c r="LPT3" s="168"/>
      <c r="LPU3" s="168"/>
      <c r="LPV3" s="168"/>
      <c r="LPW3" s="168"/>
      <c r="LPX3" s="168"/>
      <c r="LPY3" s="168"/>
      <c r="LPZ3" s="168"/>
      <c r="LQA3" s="168"/>
      <c r="LQB3" s="168"/>
      <c r="LQC3" s="168"/>
      <c r="LQD3" s="168"/>
      <c r="LQE3" s="168"/>
      <c r="LQF3" s="168"/>
      <c r="LQG3" s="168"/>
      <c r="LQH3" s="168"/>
      <c r="LQI3" s="168"/>
      <c r="LQJ3" s="168"/>
      <c r="LQK3" s="168"/>
      <c r="LQL3" s="168"/>
      <c r="LQM3" s="168"/>
      <c r="LQN3" s="168"/>
      <c r="LQO3" s="168"/>
      <c r="LQP3" s="168"/>
      <c r="LQQ3" s="168"/>
      <c r="LQR3" s="168"/>
      <c r="LQS3" s="168"/>
      <c r="LQT3" s="168"/>
      <c r="LQU3" s="168"/>
      <c r="LQV3" s="168"/>
      <c r="LQW3" s="168"/>
      <c r="LQX3" s="168"/>
      <c r="LQY3" s="168"/>
      <c r="LQZ3" s="168"/>
      <c r="LRA3" s="168"/>
      <c r="LRB3" s="168"/>
      <c r="LRC3" s="168"/>
      <c r="LRD3" s="168"/>
      <c r="LRE3" s="168"/>
      <c r="LRF3" s="168"/>
      <c r="LRG3" s="168"/>
      <c r="LRH3" s="168"/>
      <c r="LRI3" s="168"/>
      <c r="LRJ3" s="168"/>
      <c r="LRK3" s="168"/>
      <c r="LRL3" s="168"/>
      <c r="LRM3" s="168"/>
      <c r="LRN3" s="168"/>
      <c r="LRO3" s="168"/>
      <c r="LRP3" s="168"/>
      <c r="LRQ3" s="168"/>
      <c r="LRR3" s="168"/>
      <c r="LRS3" s="168"/>
      <c r="LRT3" s="168"/>
      <c r="LRU3" s="168"/>
      <c r="LRV3" s="168"/>
      <c r="LRW3" s="168"/>
      <c r="LRX3" s="168"/>
      <c r="LRY3" s="168"/>
      <c r="LRZ3" s="168"/>
      <c r="LSA3" s="168"/>
      <c r="LSB3" s="168"/>
      <c r="LSC3" s="168"/>
      <c r="LSD3" s="168"/>
      <c r="LSE3" s="168"/>
      <c r="LSF3" s="168"/>
      <c r="LSG3" s="168"/>
      <c r="LSH3" s="168"/>
      <c r="LSI3" s="168"/>
      <c r="LSJ3" s="168"/>
      <c r="LSK3" s="168"/>
      <c r="LSL3" s="168"/>
      <c r="LSM3" s="168"/>
      <c r="LSN3" s="168"/>
      <c r="LSO3" s="168"/>
      <c r="LSP3" s="168"/>
      <c r="LSQ3" s="168"/>
      <c r="LSR3" s="168"/>
      <c r="LSS3" s="168"/>
      <c r="LST3" s="168"/>
      <c r="LSU3" s="168"/>
      <c r="LSV3" s="168"/>
      <c r="LSW3" s="168"/>
      <c r="LSX3" s="168"/>
      <c r="LSY3" s="168"/>
      <c r="LSZ3" s="168"/>
      <c r="LTA3" s="168"/>
      <c r="LTB3" s="168"/>
      <c r="LTC3" s="168"/>
      <c r="LTD3" s="168"/>
      <c r="LTE3" s="168"/>
      <c r="LTF3" s="168"/>
      <c r="LTG3" s="168"/>
      <c r="LTH3" s="168"/>
      <c r="LTI3" s="168"/>
      <c r="LTJ3" s="168"/>
      <c r="LTK3" s="168"/>
      <c r="LTL3" s="168"/>
      <c r="LTM3" s="168"/>
      <c r="LTN3" s="168"/>
      <c r="LTO3" s="168"/>
      <c r="LTP3" s="168"/>
      <c r="LTQ3" s="168"/>
      <c r="LTR3" s="168"/>
      <c r="LTS3" s="168"/>
      <c r="LTT3" s="168"/>
      <c r="LTU3" s="168"/>
      <c r="LTV3" s="168"/>
      <c r="LTW3" s="168"/>
      <c r="LTX3" s="168"/>
      <c r="LTY3" s="168"/>
      <c r="LTZ3" s="168"/>
      <c r="LUA3" s="168"/>
      <c r="LUB3" s="168"/>
      <c r="LUC3" s="168"/>
      <c r="LUD3" s="168"/>
      <c r="LUE3" s="168"/>
      <c r="LUF3" s="168"/>
      <c r="LUG3" s="168"/>
      <c r="LUH3" s="168"/>
      <c r="LUI3" s="168"/>
      <c r="LUJ3" s="168"/>
      <c r="LUK3" s="168"/>
      <c r="LUL3" s="168"/>
      <c r="LUM3" s="168"/>
      <c r="LUN3" s="168"/>
      <c r="LUO3" s="168"/>
      <c r="LUP3" s="168"/>
      <c r="LUQ3" s="168"/>
      <c r="LUR3" s="168"/>
      <c r="LUS3" s="168"/>
      <c r="LUT3" s="168"/>
      <c r="LUU3" s="168"/>
      <c r="LUV3" s="168"/>
      <c r="LUW3" s="168"/>
      <c r="LUX3" s="168"/>
      <c r="LUY3" s="168"/>
      <c r="LUZ3" s="168"/>
      <c r="LVA3" s="168"/>
      <c r="LVB3" s="168"/>
      <c r="LVC3" s="168"/>
      <c r="LVD3" s="168"/>
      <c r="LVE3" s="168"/>
      <c r="LVF3" s="168"/>
      <c r="LVG3" s="168"/>
      <c r="LVH3" s="168"/>
      <c r="LVI3" s="168"/>
      <c r="LVJ3" s="168"/>
      <c r="LVK3" s="168"/>
      <c r="LVL3" s="168"/>
      <c r="LVM3" s="168"/>
      <c r="LVN3" s="168"/>
      <c r="LVO3" s="168"/>
      <c r="LVP3" s="168"/>
      <c r="LVQ3" s="168"/>
      <c r="LVR3" s="168"/>
      <c r="LVS3" s="168"/>
      <c r="LVT3" s="168"/>
      <c r="LVU3" s="168"/>
      <c r="LVV3" s="168"/>
      <c r="LVW3" s="168"/>
      <c r="LVX3" s="168"/>
      <c r="LVY3" s="168"/>
      <c r="LVZ3" s="168"/>
      <c r="LWA3" s="168"/>
      <c r="LWB3" s="168"/>
      <c r="LWC3" s="168"/>
      <c r="LWD3" s="168"/>
      <c r="LWE3" s="168"/>
      <c r="LWF3" s="168"/>
      <c r="LWG3" s="168"/>
      <c r="LWH3" s="168"/>
      <c r="LWI3" s="168"/>
      <c r="LWJ3" s="168"/>
      <c r="LWK3" s="168"/>
      <c r="LWL3" s="168"/>
      <c r="LWM3" s="168"/>
      <c r="LWN3" s="168"/>
      <c r="LWO3" s="168"/>
      <c r="LWP3" s="168"/>
      <c r="LWQ3" s="168"/>
      <c r="LWR3" s="168"/>
      <c r="LWS3" s="168"/>
      <c r="LWT3" s="168"/>
      <c r="LWU3" s="168"/>
      <c r="LWV3" s="168"/>
      <c r="LWW3" s="168"/>
      <c r="LWX3" s="168"/>
      <c r="LWY3" s="168"/>
      <c r="LWZ3" s="168"/>
      <c r="LXA3" s="168"/>
      <c r="LXB3" s="168"/>
      <c r="LXC3" s="168"/>
      <c r="LXD3" s="168"/>
      <c r="LXE3" s="168"/>
      <c r="LXF3" s="168"/>
      <c r="LXG3" s="168"/>
      <c r="LXH3" s="168"/>
      <c r="LXI3" s="168"/>
      <c r="LXJ3" s="168"/>
      <c r="LXK3" s="168"/>
      <c r="LXL3" s="168"/>
      <c r="LXM3" s="168"/>
      <c r="LXN3" s="168"/>
      <c r="LXO3" s="168"/>
      <c r="LXP3" s="168"/>
      <c r="LXQ3" s="168"/>
      <c r="LXR3" s="168"/>
      <c r="LXS3" s="168"/>
      <c r="LXT3" s="168"/>
      <c r="LXU3" s="168"/>
      <c r="LXV3" s="168"/>
      <c r="LXW3" s="168"/>
      <c r="LXX3" s="168"/>
      <c r="LXY3" s="168"/>
      <c r="LXZ3" s="168"/>
      <c r="LYA3" s="168"/>
      <c r="LYB3" s="168"/>
      <c r="LYC3" s="168"/>
      <c r="LYD3" s="168"/>
      <c r="LYE3" s="168"/>
      <c r="LYF3" s="168"/>
      <c r="LYG3" s="168"/>
      <c r="LYH3" s="168"/>
      <c r="LYI3" s="168"/>
      <c r="LYJ3" s="168"/>
      <c r="LYK3" s="168"/>
      <c r="LYL3" s="168"/>
      <c r="LYM3" s="168"/>
      <c r="LYN3" s="168"/>
      <c r="LYO3" s="168"/>
      <c r="LYP3" s="168"/>
      <c r="LYQ3" s="168"/>
      <c r="LYR3" s="168"/>
      <c r="LYS3" s="168"/>
      <c r="LYT3" s="168"/>
      <c r="LYU3" s="168"/>
      <c r="LYV3" s="168"/>
      <c r="LYW3" s="168"/>
      <c r="LYX3" s="168"/>
      <c r="LYY3" s="168"/>
      <c r="LYZ3" s="168"/>
      <c r="LZA3" s="168"/>
      <c r="LZB3" s="168"/>
      <c r="LZC3" s="168"/>
      <c r="LZD3" s="168"/>
      <c r="LZE3" s="168"/>
      <c r="LZF3" s="168"/>
      <c r="LZG3" s="168"/>
      <c r="LZH3" s="168"/>
      <c r="LZI3" s="168"/>
      <c r="LZJ3" s="168"/>
      <c r="LZK3" s="168"/>
      <c r="LZL3" s="168"/>
      <c r="LZM3" s="168"/>
      <c r="LZN3" s="168"/>
      <c r="LZO3" s="168"/>
      <c r="LZP3" s="168"/>
      <c r="LZQ3" s="168"/>
      <c r="LZR3" s="168"/>
      <c r="LZS3" s="168"/>
      <c r="LZT3" s="168"/>
      <c r="LZU3" s="168"/>
      <c r="LZV3" s="168"/>
      <c r="LZW3" s="168"/>
      <c r="LZX3" s="168"/>
      <c r="LZY3" s="168"/>
      <c r="LZZ3" s="168"/>
      <c r="MAA3" s="168"/>
      <c r="MAB3" s="168"/>
      <c r="MAC3" s="168"/>
      <c r="MAD3" s="168"/>
      <c r="MAE3" s="168"/>
      <c r="MAF3" s="168"/>
      <c r="MAG3" s="168"/>
      <c r="MAH3" s="168"/>
      <c r="MAI3" s="168"/>
      <c r="MAJ3" s="168"/>
      <c r="MAK3" s="168"/>
      <c r="MAL3" s="168"/>
      <c r="MAM3" s="168"/>
      <c r="MAN3" s="168"/>
      <c r="MAO3" s="168"/>
      <c r="MAP3" s="168"/>
      <c r="MAQ3" s="168"/>
      <c r="MAR3" s="168"/>
      <c r="MAS3" s="168"/>
      <c r="MAT3" s="168"/>
      <c r="MAU3" s="168"/>
      <c r="MAV3" s="168"/>
      <c r="MAW3" s="168"/>
      <c r="MAX3" s="168"/>
      <c r="MAY3" s="168"/>
      <c r="MAZ3" s="168"/>
      <c r="MBA3" s="168"/>
      <c r="MBB3" s="168"/>
      <c r="MBC3" s="168"/>
      <c r="MBD3" s="168"/>
      <c r="MBE3" s="168"/>
      <c r="MBF3" s="168"/>
      <c r="MBG3" s="168"/>
      <c r="MBH3" s="168"/>
      <c r="MBI3" s="168"/>
      <c r="MBJ3" s="168"/>
      <c r="MBK3" s="168"/>
      <c r="MBL3" s="168"/>
      <c r="MBM3" s="168"/>
      <c r="MBN3" s="168"/>
      <c r="MBO3" s="168"/>
      <c r="MBP3" s="168"/>
      <c r="MBQ3" s="168"/>
      <c r="MBR3" s="168"/>
      <c r="MBS3" s="168"/>
      <c r="MBT3" s="168"/>
      <c r="MBU3" s="168"/>
      <c r="MBV3" s="168"/>
      <c r="MBW3" s="168"/>
      <c r="MBX3" s="168"/>
      <c r="MBY3" s="168"/>
      <c r="MBZ3" s="168"/>
      <c r="MCA3" s="168"/>
      <c r="MCB3" s="168"/>
      <c r="MCC3" s="168"/>
      <c r="MCD3" s="168"/>
      <c r="MCE3" s="168"/>
      <c r="MCF3" s="168"/>
      <c r="MCG3" s="168"/>
      <c r="MCH3" s="168"/>
      <c r="MCI3" s="168"/>
      <c r="MCJ3" s="168"/>
      <c r="MCK3" s="168"/>
      <c r="MCL3" s="168"/>
      <c r="MCM3" s="168"/>
      <c r="MCN3" s="168"/>
      <c r="MCO3" s="168"/>
      <c r="MCP3" s="168"/>
      <c r="MCQ3" s="168"/>
      <c r="MCR3" s="168"/>
      <c r="MCS3" s="168"/>
      <c r="MCT3" s="168"/>
      <c r="MCU3" s="168"/>
      <c r="MCV3" s="168"/>
      <c r="MCW3" s="168"/>
      <c r="MCX3" s="168"/>
      <c r="MCY3" s="168"/>
      <c r="MCZ3" s="168"/>
      <c r="MDA3" s="168"/>
      <c r="MDB3" s="168"/>
      <c r="MDC3" s="168"/>
      <c r="MDD3" s="168"/>
      <c r="MDE3" s="168"/>
      <c r="MDF3" s="168"/>
      <c r="MDG3" s="168"/>
      <c r="MDH3" s="168"/>
      <c r="MDI3" s="168"/>
      <c r="MDJ3" s="168"/>
      <c r="MDK3" s="168"/>
      <c r="MDL3" s="168"/>
      <c r="MDM3" s="168"/>
      <c r="MDN3" s="168"/>
      <c r="MDO3" s="168"/>
      <c r="MDP3" s="168"/>
      <c r="MDQ3" s="168"/>
      <c r="MDR3" s="168"/>
      <c r="MDS3" s="168"/>
      <c r="MDT3" s="168"/>
      <c r="MDU3" s="168"/>
      <c r="MDV3" s="168"/>
      <c r="MDW3" s="168"/>
      <c r="MDX3" s="168"/>
      <c r="MDY3" s="168"/>
      <c r="MDZ3" s="168"/>
      <c r="MEA3" s="168"/>
      <c r="MEB3" s="168"/>
      <c r="MEC3" s="168"/>
      <c r="MED3" s="168"/>
      <c r="MEE3" s="168"/>
      <c r="MEF3" s="168"/>
      <c r="MEG3" s="168"/>
      <c r="MEH3" s="168"/>
      <c r="MEI3" s="168"/>
      <c r="MEJ3" s="168"/>
      <c r="MEK3" s="168"/>
      <c r="MEL3" s="168"/>
      <c r="MEM3" s="168"/>
      <c r="MEN3" s="168"/>
      <c r="MEO3" s="168"/>
      <c r="MEP3" s="168"/>
      <c r="MEQ3" s="168"/>
      <c r="MER3" s="168"/>
      <c r="MES3" s="168"/>
      <c r="MET3" s="168"/>
      <c r="MEU3" s="168"/>
      <c r="MEV3" s="168"/>
      <c r="MEW3" s="168"/>
      <c r="MEX3" s="168"/>
      <c r="MEY3" s="168"/>
      <c r="MEZ3" s="168"/>
      <c r="MFA3" s="168"/>
      <c r="MFB3" s="168"/>
      <c r="MFC3" s="168"/>
      <c r="MFD3" s="168"/>
      <c r="MFE3" s="168"/>
      <c r="MFF3" s="168"/>
      <c r="MFG3" s="168"/>
      <c r="MFH3" s="168"/>
      <c r="MFI3" s="168"/>
      <c r="MFJ3" s="168"/>
      <c r="MFK3" s="168"/>
      <c r="MFL3" s="168"/>
      <c r="MFM3" s="168"/>
      <c r="MFN3" s="168"/>
      <c r="MFO3" s="168"/>
      <c r="MFP3" s="168"/>
      <c r="MFQ3" s="168"/>
      <c r="MFR3" s="168"/>
      <c r="MFS3" s="168"/>
      <c r="MFT3" s="168"/>
      <c r="MFU3" s="168"/>
      <c r="MFV3" s="168"/>
      <c r="MFW3" s="168"/>
      <c r="MFX3" s="168"/>
      <c r="MFY3" s="168"/>
      <c r="MFZ3" s="168"/>
      <c r="MGA3" s="168"/>
      <c r="MGB3" s="168"/>
      <c r="MGC3" s="168"/>
      <c r="MGD3" s="168"/>
      <c r="MGE3" s="168"/>
      <c r="MGF3" s="168"/>
      <c r="MGG3" s="168"/>
      <c r="MGH3" s="168"/>
      <c r="MGI3" s="168"/>
      <c r="MGJ3" s="168"/>
      <c r="MGK3" s="168"/>
      <c r="MGL3" s="168"/>
      <c r="MGM3" s="168"/>
      <c r="MGN3" s="168"/>
      <c r="MGO3" s="168"/>
      <c r="MGP3" s="168"/>
      <c r="MGQ3" s="168"/>
      <c r="MGR3" s="168"/>
      <c r="MGS3" s="168"/>
      <c r="MGT3" s="168"/>
      <c r="MGU3" s="168"/>
      <c r="MGV3" s="168"/>
      <c r="MGW3" s="168"/>
      <c r="MGX3" s="168"/>
      <c r="MGY3" s="168"/>
      <c r="MGZ3" s="168"/>
      <c r="MHA3" s="168"/>
      <c r="MHB3" s="168"/>
      <c r="MHC3" s="168"/>
      <c r="MHD3" s="168"/>
      <c r="MHE3" s="168"/>
      <c r="MHF3" s="168"/>
      <c r="MHG3" s="168"/>
      <c r="MHH3" s="168"/>
      <c r="MHI3" s="168"/>
      <c r="MHJ3" s="168"/>
      <c r="MHK3" s="168"/>
      <c r="MHL3" s="168"/>
      <c r="MHM3" s="168"/>
      <c r="MHN3" s="168"/>
      <c r="MHO3" s="168"/>
      <c r="MHP3" s="168"/>
      <c r="MHQ3" s="168"/>
      <c r="MHR3" s="168"/>
      <c r="MHS3" s="168"/>
      <c r="MHT3" s="168"/>
      <c r="MHU3" s="168"/>
      <c r="MHV3" s="168"/>
      <c r="MHW3" s="168"/>
      <c r="MHX3" s="168"/>
      <c r="MHY3" s="168"/>
      <c r="MHZ3" s="168"/>
      <c r="MIA3" s="168"/>
      <c r="MIB3" s="168"/>
      <c r="MIC3" s="168"/>
      <c r="MID3" s="168"/>
      <c r="MIE3" s="168"/>
      <c r="MIF3" s="168"/>
      <c r="MIG3" s="168"/>
      <c r="MIH3" s="168"/>
      <c r="MII3" s="168"/>
      <c r="MIJ3" s="168"/>
      <c r="MIK3" s="168"/>
      <c r="MIL3" s="168"/>
      <c r="MIM3" s="168"/>
      <c r="MIN3" s="168"/>
      <c r="MIO3" s="168"/>
      <c r="MIP3" s="168"/>
      <c r="MIQ3" s="168"/>
      <c r="MIR3" s="168"/>
      <c r="MIS3" s="168"/>
      <c r="MIT3" s="168"/>
      <c r="MIU3" s="168"/>
      <c r="MIV3" s="168"/>
      <c r="MIW3" s="168"/>
      <c r="MIX3" s="168"/>
      <c r="MIY3" s="168"/>
      <c r="MIZ3" s="168"/>
      <c r="MJA3" s="168"/>
      <c r="MJB3" s="168"/>
      <c r="MJC3" s="168"/>
      <c r="MJD3" s="168"/>
      <c r="MJE3" s="168"/>
      <c r="MJF3" s="168"/>
      <c r="MJG3" s="168"/>
      <c r="MJH3" s="168"/>
      <c r="MJI3" s="168"/>
      <c r="MJJ3" s="168"/>
      <c r="MJK3" s="168"/>
      <c r="MJL3" s="168"/>
      <c r="MJM3" s="168"/>
      <c r="MJN3" s="168"/>
      <c r="MJO3" s="168"/>
      <c r="MJP3" s="168"/>
      <c r="MJQ3" s="168"/>
      <c r="MJR3" s="168"/>
      <c r="MJS3" s="168"/>
      <c r="MJT3" s="168"/>
      <c r="MJU3" s="168"/>
      <c r="MJV3" s="168"/>
      <c r="MJW3" s="168"/>
      <c r="MJX3" s="168"/>
      <c r="MJY3" s="168"/>
      <c r="MJZ3" s="168"/>
      <c r="MKA3" s="168"/>
      <c r="MKB3" s="168"/>
      <c r="MKC3" s="168"/>
      <c r="MKD3" s="168"/>
      <c r="MKE3" s="168"/>
      <c r="MKF3" s="168"/>
      <c r="MKG3" s="168"/>
      <c r="MKH3" s="168"/>
      <c r="MKI3" s="168"/>
      <c r="MKJ3" s="168"/>
      <c r="MKK3" s="168"/>
      <c r="MKL3" s="168"/>
      <c r="MKM3" s="168"/>
      <c r="MKN3" s="168"/>
      <c r="MKO3" s="168"/>
      <c r="MKP3" s="168"/>
      <c r="MKQ3" s="168"/>
      <c r="MKR3" s="168"/>
      <c r="MKS3" s="168"/>
      <c r="MKT3" s="168"/>
      <c r="MKU3" s="168"/>
      <c r="MKV3" s="168"/>
      <c r="MKW3" s="168"/>
      <c r="MKX3" s="168"/>
      <c r="MKY3" s="168"/>
      <c r="MKZ3" s="168"/>
      <c r="MLA3" s="168"/>
      <c r="MLB3" s="168"/>
      <c r="MLC3" s="168"/>
      <c r="MLD3" s="168"/>
      <c r="MLE3" s="168"/>
      <c r="MLF3" s="168"/>
      <c r="MLG3" s="168"/>
      <c r="MLH3" s="168"/>
      <c r="MLI3" s="168"/>
      <c r="MLJ3" s="168"/>
      <c r="MLK3" s="168"/>
      <c r="MLL3" s="168"/>
      <c r="MLM3" s="168"/>
      <c r="MLN3" s="168"/>
      <c r="MLO3" s="168"/>
      <c r="MLP3" s="168"/>
      <c r="MLQ3" s="168"/>
      <c r="MLR3" s="168"/>
      <c r="MLS3" s="168"/>
      <c r="MLT3" s="168"/>
      <c r="MLU3" s="168"/>
      <c r="MLV3" s="168"/>
      <c r="MLW3" s="168"/>
      <c r="MLX3" s="168"/>
      <c r="MLY3" s="168"/>
      <c r="MLZ3" s="168"/>
      <c r="MMA3" s="168"/>
      <c r="MMB3" s="168"/>
      <c r="MMC3" s="168"/>
      <c r="MMD3" s="168"/>
      <c r="MME3" s="168"/>
      <c r="MMF3" s="168"/>
      <c r="MMG3" s="168"/>
      <c r="MMH3" s="168"/>
      <c r="MMI3" s="168"/>
      <c r="MMJ3" s="168"/>
      <c r="MMK3" s="168"/>
      <c r="MML3" s="168"/>
      <c r="MMM3" s="168"/>
      <c r="MMN3" s="168"/>
      <c r="MMO3" s="168"/>
      <c r="MMP3" s="168"/>
      <c r="MMQ3" s="168"/>
      <c r="MMR3" s="168"/>
      <c r="MMS3" s="168"/>
      <c r="MMT3" s="168"/>
      <c r="MMU3" s="168"/>
      <c r="MMV3" s="168"/>
      <c r="MMW3" s="168"/>
      <c r="MMX3" s="168"/>
      <c r="MMY3" s="168"/>
      <c r="MMZ3" s="168"/>
      <c r="MNA3" s="168"/>
      <c r="MNB3" s="168"/>
      <c r="MNC3" s="168"/>
      <c r="MND3" s="168"/>
      <c r="MNE3" s="168"/>
      <c r="MNF3" s="168"/>
      <c r="MNG3" s="168"/>
      <c r="MNH3" s="168"/>
      <c r="MNI3" s="168"/>
      <c r="MNJ3" s="168"/>
      <c r="MNK3" s="168"/>
      <c r="MNL3" s="168"/>
      <c r="MNM3" s="168"/>
      <c r="MNN3" s="168"/>
      <c r="MNO3" s="168"/>
      <c r="MNP3" s="168"/>
      <c r="MNQ3" s="168"/>
      <c r="MNR3" s="168"/>
      <c r="MNS3" s="168"/>
      <c r="MNT3" s="168"/>
      <c r="MNU3" s="168"/>
      <c r="MNV3" s="168"/>
      <c r="MNW3" s="168"/>
      <c r="MNX3" s="168"/>
      <c r="MNY3" s="168"/>
      <c r="MNZ3" s="168"/>
      <c r="MOA3" s="168"/>
      <c r="MOB3" s="168"/>
      <c r="MOC3" s="168"/>
      <c r="MOD3" s="168"/>
      <c r="MOE3" s="168"/>
      <c r="MOF3" s="168"/>
      <c r="MOG3" s="168"/>
      <c r="MOH3" s="168"/>
      <c r="MOI3" s="168"/>
      <c r="MOJ3" s="168"/>
      <c r="MOK3" s="168"/>
      <c r="MOL3" s="168"/>
      <c r="MOM3" s="168"/>
      <c r="MON3" s="168"/>
      <c r="MOO3" s="168"/>
      <c r="MOP3" s="168"/>
      <c r="MOQ3" s="168"/>
      <c r="MOR3" s="168"/>
      <c r="MOS3" s="168"/>
      <c r="MOT3" s="168"/>
      <c r="MOU3" s="168"/>
      <c r="MOV3" s="168"/>
      <c r="MOW3" s="168"/>
      <c r="MOX3" s="168"/>
      <c r="MOY3" s="168"/>
      <c r="MOZ3" s="168"/>
      <c r="MPA3" s="168"/>
      <c r="MPB3" s="168"/>
      <c r="MPC3" s="168"/>
      <c r="MPD3" s="168"/>
      <c r="MPE3" s="168"/>
      <c r="MPF3" s="168"/>
      <c r="MPG3" s="168"/>
      <c r="MPH3" s="168"/>
      <c r="MPI3" s="168"/>
      <c r="MPJ3" s="168"/>
      <c r="MPK3" s="168"/>
      <c r="MPL3" s="168"/>
      <c r="MPM3" s="168"/>
      <c r="MPN3" s="168"/>
      <c r="MPO3" s="168"/>
      <c r="MPP3" s="168"/>
      <c r="MPQ3" s="168"/>
      <c r="MPR3" s="168"/>
      <c r="MPS3" s="168"/>
      <c r="MPT3" s="168"/>
      <c r="MPU3" s="168"/>
      <c r="MPV3" s="168"/>
      <c r="MPW3" s="168"/>
      <c r="MPX3" s="168"/>
      <c r="MPY3" s="168"/>
      <c r="MPZ3" s="168"/>
      <c r="MQA3" s="168"/>
      <c r="MQB3" s="168"/>
      <c r="MQC3" s="168"/>
      <c r="MQD3" s="168"/>
      <c r="MQE3" s="168"/>
      <c r="MQF3" s="168"/>
      <c r="MQG3" s="168"/>
      <c r="MQH3" s="168"/>
      <c r="MQI3" s="168"/>
      <c r="MQJ3" s="168"/>
      <c r="MQK3" s="168"/>
      <c r="MQL3" s="168"/>
      <c r="MQM3" s="168"/>
      <c r="MQN3" s="168"/>
      <c r="MQO3" s="168"/>
      <c r="MQP3" s="168"/>
      <c r="MQQ3" s="168"/>
      <c r="MQR3" s="168"/>
      <c r="MQS3" s="168"/>
      <c r="MQT3" s="168"/>
      <c r="MQU3" s="168"/>
      <c r="MQV3" s="168"/>
      <c r="MQW3" s="168"/>
      <c r="MQX3" s="168"/>
      <c r="MQY3" s="168"/>
      <c r="MQZ3" s="168"/>
      <c r="MRA3" s="168"/>
      <c r="MRB3" s="168"/>
      <c r="MRC3" s="168"/>
      <c r="MRD3" s="168"/>
      <c r="MRE3" s="168"/>
      <c r="MRF3" s="168"/>
      <c r="MRG3" s="168"/>
      <c r="MRH3" s="168"/>
      <c r="MRI3" s="168"/>
      <c r="MRJ3" s="168"/>
      <c r="MRK3" s="168"/>
      <c r="MRL3" s="168"/>
      <c r="MRM3" s="168"/>
      <c r="MRN3" s="168"/>
      <c r="MRO3" s="168"/>
      <c r="MRP3" s="168"/>
      <c r="MRQ3" s="168"/>
      <c r="MRR3" s="168"/>
      <c r="MRS3" s="168"/>
      <c r="MRT3" s="168"/>
      <c r="MRU3" s="168"/>
      <c r="MRV3" s="168"/>
      <c r="MRW3" s="168"/>
      <c r="MRX3" s="168"/>
      <c r="MRY3" s="168"/>
      <c r="MRZ3" s="168"/>
      <c r="MSA3" s="168"/>
      <c r="MSB3" s="168"/>
      <c r="MSC3" s="168"/>
      <c r="MSD3" s="168"/>
      <c r="MSE3" s="168"/>
      <c r="MSF3" s="168"/>
      <c r="MSG3" s="168"/>
      <c r="MSH3" s="168"/>
      <c r="MSI3" s="168"/>
      <c r="MSJ3" s="168"/>
      <c r="MSK3" s="168"/>
      <c r="MSL3" s="168"/>
      <c r="MSM3" s="168"/>
      <c r="MSN3" s="168"/>
      <c r="MSO3" s="168"/>
      <c r="MSP3" s="168"/>
      <c r="MSQ3" s="168"/>
      <c r="MSR3" s="168"/>
      <c r="MSS3" s="168"/>
      <c r="MST3" s="168"/>
      <c r="MSU3" s="168"/>
      <c r="MSV3" s="168"/>
      <c r="MSW3" s="168"/>
      <c r="MSX3" s="168"/>
      <c r="MSY3" s="168"/>
      <c r="MSZ3" s="168"/>
      <c r="MTA3" s="168"/>
      <c r="MTB3" s="168"/>
      <c r="MTC3" s="168"/>
      <c r="MTD3" s="168"/>
      <c r="MTE3" s="168"/>
      <c r="MTF3" s="168"/>
      <c r="MTG3" s="168"/>
      <c r="MTH3" s="168"/>
      <c r="MTI3" s="168"/>
      <c r="MTJ3" s="168"/>
      <c r="MTK3" s="168"/>
      <c r="MTL3" s="168"/>
      <c r="MTM3" s="168"/>
      <c r="MTN3" s="168"/>
      <c r="MTO3" s="168"/>
      <c r="MTP3" s="168"/>
      <c r="MTQ3" s="168"/>
      <c r="MTR3" s="168"/>
      <c r="MTS3" s="168"/>
      <c r="MTT3" s="168"/>
      <c r="MTU3" s="168"/>
      <c r="MTV3" s="168"/>
      <c r="MTW3" s="168"/>
      <c r="MTX3" s="168"/>
      <c r="MTY3" s="168"/>
      <c r="MTZ3" s="168"/>
      <c r="MUA3" s="168"/>
      <c r="MUB3" s="168"/>
      <c r="MUC3" s="168"/>
      <c r="MUD3" s="168"/>
      <c r="MUE3" s="168"/>
      <c r="MUF3" s="168"/>
      <c r="MUG3" s="168"/>
      <c r="MUH3" s="168"/>
      <c r="MUI3" s="168"/>
      <c r="MUJ3" s="168"/>
      <c r="MUK3" s="168"/>
      <c r="MUL3" s="168"/>
      <c r="MUM3" s="168"/>
      <c r="MUN3" s="168"/>
      <c r="MUO3" s="168"/>
      <c r="MUP3" s="168"/>
      <c r="MUQ3" s="168"/>
      <c r="MUR3" s="168"/>
      <c r="MUS3" s="168"/>
      <c r="MUT3" s="168"/>
      <c r="MUU3" s="168"/>
      <c r="MUV3" s="168"/>
      <c r="MUW3" s="168"/>
      <c r="MUX3" s="168"/>
      <c r="MUY3" s="168"/>
      <c r="MUZ3" s="168"/>
      <c r="MVA3" s="168"/>
      <c r="MVB3" s="168"/>
      <c r="MVC3" s="168"/>
      <c r="MVD3" s="168"/>
      <c r="MVE3" s="168"/>
      <c r="MVF3" s="168"/>
      <c r="MVG3" s="168"/>
      <c r="MVH3" s="168"/>
      <c r="MVI3" s="168"/>
      <c r="MVJ3" s="168"/>
      <c r="MVK3" s="168"/>
      <c r="MVL3" s="168"/>
      <c r="MVM3" s="168"/>
      <c r="MVN3" s="168"/>
      <c r="MVO3" s="168"/>
      <c r="MVP3" s="168"/>
      <c r="MVQ3" s="168"/>
      <c r="MVR3" s="168"/>
      <c r="MVS3" s="168"/>
      <c r="MVT3" s="168"/>
      <c r="MVU3" s="168"/>
      <c r="MVV3" s="168"/>
      <c r="MVW3" s="168"/>
      <c r="MVX3" s="168"/>
      <c r="MVY3" s="168"/>
      <c r="MVZ3" s="168"/>
      <c r="MWA3" s="168"/>
      <c r="MWB3" s="168"/>
      <c r="MWC3" s="168"/>
      <c r="MWD3" s="168"/>
      <c r="MWE3" s="168"/>
      <c r="MWF3" s="168"/>
      <c r="MWG3" s="168"/>
      <c r="MWH3" s="168"/>
      <c r="MWI3" s="168"/>
      <c r="MWJ3" s="168"/>
      <c r="MWK3" s="168"/>
      <c r="MWL3" s="168"/>
      <c r="MWM3" s="168"/>
      <c r="MWN3" s="168"/>
      <c r="MWO3" s="168"/>
      <c r="MWP3" s="168"/>
      <c r="MWQ3" s="168"/>
      <c r="MWR3" s="168"/>
      <c r="MWS3" s="168"/>
      <c r="MWT3" s="168"/>
      <c r="MWU3" s="168"/>
      <c r="MWV3" s="168"/>
      <c r="MWW3" s="168"/>
      <c r="MWX3" s="168"/>
      <c r="MWY3" s="168"/>
      <c r="MWZ3" s="168"/>
      <c r="MXA3" s="168"/>
      <c r="MXB3" s="168"/>
      <c r="MXC3" s="168"/>
      <c r="MXD3" s="168"/>
      <c r="MXE3" s="168"/>
      <c r="MXF3" s="168"/>
      <c r="MXG3" s="168"/>
      <c r="MXH3" s="168"/>
      <c r="MXI3" s="168"/>
      <c r="MXJ3" s="168"/>
      <c r="MXK3" s="168"/>
      <c r="MXL3" s="168"/>
      <c r="MXM3" s="168"/>
      <c r="MXN3" s="168"/>
      <c r="MXO3" s="168"/>
      <c r="MXP3" s="168"/>
      <c r="MXQ3" s="168"/>
      <c r="MXR3" s="168"/>
      <c r="MXS3" s="168"/>
      <c r="MXT3" s="168"/>
      <c r="MXU3" s="168"/>
      <c r="MXV3" s="168"/>
      <c r="MXW3" s="168"/>
      <c r="MXX3" s="168"/>
      <c r="MXY3" s="168"/>
      <c r="MXZ3" s="168"/>
      <c r="MYA3" s="168"/>
      <c r="MYB3" s="168"/>
      <c r="MYC3" s="168"/>
      <c r="MYD3" s="168"/>
      <c r="MYE3" s="168"/>
      <c r="MYF3" s="168"/>
      <c r="MYG3" s="168"/>
      <c r="MYH3" s="168"/>
      <c r="MYI3" s="168"/>
      <c r="MYJ3" s="168"/>
      <c r="MYK3" s="168"/>
      <c r="MYL3" s="168"/>
      <c r="MYM3" s="168"/>
      <c r="MYN3" s="168"/>
      <c r="MYO3" s="168"/>
      <c r="MYP3" s="168"/>
      <c r="MYQ3" s="168"/>
      <c r="MYR3" s="168"/>
      <c r="MYS3" s="168"/>
      <c r="MYT3" s="168"/>
      <c r="MYU3" s="168"/>
      <c r="MYV3" s="168"/>
      <c r="MYW3" s="168"/>
      <c r="MYX3" s="168"/>
      <c r="MYY3" s="168"/>
      <c r="MYZ3" s="168"/>
      <c r="MZA3" s="168"/>
      <c r="MZB3" s="168"/>
      <c r="MZC3" s="168"/>
      <c r="MZD3" s="168"/>
      <c r="MZE3" s="168"/>
      <c r="MZF3" s="168"/>
      <c r="MZG3" s="168"/>
      <c r="MZH3" s="168"/>
      <c r="MZI3" s="168"/>
      <c r="MZJ3" s="168"/>
      <c r="MZK3" s="168"/>
      <c r="MZL3" s="168"/>
      <c r="MZM3" s="168"/>
      <c r="MZN3" s="168"/>
      <c r="MZO3" s="168"/>
      <c r="MZP3" s="168"/>
      <c r="MZQ3" s="168"/>
      <c r="MZR3" s="168"/>
      <c r="MZS3" s="168"/>
      <c r="MZT3" s="168"/>
      <c r="MZU3" s="168"/>
      <c r="MZV3" s="168"/>
      <c r="MZW3" s="168"/>
      <c r="MZX3" s="168"/>
      <c r="MZY3" s="168"/>
      <c r="MZZ3" s="168"/>
      <c r="NAA3" s="168"/>
      <c r="NAB3" s="168"/>
      <c r="NAC3" s="168"/>
      <c r="NAD3" s="168"/>
      <c r="NAE3" s="168"/>
      <c r="NAF3" s="168"/>
      <c r="NAG3" s="168"/>
      <c r="NAH3" s="168"/>
      <c r="NAI3" s="168"/>
      <c r="NAJ3" s="168"/>
      <c r="NAK3" s="168"/>
      <c r="NAL3" s="168"/>
      <c r="NAM3" s="168"/>
      <c r="NAN3" s="168"/>
      <c r="NAO3" s="168"/>
      <c r="NAP3" s="168"/>
      <c r="NAQ3" s="168"/>
      <c r="NAR3" s="168"/>
      <c r="NAS3" s="168"/>
      <c r="NAT3" s="168"/>
      <c r="NAU3" s="168"/>
      <c r="NAV3" s="168"/>
      <c r="NAW3" s="168"/>
      <c r="NAX3" s="168"/>
      <c r="NAY3" s="168"/>
      <c r="NAZ3" s="168"/>
      <c r="NBA3" s="168"/>
      <c r="NBB3" s="168"/>
      <c r="NBC3" s="168"/>
      <c r="NBD3" s="168"/>
      <c r="NBE3" s="168"/>
      <c r="NBF3" s="168"/>
      <c r="NBG3" s="168"/>
      <c r="NBH3" s="168"/>
      <c r="NBI3" s="168"/>
      <c r="NBJ3" s="168"/>
      <c r="NBK3" s="168"/>
      <c r="NBL3" s="168"/>
      <c r="NBM3" s="168"/>
      <c r="NBN3" s="168"/>
      <c r="NBO3" s="168"/>
      <c r="NBP3" s="168"/>
      <c r="NBQ3" s="168"/>
      <c r="NBR3" s="168"/>
      <c r="NBS3" s="168"/>
      <c r="NBT3" s="168"/>
      <c r="NBU3" s="168"/>
      <c r="NBV3" s="168"/>
      <c r="NBW3" s="168"/>
      <c r="NBX3" s="168"/>
      <c r="NBY3" s="168"/>
      <c r="NBZ3" s="168"/>
      <c r="NCA3" s="168"/>
      <c r="NCB3" s="168"/>
      <c r="NCC3" s="168"/>
      <c r="NCD3" s="168"/>
      <c r="NCE3" s="168"/>
      <c r="NCF3" s="168"/>
      <c r="NCG3" s="168"/>
      <c r="NCH3" s="168"/>
      <c r="NCI3" s="168"/>
      <c r="NCJ3" s="168"/>
      <c r="NCK3" s="168"/>
      <c r="NCL3" s="168"/>
      <c r="NCM3" s="168"/>
      <c r="NCN3" s="168"/>
      <c r="NCO3" s="168"/>
      <c r="NCP3" s="168"/>
      <c r="NCQ3" s="168"/>
      <c r="NCR3" s="168"/>
      <c r="NCS3" s="168"/>
      <c r="NCT3" s="168"/>
      <c r="NCU3" s="168"/>
      <c r="NCV3" s="168"/>
      <c r="NCW3" s="168"/>
      <c r="NCX3" s="168"/>
      <c r="NCY3" s="168"/>
      <c r="NCZ3" s="168"/>
      <c r="NDA3" s="168"/>
      <c r="NDB3" s="168"/>
      <c r="NDC3" s="168"/>
      <c r="NDD3" s="168"/>
      <c r="NDE3" s="168"/>
      <c r="NDF3" s="168"/>
      <c r="NDG3" s="168"/>
      <c r="NDH3" s="168"/>
      <c r="NDI3" s="168"/>
      <c r="NDJ3" s="168"/>
      <c r="NDK3" s="168"/>
      <c r="NDL3" s="168"/>
      <c r="NDM3" s="168"/>
      <c r="NDN3" s="168"/>
      <c r="NDO3" s="168"/>
      <c r="NDP3" s="168"/>
      <c r="NDQ3" s="168"/>
      <c r="NDR3" s="168"/>
      <c r="NDS3" s="168"/>
      <c r="NDT3" s="168"/>
      <c r="NDU3" s="168"/>
      <c r="NDV3" s="168"/>
      <c r="NDW3" s="168"/>
      <c r="NDX3" s="168"/>
      <c r="NDY3" s="168"/>
      <c r="NDZ3" s="168"/>
      <c r="NEA3" s="168"/>
      <c r="NEB3" s="168"/>
      <c r="NEC3" s="168"/>
      <c r="NED3" s="168"/>
      <c r="NEE3" s="168"/>
      <c r="NEF3" s="168"/>
      <c r="NEG3" s="168"/>
      <c r="NEH3" s="168"/>
      <c r="NEI3" s="168"/>
      <c r="NEJ3" s="168"/>
      <c r="NEK3" s="168"/>
      <c r="NEL3" s="168"/>
      <c r="NEM3" s="168"/>
      <c r="NEN3" s="168"/>
      <c r="NEO3" s="168"/>
      <c r="NEP3" s="168"/>
      <c r="NEQ3" s="168"/>
      <c r="NER3" s="168"/>
      <c r="NES3" s="168"/>
      <c r="NET3" s="168"/>
      <c r="NEU3" s="168"/>
      <c r="NEV3" s="168"/>
      <c r="NEW3" s="168"/>
      <c r="NEX3" s="168"/>
      <c r="NEY3" s="168"/>
      <c r="NEZ3" s="168"/>
      <c r="NFA3" s="168"/>
      <c r="NFB3" s="168"/>
      <c r="NFC3" s="168"/>
      <c r="NFD3" s="168"/>
      <c r="NFE3" s="168"/>
      <c r="NFF3" s="168"/>
      <c r="NFG3" s="168"/>
      <c r="NFH3" s="168"/>
      <c r="NFI3" s="168"/>
      <c r="NFJ3" s="168"/>
      <c r="NFK3" s="168"/>
      <c r="NFL3" s="168"/>
      <c r="NFM3" s="168"/>
      <c r="NFN3" s="168"/>
      <c r="NFO3" s="168"/>
      <c r="NFP3" s="168"/>
      <c r="NFQ3" s="168"/>
      <c r="NFR3" s="168"/>
      <c r="NFS3" s="168"/>
      <c r="NFT3" s="168"/>
      <c r="NFU3" s="168"/>
      <c r="NFV3" s="168"/>
      <c r="NFW3" s="168"/>
      <c r="NFX3" s="168"/>
      <c r="NFY3" s="168"/>
      <c r="NFZ3" s="168"/>
      <c r="NGA3" s="168"/>
      <c r="NGB3" s="168"/>
      <c r="NGC3" s="168"/>
      <c r="NGD3" s="168"/>
      <c r="NGE3" s="168"/>
      <c r="NGF3" s="168"/>
      <c r="NGG3" s="168"/>
      <c r="NGH3" s="168"/>
      <c r="NGI3" s="168"/>
      <c r="NGJ3" s="168"/>
      <c r="NGK3" s="168"/>
      <c r="NGL3" s="168"/>
      <c r="NGM3" s="168"/>
      <c r="NGN3" s="168"/>
      <c r="NGO3" s="168"/>
      <c r="NGP3" s="168"/>
      <c r="NGQ3" s="168"/>
      <c r="NGR3" s="168"/>
      <c r="NGS3" s="168"/>
      <c r="NGT3" s="168"/>
      <c r="NGU3" s="168"/>
      <c r="NGV3" s="168"/>
      <c r="NGW3" s="168"/>
      <c r="NGX3" s="168"/>
      <c r="NGY3" s="168"/>
      <c r="NGZ3" s="168"/>
      <c r="NHA3" s="168"/>
      <c r="NHB3" s="168"/>
      <c r="NHC3" s="168"/>
      <c r="NHD3" s="168"/>
      <c r="NHE3" s="168"/>
      <c r="NHF3" s="168"/>
      <c r="NHG3" s="168"/>
      <c r="NHH3" s="168"/>
      <c r="NHI3" s="168"/>
      <c r="NHJ3" s="168"/>
      <c r="NHK3" s="168"/>
      <c r="NHL3" s="168"/>
      <c r="NHM3" s="168"/>
      <c r="NHN3" s="168"/>
      <c r="NHO3" s="168"/>
      <c r="NHP3" s="168"/>
      <c r="NHQ3" s="168"/>
      <c r="NHR3" s="168"/>
      <c r="NHS3" s="168"/>
      <c r="NHT3" s="168"/>
      <c r="NHU3" s="168"/>
      <c r="NHV3" s="168"/>
      <c r="NHW3" s="168"/>
      <c r="NHX3" s="168"/>
      <c r="NHY3" s="168"/>
      <c r="NHZ3" s="168"/>
      <c r="NIA3" s="168"/>
      <c r="NIB3" s="168"/>
      <c r="NIC3" s="168"/>
      <c r="NID3" s="168"/>
      <c r="NIE3" s="168"/>
      <c r="NIF3" s="168"/>
      <c r="NIG3" s="168"/>
      <c r="NIH3" s="168"/>
      <c r="NII3" s="168"/>
      <c r="NIJ3" s="168"/>
      <c r="NIK3" s="168"/>
      <c r="NIL3" s="168"/>
      <c r="NIM3" s="168"/>
      <c r="NIN3" s="168"/>
      <c r="NIO3" s="168"/>
      <c r="NIP3" s="168"/>
      <c r="NIQ3" s="168"/>
      <c r="NIR3" s="168"/>
      <c r="NIS3" s="168"/>
      <c r="NIT3" s="168"/>
      <c r="NIU3" s="168"/>
      <c r="NIV3" s="168"/>
      <c r="NIW3" s="168"/>
      <c r="NIX3" s="168"/>
      <c r="NIY3" s="168"/>
      <c r="NIZ3" s="168"/>
      <c r="NJA3" s="168"/>
      <c r="NJB3" s="168"/>
      <c r="NJC3" s="168"/>
      <c r="NJD3" s="168"/>
      <c r="NJE3" s="168"/>
      <c r="NJF3" s="168"/>
      <c r="NJG3" s="168"/>
      <c r="NJH3" s="168"/>
      <c r="NJI3" s="168"/>
      <c r="NJJ3" s="168"/>
      <c r="NJK3" s="168"/>
      <c r="NJL3" s="168"/>
      <c r="NJM3" s="168"/>
      <c r="NJN3" s="168"/>
      <c r="NJO3" s="168"/>
      <c r="NJP3" s="168"/>
      <c r="NJQ3" s="168"/>
      <c r="NJR3" s="168"/>
      <c r="NJS3" s="168"/>
      <c r="NJT3" s="168"/>
      <c r="NJU3" s="168"/>
      <c r="NJV3" s="168"/>
      <c r="NJW3" s="168"/>
      <c r="NJX3" s="168"/>
      <c r="NJY3" s="168"/>
      <c r="NJZ3" s="168"/>
      <c r="NKA3" s="168"/>
      <c r="NKB3" s="168"/>
      <c r="NKC3" s="168"/>
      <c r="NKD3" s="168"/>
      <c r="NKE3" s="168"/>
      <c r="NKF3" s="168"/>
      <c r="NKG3" s="168"/>
      <c r="NKH3" s="168"/>
      <c r="NKI3" s="168"/>
      <c r="NKJ3" s="168"/>
      <c r="NKK3" s="168"/>
      <c r="NKL3" s="168"/>
      <c r="NKM3" s="168"/>
      <c r="NKN3" s="168"/>
      <c r="NKO3" s="168"/>
      <c r="NKP3" s="168"/>
      <c r="NKQ3" s="168"/>
      <c r="NKR3" s="168"/>
      <c r="NKS3" s="168"/>
      <c r="NKT3" s="168"/>
      <c r="NKU3" s="168"/>
      <c r="NKV3" s="168"/>
      <c r="NKW3" s="168"/>
      <c r="NKX3" s="168"/>
      <c r="NKY3" s="168"/>
      <c r="NKZ3" s="168"/>
      <c r="NLA3" s="168"/>
      <c r="NLB3" s="168"/>
      <c r="NLC3" s="168"/>
      <c r="NLD3" s="168"/>
      <c r="NLE3" s="168"/>
      <c r="NLF3" s="168"/>
      <c r="NLG3" s="168"/>
      <c r="NLH3" s="168"/>
      <c r="NLI3" s="168"/>
      <c r="NLJ3" s="168"/>
      <c r="NLK3" s="168"/>
      <c r="NLL3" s="168"/>
      <c r="NLM3" s="168"/>
      <c r="NLN3" s="168"/>
      <c r="NLO3" s="168"/>
      <c r="NLP3" s="168"/>
      <c r="NLQ3" s="168"/>
      <c r="NLR3" s="168"/>
      <c r="NLS3" s="168"/>
      <c r="NLT3" s="168"/>
      <c r="NLU3" s="168"/>
      <c r="NLV3" s="168"/>
      <c r="NLW3" s="168"/>
      <c r="NLX3" s="168"/>
      <c r="NLY3" s="168"/>
      <c r="NLZ3" s="168"/>
      <c r="NMA3" s="168"/>
      <c r="NMB3" s="168"/>
      <c r="NMC3" s="168"/>
      <c r="NMD3" s="168"/>
      <c r="NME3" s="168"/>
      <c r="NMF3" s="168"/>
      <c r="NMG3" s="168"/>
      <c r="NMH3" s="168"/>
      <c r="NMI3" s="168"/>
      <c r="NMJ3" s="168"/>
      <c r="NMK3" s="168"/>
      <c r="NML3" s="168"/>
      <c r="NMM3" s="168"/>
      <c r="NMN3" s="168"/>
      <c r="NMO3" s="168"/>
      <c r="NMP3" s="168"/>
      <c r="NMQ3" s="168"/>
      <c r="NMR3" s="168"/>
      <c r="NMS3" s="168"/>
      <c r="NMT3" s="168"/>
      <c r="NMU3" s="168"/>
      <c r="NMV3" s="168"/>
      <c r="NMW3" s="168"/>
      <c r="NMX3" s="168"/>
      <c r="NMY3" s="168"/>
      <c r="NMZ3" s="168"/>
      <c r="NNA3" s="168"/>
      <c r="NNB3" s="168"/>
      <c r="NNC3" s="168"/>
      <c r="NND3" s="168"/>
      <c r="NNE3" s="168"/>
      <c r="NNF3" s="168"/>
      <c r="NNG3" s="168"/>
      <c r="NNH3" s="168"/>
      <c r="NNI3" s="168"/>
      <c r="NNJ3" s="168"/>
      <c r="NNK3" s="168"/>
      <c r="NNL3" s="168"/>
      <c r="NNM3" s="168"/>
      <c r="NNN3" s="168"/>
      <c r="NNO3" s="168"/>
      <c r="NNP3" s="168"/>
      <c r="NNQ3" s="168"/>
      <c r="NNR3" s="168"/>
      <c r="NNS3" s="168"/>
      <c r="NNT3" s="168"/>
      <c r="NNU3" s="168"/>
      <c r="NNV3" s="168"/>
      <c r="NNW3" s="168"/>
      <c r="NNX3" s="168"/>
      <c r="NNY3" s="168"/>
      <c r="NNZ3" s="168"/>
      <c r="NOA3" s="168"/>
      <c r="NOB3" s="168"/>
      <c r="NOC3" s="168"/>
      <c r="NOD3" s="168"/>
      <c r="NOE3" s="168"/>
      <c r="NOF3" s="168"/>
      <c r="NOG3" s="168"/>
      <c r="NOH3" s="168"/>
      <c r="NOI3" s="168"/>
      <c r="NOJ3" s="168"/>
      <c r="NOK3" s="168"/>
      <c r="NOL3" s="168"/>
      <c r="NOM3" s="168"/>
      <c r="NON3" s="168"/>
      <c r="NOO3" s="168"/>
      <c r="NOP3" s="168"/>
      <c r="NOQ3" s="168"/>
      <c r="NOR3" s="168"/>
      <c r="NOS3" s="168"/>
      <c r="NOT3" s="168"/>
      <c r="NOU3" s="168"/>
      <c r="NOV3" s="168"/>
      <c r="NOW3" s="168"/>
      <c r="NOX3" s="168"/>
      <c r="NOY3" s="168"/>
      <c r="NOZ3" s="168"/>
      <c r="NPA3" s="168"/>
      <c r="NPB3" s="168"/>
      <c r="NPC3" s="168"/>
      <c r="NPD3" s="168"/>
      <c r="NPE3" s="168"/>
      <c r="NPF3" s="168"/>
      <c r="NPG3" s="168"/>
      <c r="NPH3" s="168"/>
      <c r="NPI3" s="168"/>
      <c r="NPJ3" s="168"/>
      <c r="NPK3" s="168"/>
      <c r="NPL3" s="168"/>
      <c r="NPM3" s="168"/>
      <c r="NPN3" s="168"/>
      <c r="NPO3" s="168"/>
      <c r="NPP3" s="168"/>
      <c r="NPQ3" s="168"/>
      <c r="NPR3" s="168"/>
      <c r="NPS3" s="168"/>
      <c r="NPT3" s="168"/>
      <c r="NPU3" s="168"/>
      <c r="NPV3" s="168"/>
      <c r="NPW3" s="168"/>
      <c r="NPX3" s="168"/>
      <c r="NPY3" s="168"/>
      <c r="NPZ3" s="168"/>
      <c r="NQA3" s="168"/>
      <c r="NQB3" s="168"/>
      <c r="NQC3" s="168"/>
      <c r="NQD3" s="168"/>
      <c r="NQE3" s="168"/>
      <c r="NQF3" s="168"/>
      <c r="NQG3" s="168"/>
      <c r="NQH3" s="168"/>
      <c r="NQI3" s="168"/>
      <c r="NQJ3" s="168"/>
      <c r="NQK3" s="168"/>
      <c r="NQL3" s="168"/>
      <c r="NQM3" s="168"/>
      <c r="NQN3" s="168"/>
      <c r="NQO3" s="168"/>
      <c r="NQP3" s="168"/>
      <c r="NQQ3" s="168"/>
      <c r="NQR3" s="168"/>
      <c r="NQS3" s="168"/>
      <c r="NQT3" s="168"/>
      <c r="NQU3" s="168"/>
      <c r="NQV3" s="168"/>
      <c r="NQW3" s="168"/>
      <c r="NQX3" s="168"/>
      <c r="NQY3" s="168"/>
      <c r="NQZ3" s="168"/>
      <c r="NRA3" s="168"/>
      <c r="NRB3" s="168"/>
      <c r="NRC3" s="168"/>
      <c r="NRD3" s="168"/>
      <c r="NRE3" s="168"/>
      <c r="NRF3" s="168"/>
      <c r="NRG3" s="168"/>
      <c r="NRH3" s="168"/>
      <c r="NRI3" s="168"/>
      <c r="NRJ3" s="168"/>
      <c r="NRK3" s="168"/>
      <c r="NRL3" s="168"/>
      <c r="NRM3" s="168"/>
      <c r="NRN3" s="168"/>
      <c r="NRO3" s="168"/>
      <c r="NRP3" s="168"/>
      <c r="NRQ3" s="168"/>
      <c r="NRR3" s="168"/>
      <c r="NRS3" s="168"/>
      <c r="NRT3" s="168"/>
      <c r="NRU3" s="168"/>
      <c r="NRV3" s="168"/>
      <c r="NRW3" s="168"/>
      <c r="NRX3" s="168"/>
      <c r="NRY3" s="168"/>
      <c r="NRZ3" s="168"/>
      <c r="NSA3" s="168"/>
      <c r="NSB3" s="168"/>
      <c r="NSC3" s="168"/>
      <c r="NSD3" s="168"/>
      <c r="NSE3" s="168"/>
      <c r="NSF3" s="168"/>
      <c r="NSG3" s="168"/>
      <c r="NSH3" s="168"/>
      <c r="NSI3" s="168"/>
      <c r="NSJ3" s="168"/>
      <c r="NSK3" s="168"/>
      <c r="NSL3" s="168"/>
      <c r="NSM3" s="168"/>
      <c r="NSN3" s="168"/>
      <c r="NSO3" s="168"/>
      <c r="NSP3" s="168"/>
      <c r="NSQ3" s="168"/>
      <c r="NSR3" s="168"/>
      <c r="NSS3" s="168"/>
      <c r="NST3" s="168"/>
      <c r="NSU3" s="168"/>
      <c r="NSV3" s="168"/>
      <c r="NSW3" s="168"/>
      <c r="NSX3" s="168"/>
      <c r="NSY3" s="168"/>
      <c r="NSZ3" s="168"/>
      <c r="NTA3" s="168"/>
      <c r="NTB3" s="168"/>
      <c r="NTC3" s="168"/>
      <c r="NTD3" s="168"/>
      <c r="NTE3" s="168"/>
      <c r="NTF3" s="168"/>
      <c r="NTG3" s="168"/>
      <c r="NTH3" s="168"/>
      <c r="NTI3" s="168"/>
      <c r="NTJ3" s="168"/>
      <c r="NTK3" s="168"/>
      <c r="NTL3" s="168"/>
      <c r="NTM3" s="168"/>
      <c r="NTN3" s="168"/>
      <c r="NTO3" s="168"/>
      <c r="NTP3" s="168"/>
      <c r="NTQ3" s="168"/>
      <c r="NTR3" s="168"/>
      <c r="NTS3" s="168"/>
      <c r="NTT3" s="168"/>
      <c r="NTU3" s="168"/>
      <c r="NTV3" s="168"/>
      <c r="NTW3" s="168"/>
      <c r="NTX3" s="168"/>
      <c r="NTY3" s="168"/>
      <c r="NTZ3" s="168"/>
      <c r="NUA3" s="168"/>
      <c r="NUB3" s="168"/>
      <c r="NUC3" s="168"/>
      <c r="NUD3" s="168"/>
      <c r="NUE3" s="168"/>
      <c r="NUF3" s="168"/>
      <c r="NUG3" s="168"/>
      <c r="NUH3" s="168"/>
      <c r="NUI3" s="168"/>
      <c r="NUJ3" s="168"/>
      <c r="NUK3" s="168"/>
      <c r="NUL3" s="168"/>
      <c r="NUM3" s="168"/>
      <c r="NUN3" s="168"/>
      <c r="NUO3" s="168"/>
      <c r="NUP3" s="168"/>
      <c r="NUQ3" s="168"/>
      <c r="NUR3" s="168"/>
      <c r="NUS3" s="168"/>
      <c r="NUT3" s="168"/>
      <c r="NUU3" s="168"/>
      <c r="NUV3" s="168"/>
      <c r="NUW3" s="168"/>
      <c r="NUX3" s="168"/>
      <c r="NUY3" s="168"/>
      <c r="NUZ3" s="168"/>
      <c r="NVA3" s="168"/>
      <c r="NVB3" s="168"/>
      <c r="NVC3" s="168"/>
      <c r="NVD3" s="168"/>
      <c r="NVE3" s="168"/>
      <c r="NVF3" s="168"/>
      <c r="NVG3" s="168"/>
      <c r="NVH3" s="168"/>
      <c r="NVI3" s="168"/>
      <c r="NVJ3" s="168"/>
      <c r="NVK3" s="168"/>
      <c r="NVL3" s="168"/>
      <c r="NVM3" s="168"/>
      <c r="NVN3" s="168"/>
      <c r="NVO3" s="168"/>
      <c r="NVP3" s="168"/>
      <c r="NVQ3" s="168"/>
      <c r="NVR3" s="168"/>
      <c r="NVS3" s="168"/>
      <c r="NVT3" s="168"/>
      <c r="NVU3" s="168"/>
      <c r="NVV3" s="168"/>
      <c r="NVW3" s="168"/>
      <c r="NVX3" s="168"/>
      <c r="NVY3" s="168"/>
      <c r="NVZ3" s="168"/>
      <c r="NWA3" s="168"/>
      <c r="NWB3" s="168"/>
      <c r="NWC3" s="168"/>
      <c r="NWD3" s="168"/>
      <c r="NWE3" s="168"/>
      <c r="NWF3" s="168"/>
      <c r="NWG3" s="168"/>
      <c r="NWH3" s="168"/>
      <c r="NWI3" s="168"/>
      <c r="NWJ3" s="168"/>
      <c r="NWK3" s="168"/>
      <c r="NWL3" s="168"/>
      <c r="NWM3" s="168"/>
      <c r="NWN3" s="168"/>
      <c r="NWO3" s="168"/>
      <c r="NWP3" s="168"/>
      <c r="NWQ3" s="168"/>
      <c r="NWR3" s="168"/>
      <c r="NWS3" s="168"/>
      <c r="NWT3" s="168"/>
      <c r="NWU3" s="168"/>
      <c r="NWV3" s="168"/>
      <c r="NWW3" s="168"/>
      <c r="NWX3" s="168"/>
      <c r="NWY3" s="168"/>
      <c r="NWZ3" s="168"/>
      <c r="NXA3" s="168"/>
      <c r="NXB3" s="168"/>
      <c r="NXC3" s="168"/>
      <c r="NXD3" s="168"/>
      <c r="NXE3" s="168"/>
      <c r="NXF3" s="168"/>
      <c r="NXG3" s="168"/>
      <c r="NXH3" s="168"/>
      <c r="NXI3" s="168"/>
      <c r="NXJ3" s="168"/>
      <c r="NXK3" s="168"/>
      <c r="NXL3" s="168"/>
      <c r="NXM3" s="168"/>
      <c r="NXN3" s="168"/>
      <c r="NXO3" s="168"/>
      <c r="NXP3" s="168"/>
      <c r="NXQ3" s="168"/>
      <c r="NXR3" s="168"/>
      <c r="NXS3" s="168"/>
      <c r="NXT3" s="168"/>
      <c r="NXU3" s="168"/>
      <c r="NXV3" s="168"/>
      <c r="NXW3" s="168"/>
      <c r="NXX3" s="168"/>
      <c r="NXY3" s="168"/>
      <c r="NXZ3" s="168"/>
      <c r="NYA3" s="168"/>
      <c r="NYB3" s="168"/>
      <c r="NYC3" s="168"/>
      <c r="NYD3" s="168"/>
      <c r="NYE3" s="168"/>
      <c r="NYF3" s="168"/>
      <c r="NYG3" s="168"/>
      <c r="NYH3" s="168"/>
      <c r="NYI3" s="168"/>
      <c r="NYJ3" s="168"/>
      <c r="NYK3" s="168"/>
      <c r="NYL3" s="168"/>
      <c r="NYM3" s="168"/>
      <c r="NYN3" s="168"/>
      <c r="NYO3" s="168"/>
      <c r="NYP3" s="168"/>
      <c r="NYQ3" s="168"/>
      <c r="NYR3" s="168"/>
      <c r="NYS3" s="168"/>
      <c r="NYT3" s="168"/>
      <c r="NYU3" s="168"/>
      <c r="NYV3" s="168"/>
      <c r="NYW3" s="168"/>
      <c r="NYX3" s="168"/>
      <c r="NYY3" s="168"/>
      <c r="NYZ3" s="168"/>
      <c r="NZA3" s="168"/>
      <c r="NZB3" s="168"/>
      <c r="NZC3" s="168"/>
      <c r="NZD3" s="168"/>
      <c r="NZE3" s="168"/>
      <c r="NZF3" s="168"/>
      <c r="NZG3" s="168"/>
      <c r="NZH3" s="168"/>
      <c r="NZI3" s="168"/>
      <c r="NZJ3" s="168"/>
      <c r="NZK3" s="168"/>
      <c r="NZL3" s="168"/>
      <c r="NZM3" s="168"/>
      <c r="NZN3" s="168"/>
      <c r="NZO3" s="168"/>
      <c r="NZP3" s="168"/>
      <c r="NZQ3" s="168"/>
      <c r="NZR3" s="168"/>
      <c r="NZS3" s="168"/>
      <c r="NZT3" s="168"/>
      <c r="NZU3" s="168"/>
      <c r="NZV3" s="168"/>
      <c r="NZW3" s="168"/>
      <c r="NZX3" s="168"/>
      <c r="NZY3" s="168"/>
      <c r="NZZ3" s="168"/>
      <c r="OAA3" s="168"/>
      <c r="OAB3" s="168"/>
      <c r="OAC3" s="168"/>
      <c r="OAD3" s="168"/>
      <c r="OAE3" s="168"/>
      <c r="OAF3" s="168"/>
      <c r="OAG3" s="168"/>
      <c r="OAH3" s="168"/>
      <c r="OAI3" s="168"/>
      <c r="OAJ3" s="168"/>
      <c r="OAK3" s="168"/>
      <c r="OAL3" s="168"/>
      <c r="OAM3" s="168"/>
      <c r="OAN3" s="168"/>
      <c r="OAO3" s="168"/>
      <c r="OAP3" s="168"/>
      <c r="OAQ3" s="168"/>
      <c r="OAR3" s="168"/>
      <c r="OAS3" s="168"/>
      <c r="OAT3" s="168"/>
      <c r="OAU3" s="168"/>
      <c r="OAV3" s="168"/>
      <c r="OAW3" s="168"/>
      <c r="OAX3" s="168"/>
      <c r="OAY3" s="168"/>
      <c r="OAZ3" s="168"/>
      <c r="OBA3" s="168"/>
      <c r="OBB3" s="168"/>
      <c r="OBC3" s="168"/>
      <c r="OBD3" s="168"/>
      <c r="OBE3" s="168"/>
      <c r="OBF3" s="168"/>
      <c r="OBG3" s="168"/>
      <c r="OBH3" s="168"/>
      <c r="OBI3" s="168"/>
      <c r="OBJ3" s="168"/>
      <c r="OBK3" s="168"/>
      <c r="OBL3" s="168"/>
      <c r="OBM3" s="168"/>
      <c r="OBN3" s="168"/>
      <c r="OBO3" s="168"/>
      <c r="OBP3" s="168"/>
      <c r="OBQ3" s="168"/>
      <c r="OBR3" s="168"/>
      <c r="OBS3" s="168"/>
      <c r="OBT3" s="168"/>
      <c r="OBU3" s="168"/>
      <c r="OBV3" s="168"/>
      <c r="OBW3" s="168"/>
      <c r="OBX3" s="168"/>
      <c r="OBY3" s="168"/>
      <c r="OBZ3" s="168"/>
      <c r="OCA3" s="168"/>
      <c r="OCB3" s="168"/>
      <c r="OCC3" s="168"/>
      <c r="OCD3" s="168"/>
      <c r="OCE3" s="168"/>
      <c r="OCF3" s="168"/>
      <c r="OCG3" s="168"/>
      <c r="OCH3" s="168"/>
      <c r="OCI3" s="168"/>
      <c r="OCJ3" s="168"/>
      <c r="OCK3" s="168"/>
      <c r="OCL3" s="168"/>
      <c r="OCM3" s="168"/>
      <c r="OCN3" s="168"/>
      <c r="OCO3" s="168"/>
      <c r="OCP3" s="168"/>
      <c r="OCQ3" s="168"/>
      <c r="OCR3" s="168"/>
      <c r="OCS3" s="168"/>
      <c r="OCT3" s="168"/>
      <c r="OCU3" s="168"/>
      <c r="OCV3" s="168"/>
      <c r="OCW3" s="168"/>
      <c r="OCX3" s="168"/>
      <c r="OCY3" s="168"/>
      <c r="OCZ3" s="168"/>
      <c r="ODA3" s="168"/>
      <c r="ODB3" s="168"/>
      <c r="ODC3" s="168"/>
      <c r="ODD3" s="168"/>
      <c r="ODE3" s="168"/>
      <c r="ODF3" s="168"/>
      <c r="ODG3" s="168"/>
      <c r="ODH3" s="168"/>
      <c r="ODI3" s="168"/>
      <c r="ODJ3" s="168"/>
      <c r="ODK3" s="168"/>
      <c r="ODL3" s="168"/>
      <c r="ODM3" s="168"/>
      <c r="ODN3" s="168"/>
      <c r="ODO3" s="168"/>
      <c r="ODP3" s="168"/>
      <c r="ODQ3" s="168"/>
      <c r="ODR3" s="168"/>
      <c r="ODS3" s="168"/>
      <c r="ODT3" s="168"/>
      <c r="ODU3" s="168"/>
      <c r="ODV3" s="168"/>
      <c r="ODW3" s="168"/>
      <c r="ODX3" s="168"/>
      <c r="ODY3" s="168"/>
      <c r="ODZ3" s="168"/>
      <c r="OEA3" s="168"/>
      <c r="OEB3" s="168"/>
      <c r="OEC3" s="168"/>
      <c r="OED3" s="168"/>
      <c r="OEE3" s="168"/>
      <c r="OEF3" s="168"/>
      <c r="OEG3" s="168"/>
      <c r="OEH3" s="168"/>
      <c r="OEI3" s="168"/>
      <c r="OEJ3" s="168"/>
      <c r="OEK3" s="168"/>
      <c r="OEL3" s="168"/>
      <c r="OEM3" s="168"/>
      <c r="OEN3" s="168"/>
      <c r="OEO3" s="168"/>
      <c r="OEP3" s="168"/>
      <c r="OEQ3" s="168"/>
      <c r="OER3" s="168"/>
      <c r="OES3" s="168"/>
      <c r="OET3" s="168"/>
      <c r="OEU3" s="168"/>
      <c r="OEV3" s="168"/>
      <c r="OEW3" s="168"/>
      <c r="OEX3" s="168"/>
      <c r="OEY3" s="168"/>
      <c r="OEZ3" s="168"/>
      <c r="OFA3" s="168"/>
      <c r="OFB3" s="168"/>
      <c r="OFC3" s="168"/>
      <c r="OFD3" s="168"/>
      <c r="OFE3" s="168"/>
      <c r="OFF3" s="168"/>
      <c r="OFG3" s="168"/>
      <c r="OFH3" s="168"/>
      <c r="OFI3" s="168"/>
      <c r="OFJ3" s="168"/>
      <c r="OFK3" s="168"/>
      <c r="OFL3" s="168"/>
      <c r="OFM3" s="168"/>
      <c r="OFN3" s="168"/>
      <c r="OFO3" s="168"/>
      <c r="OFP3" s="168"/>
      <c r="OFQ3" s="168"/>
      <c r="OFR3" s="168"/>
      <c r="OFS3" s="168"/>
      <c r="OFT3" s="168"/>
      <c r="OFU3" s="168"/>
      <c r="OFV3" s="168"/>
      <c r="OFW3" s="168"/>
      <c r="OFX3" s="168"/>
      <c r="OFY3" s="168"/>
      <c r="OFZ3" s="168"/>
      <c r="OGA3" s="168"/>
      <c r="OGB3" s="168"/>
      <c r="OGC3" s="168"/>
      <c r="OGD3" s="168"/>
      <c r="OGE3" s="168"/>
      <c r="OGF3" s="168"/>
      <c r="OGG3" s="168"/>
      <c r="OGH3" s="168"/>
      <c r="OGI3" s="168"/>
      <c r="OGJ3" s="168"/>
      <c r="OGK3" s="168"/>
      <c r="OGL3" s="168"/>
      <c r="OGM3" s="168"/>
      <c r="OGN3" s="168"/>
      <c r="OGO3" s="168"/>
      <c r="OGP3" s="168"/>
      <c r="OGQ3" s="168"/>
      <c r="OGR3" s="168"/>
      <c r="OGS3" s="168"/>
      <c r="OGT3" s="168"/>
      <c r="OGU3" s="168"/>
      <c r="OGV3" s="168"/>
      <c r="OGW3" s="168"/>
      <c r="OGX3" s="168"/>
      <c r="OGY3" s="168"/>
      <c r="OGZ3" s="168"/>
      <c r="OHA3" s="168"/>
      <c r="OHB3" s="168"/>
      <c r="OHC3" s="168"/>
      <c r="OHD3" s="168"/>
      <c r="OHE3" s="168"/>
      <c r="OHF3" s="168"/>
      <c r="OHG3" s="168"/>
      <c r="OHH3" s="168"/>
      <c r="OHI3" s="168"/>
      <c r="OHJ3" s="168"/>
      <c r="OHK3" s="168"/>
      <c r="OHL3" s="168"/>
      <c r="OHM3" s="168"/>
      <c r="OHN3" s="168"/>
      <c r="OHO3" s="168"/>
      <c r="OHP3" s="168"/>
      <c r="OHQ3" s="168"/>
      <c r="OHR3" s="168"/>
      <c r="OHS3" s="168"/>
      <c r="OHT3" s="168"/>
      <c r="OHU3" s="168"/>
      <c r="OHV3" s="168"/>
      <c r="OHW3" s="168"/>
      <c r="OHX3" s="168"/>
      <c r="OHY3" s="168"/>
      <c r="OHZ3" s="168"/>
      <c r="OIA3" s="168"/>
      <c r="OIB3" s="168"/>
      <c r="OIC3" s="168"/>
      <c r="OID3" s="168"/>
      <c r="OIE3" s="168"/>
      <c r="OIF3" s="168"/>
      <c r="OIG3" s="168"/>
      <c r="OIH3" s="168"/>
      <c r="OII3" s="168"/>
      <c r="OIJ3" s="168"/>
      <c r="OIK3" s="168"/>
      <c r="OIL3" s="168"/>
      <c r="OIM3" s="168"/>
      <c r="OIN3" s="168"/>
      <c r="OIO3" s="168"/>
      <c r="OIP3" s="168"/>
      <c r="OIQ3" s="168"/>
      <c r="OIR3" s="168"/>
      <c r="OIS3" s="168"/>
      <c r="OIT3" s="168"/>
      <c r="OIU3" s="168"/>
      <c r="OIV3" s="168"/>
      <c r="OIW3" s="168"/>
      <c r="OIX3" s="168"/>
      <c r="OIY3" s="168"/>
      <c r="OIZ3" s="168"/>
      <c r="OJA3" s="168"/>
      <c r="OJB3" s="168"/>
      <c r="OJC3" s="168"/>
      <c r="OJD3" s="168"/>
      <c r="OJE3" s="168"/>
      <c r="OJF3" s="168"/>
      <c r="OJG3" s="168"/>
      <c r="OJH3" s="168"/>
      <c r="OJI3" s="168"/>
      <c r="OJJ3" s="168"/>
      <c r="OJK3" s="168"/>
      <c r="OJL3" s="168"/>
      <c r="OJM3" s="168"/>
      <c r="OJN3" s="168"/>
      <c r="OJO3" s="168"/>
      <c r="OJP3" s="168"/>
      <c r="OJQ3" s="168"/>
      <c r="OJR3" s="168"/>
      <c r="OJS3" s="168"/>
      <c r="OJT3" s="168"/>
      <c r="OJU3" s="168"/>
      <c r="OJV3" s="168"/>
      <c r="OJW3" s="168"/>
      <c r="OJX3" s="168"/>
      <c r="OJY3" s="168"/>
      <c r="OJZ3" s="168"/>
      <c r="OKA3" s="168"/>
      <c r="OKB3" s="168"/>
      <c r="OKC3" s="168"/>
      <c r="OKD3" s="168"/>
      <c r="OKE3" s="168"/>
      <c r="OKF3" s="168"/>
      <c r="OKG3" s="168"/>
      <c r="OKH3" s="168"/>
      <c r="OKI3" s="168"/>
      <c r="OKJ3" s="168"/>
      <c r="OKK3" s="168"/>
      <c r="OKL3" s="168"/>
      <c r="OKM3" s="168"/>
      <c r="OKN3" s="168"/>
      <c r="OKO3" s="168"/>
      <c r="OKP3" s="168"/>
      <c r="OKQ3" s="168"/>
      <c r="OKR3" s="168"/>
      <c r="OKS3" s="168"/>
      <c r="OKT3" s="168"/>
      <c r="OKU3" s="168"/>
      <c r="OKV3" s="168"/>
      <c r="OKW3" s="168"/>
      <c r="OKX3" s="168"/>
      <c r="OKY3" s="168"/>
      <c r="OKZ3" s="168"/>
      <c r="OLA3" s="168"/>
      <c r="OLB3" s="168"/>
      <c r="OLC3" s="168"/>
      <c r="OLD3" s="168"/>
      <c r="OLE3" s="168"/>
      <c r="OLF3" s="168"/>
      <c r="OLG3" s="168"/>
      <c r="OLH3" s="168"/>
      <c r="OLI3" s="168"/>
      <c r="OLJ3" s="168"/>
      <c r="OLK3" s="168"/>
      <c r="OLL3" s="168"/>
      <c r="OLM3" s="168"/>
      <c r="OLN3" s="168"/>
      <c r="OLO3" s="168"/>
      <c r="OLP3" s="168"/>
      <c r="OLQ3" s="168"/>
      <c r="OLR3" s="168"/>
      <c r="OLS3" s="168"/>
      <c r="OLT3" s="168"/>
      <c r="OLU3" s="168"/>
      <c r="OLV3" s="168"/>
      <c r="OLW3" s="168"/>
      <c r="OLX3" s="168"/>
      <c r="OLY3" s="168"/>
      <c r="OLZ3" s="168"/>
      <c r="OMA3" s="168"/>
      <c r="OMB3" s="168"/>
      <c r="OMC3" s="168"/>
      <c r="OMD3" s="168"/>
      <c r="OME3" s="168"/>
      <c r="OMF3" s="168"/>
      <c r="OMG3" s="168"/>
      <c r="OMH3" s="168"/>
      <c r="OMI3" s="168"/>
      <c r="OMJ3" s="168"/>
      <c r="OMK3" s="168"/>
      <c r="OML3" s="168"/>
      <c r="OMM3" s="168"/>
      <c r="OMN3" s="168"/>
      <c r="OMO3" s="168"/>
      <c r="OMP3" s="168"/>
      <c r="OMQ3" s="168"/>
      <c r="OMR3" s="168"/>
      <c r="OMS3" s="168"/>
      <c r="OMT3" s="168"/>
      <c r="OMU3" s="168"/>
      <c r="OMV3" s="168"/>
      <c r="OMW3" s="168"/>
      <c r="OMX3" s="168"/>
      <c r="OMY3" s="168"/>
      <c r="OMZ3" s="168"/>
      <c r="ONA3" s="168"/>
      <c r="ONB3" s="168"/>
      <c r="ONC3" s="168"/>
      <c r="OND3" s="168"/>
      <c r="ONE3" s="168"/>
      <c r="ONF3" s="168"/>
      <c r="ONG3" s="168"/>
      <c r="ONH3" s="168"/>
      <c r="ONI3" s="168"/>
      <c r="ONJ3" s="168"/>
      <c r="ONK3" s="168"/>
      <c r="ONL3" s="168"/>
      <c r="ONM3" s="168"/>
      <c r="ONN3" s="168"/>
      <c r="ONO3" s="168"/>
      <c r="ONP3" s="168"/>
      <c r="ONQ3" s="168"/>
      <c r="ONR3" s="168"/>
      <c r="ONS3" s="168"/>
      <c r="ONT3" s="168"/>
      <c r="ONU3" s="168"/>
      <c r="ONV3" s="168"/>
      <c r="ONW3" s="168"/>
      <c r="ONX3" s="168"/>
      <c r="ONY3" s="168"/>
      <c r="ONZ3" s="168"/>
      <c r="OOA3" s="168"/>
      <c r="OOB3" s="168"/>
      <c r="OOC3" s="168"/>
      <c r="OOD3" s="168"/>
      <c r="OOE3" s="168"/>
      <c r="OOF3" s="168"/>
      <c r="OOG3" s="168"/>
      <c r="OOH3" s="168"/>
      <c r="OOI3" s="168"/>
      <c r="OOJ3" s="168"/>
      <c r="OOK3" s="168"/>
      <c r="OOL3" s="168"/>
      <c r="OOM3" s="168"/>
      <c r="OON3" s="168"/>
      <c r="OOO3" s="168"/>
      <c r="OOP3" s="168"/>
      <c r="OOQ3" s="168"/>
      <c r="OOR3" s="168"/>
      <c r="OOS3" s="168"/>
      <c r="OOT3" s="168"/>
      <c r="OOU3" s="168"/>
      <c r="OOV3" s="168"/>
      <c r="OOW3" s="168"/>
      <c r="OOX3" s="168"/>
      <c r="OOY3" s="168"/>
      <c r="OOZ3" s="168"/>
      <c r="OPA3" s="168"/>
      <c r="OPB3" s="168"/>
      <c r="OPC3" s="168"/>
      <c r="OPD3" s="168"/>
      <c r="OPE3" s="168"/>
      <c r="OPF3" s="168"/>
      <c r="OPG3" s="168"/>
      <c r="OPH3" s="168"/>
      <c r="OPI3" s="168"/>
      <c r="OPJ3" s="168"/>
      <c r="OPK3" s="168"/>
      <c r="OPL3" s="168"/>
      <c r="OPM3" s="168"/>
      <c r="OPN3" s="168"/>
      <c r="OPO3" s="168"/>
      <c r="OPP3" s="168"/>
      <c r="OPQ3" s="168"/>
      <c r="OPR3" s="168"/>
      <c r="OPS3" s="168"/>
      <c r="OPT3" s="168"/>
      <c r="OPU3" s="168"/>
      <c r="OPV3" s="168"/>
      <c r="OPW3" s="168"/>
      <c r="OPX3" s="168"/>
      <c r="OPY3" s="168"/>
      <c r="OPZ3" s="168"/>
      <c r="OQA3" s="168"/>
      <c r="OQB3" s="168"/>
      <c r="OQC3" s="168"/>
      <c r="OQD3" s="168"/>
      <c r="OQE3" s="168"/>
      <c r="OQF3" s="168"/>
      <c r="OQG3" s="168"/>
      <c r="OQH3" s="168"/>
      <c r="OQI3" s="168"/>
      <c r="OQJ3" s="168"/>
      <c r="OQK3" s="168"/>
      <c r="OQL3" s="168"/>
      <c r="OQM3" s="168"/>
      <c r="OQN3" s="168"/>
      <c r="OQO3" s="168"/>
      <c r="OQP3" s="168"/>
      <c r="OQQ3" s="168"/>
      <c r="OQR3" s="168"/>
      <c r="OQS3" s="168"/>
      <c r="OQT3" s="168"/>
      <c r="OQU3" s="168"/>
      <c r="OQV3" s="168"/>
      <c r="OQW3" s="168"/>
      <c r="OQX3" s="168"/>
      <c r="OQY3" s="168"/>
      <c r="OQZ3" s="168"/>
      <c r="ORA3" s="168"/>
      <c r="ORB3" s="168"/>
      <c r="ORC3" s="168"/>
      <c r="ORD3" s="168"/>
      <c r="ORE3" s="168"/>
      <c r="ORF3" s="168"/>
      <c r="ORG3" s="168"/>
      <c r="ORH3" s="168"/>
      <c r="ORI3" s="168"/>
      <c r="ORJ3" s="168"/>
      <c r="ORK3" s="168"/>
      <c r="ORL3" s="168"/>
      <c r="ORM3" s="168"/>
      <c r="ORN3" s="168"/>
      <c r="ORO3" s="168"/>
      <c r="ORP3" s="168"/>
      <c r="ORQ3" s="168"/>
      <c r="ORR3" s="168"/>
      <c r="ORS3" s="168"/>
      <c r="ORT3" s="168"/>
      <c r="ORU3" s="168"/>
      <c r="ORV3" s="168"/>
      <c r="ORW3" s="168"/>
      <c r="ORX3" s="168"/>
      <c r="ORY3" s="168"/>
      <c r="ORZ3" s="168"/>
      <c r="OSA3" s="168"/>
      <c r="OSB3" s="168"/>
      <c r="OSC3" s="168"/>
      <c r="OSD3" s="168"/>
      <c r="OSE3" s="168"/>
      <c r="OSF3" s="168"/>
      <c r="OSG3" s="168"/>
      <c r="OSH3" s="168"/>
      <c r="OSI3" s="168"/>
      <c r="OSJ3" s="168"/>
      <c r="OSK3" s="168"/>
      <c r="OSL3" s="168"/>
      <c r="OSM3" s="168"/>
      <c r="OSN3" s="168"/>
      <c r="OSO3" s="168"/>
      <c r="OSP3" s="168"/>
      <c r="OSQ3" s="168"/>
      <c r="OSR3" s="168"/>
      <c r="OSS3" s="168"/>
      <c r="OST3" s="168"/>
      <c r="OSU3" s="168"/>
      <c r="OSV3" s="168"/>
      <c r="OSW3" s="168"/>
      <c r="OSX3" s="168"/>
      <c r="OSY3" s="168"/>
      <c r="OSZ3" s="168"/>
      <c r="OTA3" s="168"/>
      <c r="OTB3" s="168"/>
      <c r="OTC3" s="168"/>
      <c r="OTD3" s="168"/>
      <c r="OTE3" s="168"/>
      <c r="OTF3" s="168"/>
      <c r="OTG3" s="168"/>
      <c r="OTH3" s="168"/>
      <c r="OTI3" s="168"/>
      <c r="OTJ3" s="168"/>
      <c r="OTK3" s="168"/>
      <c r="OTL3" s="168"/>
      <c r="OTM3" s="168"/>
      <c r="OTN3" s="168"/>
      <c r="OTO3" s="168"/>
      <c r="OTP3" s="168"/>
      <c r="OTQ3" s="168"/>
      <c r="OTR3" s="168"/>
      <c r="OTS3" s="168"/>
      <c r="OTT3" s="168"/>
      <c r="OTU3" s="168"/>
      <c r="OTV3" s="168"/>
      <c r="OTW3" s="168"/>
      <c r="OTX3" s="168"/>
      <c r="OTY3" s="168"/>
      <c r="OTZ3" s="168"/>
      <c r="OUA3" s="168"/>
      <c r="OUB3" s="168"/>
      <c r="OUC3" s="168"/>
      <c r="OUD3" s="168"/>
      <c r="OUE3" s="168"/>
      <c r="OUF3" s="168"/>
      <c r="OUG3" s="168"/>
      <c r="OUH3" s="168"/>
      <c r="OUI3" s="168"/>
      <c r="OUJ3" s="168"/>
      <c r="OUK3" s="168"/>
      <c r="OUL3" s="168"/>
      <c r="OUM3" s="168"/>
      <c r="OUN3" s="168"/>
      <c r="OUO3" s="168"/>
      <c r="OUP3" s="168"/>
      <c r="OUQ3" s="168"/>
      <c r="OUR3" s="168"/>
      <c r="OUS3" s="168"/>
      <c r="OUT3" s="168"/>
      <c r="OUU3" s="168"/>
      <c r="OUV3" s="168"/>
      <c r="OUW3" s="168"/>
      <c r="OUX3" s="168"/>
      <c r="OUY3" s="168"/>
      <c r="OUZ3" s="168"/>
      <c r="OVA3" s="168"/>
      <c r="OVB3" s="168"/>
      <c r="OVC3" s="168"/>
      <c r="OVD3" s="168"/>
      <c r="OVE3" s="168"/>
      <c r="OVF3" s="168"/>
      <c r="OVG3" s="168"/>
      <c r="OVH3" s="168"/>
      <c r="OVI3" s="168"/>
      <c r="OVJ3" s="168"/>
      <c r="OVK3" s="168"/>
      <c r="OVL3" s="168"/>
      <c r="OVM3" s="168"/>
      <c r="OVN3" s="168"/>
      <c r="OVO3" s="168"/>
      <c r="OVP3" s="168"/>
      <c r="OVQ3" s="168"/>
      <c r="OVR3" s="168"/>
      <c r="OVS3" s="168"/>
      <c r="OVT3" s="168"/>
      <c r="OVU3" s="168"/>
      <c r="OVV3" s="168"/>
      <c r="OVW3" s="168"/>
      <c r="OVX3" s="168"/>
      <c r="OVY3" s="168"/>
      <c r="OVZ3" s="168"/>
      <c r="OWA3" s="168"/>
      <c r="OWB3" s="168"/>
      <c r="OWC3" s="168"/>
      <c r="OWD3" s="168"/>
      <c r="OWE3" s="168"/>
      <c r="OWF3" s="168"/>
      <c r="OWG3" s="168"/>
      <c r="OWH3" s="168"/>
      <c r="OWI3" s="168"/>
      <c r="OWJ3" s="168"/>
      <c r="OWK3" s="168"/>
      <c r="OWL3" s="168"/>
      <c r="OWM3" s="168"/>
      <c r="OWN3" s="168"/>
      <c r="OWO3" s="168"/>
      <c r="OWP3" s="168"/>
      <c r="OWQ3" s="168"/>
      <c r="OWR3" s="168"/>
      <c r="OWS3" s="168"/>
      <c r="OWT3" s="168"/>
      <c r="OWU3" s="168"/>
      <c r="OWV3" s="168"/>
      <c r="OWW3" s="168"/>
      <c r="OWX3" s="168"/>
      <c r="OWY3" s="168"/>
      <c r="OWZ3" s="168"/>
      <c r="OXA3" s="168"/>
      <c r="OXB3" s="168"/>
      <c r="OXC3" s="168"/>
      <c r="OXD3" s="168"/>
      <c r="OXE3" s="168"/>
      <c r="OXF3" s="168"/>
      <c r="OXG3" s="168"/>
      <c r="OXH3" s="168"/>
      <c r="OXI3" s="168"/>
      <c r="OXJ3" s="168"/>
      <c r="OXK3" s="168"/>
      <c r="OXL3" s="168"/>
      <c r="OXM3" s="168"/>
      <c r="OXN3" s="168"/>
      <c r="OXO3" s="168"/>
      <c r="OXP3" s="168"/>
      <c r="OXQ3" s="168"/>
      <c r="OXR3" s="168"/>
      <c r="OXS3" s="168"/>
      <c r="OXT3" s="168"/>
      <c r="OXU3" s="168"/>
      <c r="OXV3" s="168"/>
      <c r="OXW3" s="168"/>
      <c r="OXX3" s="168"/>
      <c r="OXY3" s="168"/>
      <c r="OXZ3" s="168"/>
      <c r="OYA3" s="168"/>
      <c r="OYB3" s="168"/>
      <c r="OYC3" s="168"/>
      <c r="OYD3" s="168"/>
      <c r="OYE3" s="168"/>
      <c r="OYF3" s="168"/>
      <c r="OYG3" s="168"/>
      <c r="OYH3" s="168"/>
      <c r="OYI3" s="168"/>
      <c r="OYJ3" s="168"/>
      <c r="OYK3" s="168"/>
      <c r="OYL3" s="168"/>
      <c r="OYM3" s="168"/>
      <c r="OYN3" s="168"/>
      <c r="OYO3" s="168"/>
      <c r="OYP3" s="168"/>
      <c r="OYQ3" s="168"/>
      <c r="OYR3" s="168"/>
      <c r="OYS3" s="168"/>
      <c r="OYT3" s="168"/>
      <c r="OYU3" s="168"/>
      <c r="OYV3" s="168"/>
      <c r="OYW3" s="168"/>
      <c r="OYX3" s="168"/>
      <c r="OYY3" s="168"/>
      <c r="OYZ3" s="168"/>
      <c r="OZA3" s="168"/>
      <c r="OZB3" s="168"/>
      <c r="OZC3" s="168"/>
      <c r="OZD3" s="168"/>
      <c r="OZE3" s="168"/>
      <c r="OZF3" s="168"/>
      <c r="OZG3" s="168"/>
      <c r="OZH3" s="168"/>
      <c r="OZI3" s="168"/>
      <c r="OZJ3" s="168"/>
      <c r="OZK3" s="168"/>
      <c r="OZL3" s="168"/>
      <c r="OZM3" s="168"/>
      <c r="OZN3" s="168"/>
      <c r="OZO3" s="168"/>
      <c r="OZP3" s="168"/>
      <c r="OZQ3" s="168"/>
      <c r="OZR3" s="168"/>
      <c r="OZS3" s="168"/>
      <c r="OZT3" s="168"/>
      <c r="OZU3" s="168"/>
      <c r="OZV3" s="168"/>
      <c r="OZW3" s="168"/>
      <c r="OZX3" s="168"/>
      <c r="OZY3" s="168"/>
      <c r="OZZ3" s="168"/>
      <c r="PAA3" s="168"/>
      <c r="PAB3" s="168"/>
      <c r="PAC3" s="168"/>
      <c r="PAD3" s="168"/>
      <c r="PAE3" s="168"/>
      <c r="PAF3" s="168"/>
      <c r="PAG3" s="168"/>
      <c r="PAH3" s="168"/>
      <c r="PAI3" s="168"/>
      <c r="PAJ3" s="168"/>
      <c r="PAK3" s="168"/>
      <c r="PAL3" s="168"/>
      <c r="PAM3" s="168"/>
      <c r="PAN3" s="168"/>
      <c r="PAO3" s="168"/>
      <c r="PAP3" s="168"/>
      <c r="PAQ3" s="168"/>
      <c r="PAR3" s="168"/>
      <c r="PAS3" s="168"/>
      <c r="PAT3" s="168"/>
      <c r="PAU3" s="168"/>
      <c r="PAV3" s="168"/>
      <c r="PAW3" s="168"/>
      <c r="PAX3" s="168"/>
      <c r="PAY3" s="168"/>
      <c r="PAZ3" s="168"/>
      <c r="PBA3" s="168"/>
      <c r="PBB3" s="168"/>
      <c r="PBC3" s="168"/>
      <c r="PBD3" s="168"/>
      <c r="PBE3" s="168"/>
      <c r="PBF3" s="168"/>
      <c r="PBG3" s="168"/>
      <c r="PBH3" s="168"/>
      <c r="PBI3" s="168"/>
      <c r="PBJ3" s="168"/>
      <c r="PBK3" s="168"/>
      <c r="PBL3" s="168"/>
      <c r="PBM3" s="168"/>
      <c r="PBN3" s="168"/>
      <c r="PBO3" s="168"/>
      <c r="PBP3" s="168"/>
      <c r="PBQ3" s="168"/>
      <c r="PBR3" s="168"/>
      <c r="PBS3" s="168"/>
      <c r="PBT3" s="168"/>
      <c r="PBU3" s="168"/>
      <c r="PBV3" s="168"/>
      <c r="PBW3" s="168"/>
      <c r="PBX3" s="168"/>
      <c r="PBY3" s="168"/>
      <c r="PBZ3" s="168"/>
      <c r="PCA3" s="168"/>
      <c r="PCB3" s="168"/>
      <c r="PCC3" s="168"/>
      <c r="PCD3" s="168"/>
      <c r="PCE3" s="168"/>
      <c r="PCF3" s="168"/>
      <c r="PCG3" s="168"/>
      <c r="PCH3" s="168"/>
      <c r="PCI3" s="168"/>
      <c r="PCJ3" s="168"/>
      <c r="PCK3" s="168"/>
      <c r="PCL3" s="168"/>
      <c r="PCM3" s="168"/>
      <c r="PCN3" s="168"/>
      <c r="PCO3" s="168"/>
      <c r="PCP3" s="168"/>
      <c r="PCQ3" s="168"/>
      <c r="PCR3" s="168"/>
      <c r="PCS3" s="168"/>
      <c r="PCT3" s="168"/>
      <c r="PCU3" s="168"/>
      <c r="PCV3" s="168"/>
      <c r="PCW3" s="168"/>
      <c r="PCX3" s="168"/>
      <c r="PCY3" s="168"/>
      <c r="PCZ3" s="168"/>
      <c r="PDA3" s="168"/>
      <c r="PDB3" s="168"/>
      <c r="PDC3" s="168"/>
      <c r="PDD3" s="168"/>
      <c r="PDE3" s="168"/>
      <c r="PDF3" s="168"/>
      <c r="PDG3" s="168"/>
      <c r="PDH3" s="168"/>
      <c r="PDI3" s="168"/>
      <c r="PDJ3" s="168"/>
      <c r="PDK3" s="168"/>
      <c r="PDL3" s="168"/>
      <c r="PDM3" s="168"/>
      <c r="PDN3" s="168"/>
      <c r="PDO3" s="168"/>
      <c r="PDP3" s="168"/>
      <c r="PDQ3" s="168"/>
      <c r="PDR3" s="168"/>
      <c r="PDS3" s="168"/>
      <c r="PDT3" s="168"/>
      <c r="PDU3" s="168"/>
      <c r="PDV3" s="168"/>
      <c r="PDW3" s="168"/>
      <c r="PDX3" s="168"/>
      <c r="PDY3" s="168"/>
      <c r="PDZ3" s="168"/>
      <c r="PEA3" s="168"/>
      <c r="PEB3" s="168"/>
      <c r="PEC3" s="168"/>
      <c r="PED3" s="168"/>
      <c r="PEE3" s="168"/>
      <c r="PEF3" s="168"/>
      <c r="PEG3" s="168"/>
      <c r="PEH3" s="168"/>
      <c r="PEI3" s="168"/>
      <c r="PEJ3" s="168"/>
      <c r="PEK3" s="168"/>
      <c r="PEL3" s="168"/>
      <c r="PEM3" s="168"/>
      <c r="PEN3" s="168"/>
      <c r="PEO3" s="168"/>
      <c r="PEP3" s="168"/>
      <c r="PEQ3" s="168"/>
      <c r="PER3" s="168"/>
      <c r="PES3" s="168"/>
      <c r="PET3" s="168"/>
      <c r="PEU3" s="168"/>
      <c r="PEV3" s="168"/>
      <c r="PEW3" s="168"/>
      <c r="PEX3" s="168"/>
      <c r="PEY3" s="168"/>
      <c r="PEZ3" s="168"/>
      <c r="PFA3" s="168"/>
      <c r="PFB3" s="168"/>
      <c r="PFC3" s="168"/>
      <c r="PFD3" s="168"/>
      <c r="PFE3" s="168"/>
      <c r="PFF3" s="168"/>
      <c r="PFG3" s="168"/>
      <c r="PFH3" s="168"/>
      <c r="PFI3" s="168"/>
      <c r="PFJ3" s="168"/>
      <c r="PFK3" s="168"/>
      <c r="PFL3" s="168"/>
      <c r="PFM3" s="168"/>
      <c r="PFN3" s="168"/>
      <c r="PFO3" s="168"/>
      <c r="PFP3" s="168"/>
      <c r="PFQ3" s="168"/>
      <c r="PFR3" s="168"/>
      <c r="PFS3" s="168"/>
      <c r="PFT3" s="168"/>
      <c r="PFU3" s="168"/>
      <c r="PFV3" s="168"/>
      <c r="PFW3" s="168"/>
      <c r="PFX3" s="168"/>
      <c r="PFY3" s="168"/>
      <c r="PFZ3" s="168"/>
      <c r="PGA3" s="168"/>
      <c r="PGB3" s="168"/>
      <c r="PGC3" s="168"/>
      <c r="PGD3" s="168"/>
      <c r="PGE3" s="168"/>
      <c r="PGF3" s="168"/>
      <c r="PGG3" s="168"/>
      <c r="PGH3" s="168"/>
      <c r="PGI3" s="168"/>
      <c r="PGJ3" s="168"/>
      <c r="PGK3" s="168"/>
      <c r="PGL3" s="168"/>
      <c r="PGM3" s="168"/>
      <c r="PGN3" s="168"/>
      <c r="PGO3" s="168"/>
      <c r="PGP3" s="168"/>
      <c r="PGQ3" s="168"/>
      <c r="PGR3" s="168"/>
      <c r="PGS3" s="168"/>
      <c r="PGT3" s="168"/>
      <c r="PGU3" s="168"/>
      <c r="PGV3" s="168"/>
      <c r="PGW3" s="168"/>
      <c r="PGX3" s="168"/>
      <c r="PGY3" s="168"/>
      <c r="PGZ3" s="168"/>
      <c r="PHA3" s="168"/>
      <c r="PHB3" s="168"/>
      <c r="PHC3" s="168"/>
      <c r="PHD3" s="168"/>
      <c r="PHE3" s="168"/>
      <c r="PHF3" s="168"/>
      <c r="PHG3" s="168"/>
      <c r="PHH3" s="168"/>
      <c r="PHI3" s="168"/>
      <c r="PHJ3" s="168"/>
      <c r="PHK3" s="168"/>
      <c r="PHL3" s="168"/>
      <c r="PHM3" s="168"/>
      <c r="PHN3" s="168"/>
      <c r="PHO3" s="168"/>
      <c r="PHP3" s="168"/>
      <c r="PHQ3" s="168"/>
      <c r="PHR3" s="168"/>
      <c r="PHS3" s="168"/>
      <c r="PHT3" s="168"/>
      <c r="PHU3" s="168"/>
      <c r="PHV3" s="168"/>
      <c r="PHW3" s="168"/>
      <c r="PHX3" s="168"/>
      <c r="PHY3" s="168"/>
      <c r="PHZ3" s="168"/>
      <c r="PIA3" s="168"/>
      <c r="PIB3" s="168"/>
      <c r="PIC3" s="168"/>
      <c r="PID3" s="168"/>
      <c r="PIE3" s="168"/>
      <c r="PIF3" s="168"/>
      <c r="PIG3" s="168"/>
      <c r="PIH3" s="168"/>
      <c r="PII3" s="168"/>
      <c r="PIJ3" s="168"/>
      <c r="PIK3" s="168"/>
      <c r="PIL3" s="168"/>
      <c r="PIM3" s="168"/>
      <c r="PIN3" s="168"/>
      <c r="PIO3" s="168"/>
      <c r="PIP3" s="168"/>
      <c r="PIQ3" s="168"/>
      <c r="PIR3" s="168"/>
      <c r="PIS3" s="168"/>
      <c r="PIT3" s="168"/>
      <c r="PIU3" s="168"/>
      <c r="PIV3" s="168"/>
      <c r="PIW3" s="168"/>
      <c r="PIX3" s="168"/>
      <c r="PIY3" s="168"/>
      <c r="PIZ3" s="168"/>
      <c r="PJA3" s="168"/>
      <c r="PJB3" s="168"/>
      <c r="PJC3" s="168"/>
      <c r="PJD3" s="168"/>
      <c r="PJE3" s="168"/>
      <c r="PJF3" s="168"/>
      <c r="PJG3" s="168"/>
      <c r="PJH3" s="168"/>
      <c r="PJI3" s="168"/>
      <c r="PJJ3" s="168"/>
      <c r="PJK3" s="168"/>
      <c r="PJL3" s="168"/>
      <c r="PJM3" s="168"/>
      <c r="PJN3" s="168"/>
      <c r="PJO3" s="168"/>
      <c r="PJP3" s="168"/>
      <c r="PJQ3" s="168"/>
      <c r="PJR3" s="168"/>
      <c r="PJS3" s="168"/>
      <c r="PJT3" s="168"/>
      <c r="PJU3" s="168"/>
      <c r="PJV3" s="168"/>
      <c r="PJW3" s="168"/>
      <c r="PJX3" s="168"/>
      <c r="PJY3" s="168"/>
      <c r="PJZ3" s="168"/>
      <c r="PKA3" s="168"/>
      <c r="PKB3" s="168"/>
      <c r="PKC3" s="168"/>
      <c r="PKD3" s="168"/>
      <c r="PKE3" s="168"/>
      <c r="PKF3" s="168"/>
      <c r="PKG3" s="168"/>
      <c r="PKH3" s="168"/>
      <c r="PKI3" s="168"/>
      <c r="PKJ3" s="168"/>
      <c r="PKK3" s="168"/>
      <c r="PKL3" s="168"/>
      <c r="PKM3" s="168"/>
      <c r="PKN3" s="168"/>
      <c r="PKO3" s="168"/>
      <c r="PKP3" s="168"/>
      <c r="PKQ3" s="168"/>
      <c r="PKR3" s="168"/>
      <c r="PKS3" s="168"/>
      <c r="PKT3" s="168"/>
      <c r="PKU3" s="168"/>
      <c r="PKV3" s="168"/>
      <c r="PKW3" s="168"/>
      <c r="PKX3" s="168"/>
      <c r="PKY3" s="168"/>
      <c r="PKZ3" s="168"/>
      <c r="PLA3" s="168"/>
      <c r="PLB3" s="168"/>
      <c r="PLC3" s="168"/>
      <c r="PLD3" s="168"/>
      <c r="PLE3" s="168"/>
      <c r="PLF3" s="168"/>
      <c r="PLG3" s="168"/>
      <c r="PLH3" s="168"/>
      <c r="PLI3" s="168"/>
      <c r="PLJ3" s="168"/>
      <c r="PLK3" s="168"/>
      <c r="PLL3" s="168"/>
      <c r="PLM3" s="168"/>
      <c r="PLN3" s="168"/>
      <c r="PLO3" s="168"/>
      <c r="PLP3" s="168"/>
      <c r="PLQ3" s="168"/>
      <c r="PLR3" s="168"/>
      <c r="PLS3" s="168"/>
      <c r="PLT3" s="168"/>
      <c r="PLU3" s="168"/>
      <c r="PLV3" s="168"/>
      <c r="PLW3" s="168"/>
      <c r="PLX3" s="168"/>
      <c r="PLY3" s="168"/>
      <c r="PLZ3" s="168"/>
      <c r="PMA3" s="168"/>
      <c r="PMB3" s="168"/>
      <c r="PMC3" s="168"/>
      <c r="PMD3" s="168"/>
      <c r="PME3" s="168"/>
      <c r="PMF3" s="168"/>
      <c r="PMG3" s="168"/>
      <c r="PMH3" s="168"/>
      <c r="PMI3" s="168"/>
      <c r="PMJ3" s="168"/>
      <c r="PMK3" s="168"/>
      <c r="PML3" s="168"/>
      <c r="PMM3" s="168"/>
      <c r="PMN3" s="168"/>
      <c r="PMO3" s="168"/>
      <c r="PMP3" s="168"/>
      <c r="PMQ3" s="168"/>
      <c r="PMR3" s="168"/>
      <c r="PMS3" s="168"/>
      <c r="PMT3" s="168"/>
      <c r="PMU3" s="168"/>
      <c r="PMV3" s="168"/>
      <c r="PMW3" s="168"/>
      <c r="PMX3" s="168"/>
      <c r="PMY3" s="168"/>
      <c r="PMZ3" s="168"/>
      <c r="PNA3" s="168"/>
      <c r="PNB3" s="168"/>
      <c r="PNC3" s="168"/>
      <c r="PND3" s="168"/>
      <c r="PNE3" s="168"/>
      <c r="PNF3" s="168"/>
      <c r="PNG3" s="168"/>
      <c r="PNH3" s="168"/>
      <c r="PNI3" s="168"/>
      <c r="PNJ3" s="168"/>
      <c r="PNK3" s="168"/>
      <c r="PNL3" s="168"/>
      <c r="PNM3" s="168"/>
      <c r="PNN3" s="168"/>
      <c r="PNO3" s="168"/>
      <c r="PNP3" s="168"/>
      <c r="PNQ3" s="168"/>
      <c r="PNR3" s="168"/>
      <c r="PNS3" s="168"/>
      <c r="PNT3" s="168"/>
      <c r="PNU3" s="168"/>
      <c r="PNV3" s="168"/>
      <c r="PNW3" s="168"/>
      <c r="PNX3" s="168"/>
      <c r="PNY3" s="168"/>
      <c r="PNZ3" s="168"/>
      <c r="POA3" s="168"/>
      <c r="POB3" s="168"/>
      <c r="POC3" s="168"/>
      <c r="POD3" s="168"/>
      <c r="POE3" s="168"/>
      <c r="POF3" s="168"/>
      <c r="POG3" s="168"/>
      <c r="POH3" s="168"/>
      <c r="POI3" s="168"/>
      <c r="POJ3" s="168"/>
      <c r="POK3" s="168"/>
      <c r="POL3" s="168"/>
      <c r="POM3" s="168"/>
      <c r="PON3" s="168"/>
      <c r="POO3" s="168"/>
      <c r="POP3" s="168"/>
      <c r="POQ3" s="168"/>
      <c r="POR3" s="168"/>
      <c r="POS3" s="168"/>
      <c r="POT3" s="168"/>
      <c r="POU3" s="168"/>
      <c r="POV3" s="168"/>
      <c r="POW3" s="168"/>
      <c r="POX3" s="168"/>
      <c r="POY3" s="168"/>
      <c r="POZ3" s="168"/>
      <c r="PPA3" s="168"/>
      <c r="PPB3" s="168"/>
      <c r="PPC3" s="168"/>
      <c r="PPD3" s="168"/>
      <c r="PPE3" s="168"/>
      <c r="PPF3" s="168"/>
      <c r="PPG3" s="168"/>
      <c r="PPH3" s="168"/>
      <c r="PPI3" s="168"/>
      <c r="PPJ3" s="168"/>
      <c r="PPK3" s="168"/>
      <c r="PPL3" s="168"/>
      <c r="PPM3" s="168"/>
      <c r="PPN3" s="168"/>
      <c r="PPO3" s="168"/>
      <c r="PPP3" s="168"/>
      <c r="PPQ3" s="168"/>
      <c r="PPR3" s="168"/>
      <c r="PPS3" s="168"/>
      <c r="PPT3" s="168"/>
      <c r="PPU3" s="168"/>
      <c r="PPV3" s="168"/>
      <c r="PPW3" s="168"/>
      <c r="PPX3" s="168"/>
      <c r="PPY3" s="168"/>
      <c r="PPZ3" s="168"/>
      <c r="PQA3" s="168"/>
      <c r="PQB3" s="168"/>
      <c r="PQC3" s="168"/>
      <c r="PQD3" s="168"/>
      <c r="PQE3" s="168"/>
      <c r="PQF3" s="168"/>
      <c r="PQG3" s="168"/>
      <c r="PQH3" s="168"/>
      <c r="PQI3" s="168"/>
      <c r="PQJ3" s="168"/>
      <c r="PQK3" s="168"/>
      <c r="PQL3" s="168"/>
      <c r="PQM3" s="168"/>
      <c r="PQN3" s="168"/>
      <c r="PQO3" s="168"/>
      <c r="PQP3" s="168"/>
      <c r="PQQ3" s="168"/>
      <c r="PQR3" s="168"/>
      <c r="PQS3" s="168"/>
      <c r="PQT3" s="168"/>
      <c r="PQU3" s="168"/>
      <c r="PQV3" s="168"/>
      <c r="PQW3" s="168"/>
      <c r="PQX3" s="168"/>
      <c r="PQY3" s="168"/>
      <c r="PQZ3" s="168"/>
      <c r="PRA3" s="168"/>
      <c r="PRB3" s="168"/>
      <c r="PRC3" s="168"/>
      <c r="PRD3" s="168"/>
      <c r="PRE3" s="168"/>
      <c r="PRF3" s="168"/>
      <c r="PRG3" s="168"/>
      <c r="PRH3" s="168"/>
      <c r="PRI3" s="168"/>
      <c r="PRJ3" s="168"/>
      <c r="PRK3" s="168"/>
      <c r="PRL3" s="168"/>
      <c r="PRM3" s="168"/>
      <c r="PRN3" s="168"/>
      <c r="PRO3" s="168"/>
      <c r="PRP3" s="168"/>
      <c r="PRQ3" s="168"/>
      <c r="PRR3" s="168"/>
      <c r="PRS3" s="168"/>
      <c r="PRT3" s="168"/>
      <c r="PRU3" s="168"/>
      <c r="PRV3" s="168"/>
      <c r="PRW3" s="168"/>
      <c r="PRX3" s="168"/>
      <c r="PRY3" s="168"/>
      <c r="PRZ3" s="168"/>
      <c r="PSA3" s="168"/>
      <c r="PSB3" s="168"/>
      <c r="PSC3" s="168"/>
      <c r="PSD3" s="168"/>
      <c r="PSE3" s="168"/>
      <c r="PSF3" s="168"/>
      <c r="PSG3" s="168"/>
      <c r="PSH3" s="168"/>
      <c r="PSI3" s="168"/>
      <c r="PSJ3" s="168"/>
      <c r="PSK3" s="168"/>
      <c r="PSL3" s="168"/>
      <c r="PSM3" s="168"/>
      <c r="PSN3" s="168"/>
      <c r="PSO3" s="168"/>
      <c r="PSP3" s="168"/>
      <c r="PSQ3" s="168"/>
      <c r="PSR3" s="168"/>
      <c r="PSS3" s="168"/>
      <c r="PST3" s="168"/>
      <c r="PSU3" s="168"/>
      <c r="PSV3" s="168"/>
      <c r="PSW3" s="168"/>
      <c r="PSX3" s="168"/>
      <c r="PSY3" s="168"/>
      <c r="PSZ3" s="168"/>
      <c r="PTA3" s="168"/>
      <c r="PTB3" s="168"/>
      <c r="PTC3" s="168"/>
      <c r="PTD3" s="168"/>
      <c r="PTE3" s="168"/>
      <c r="PTF3" s="168"/>
      <c r="PTG3" s="168"/>
      <c r="PTH3" s="168"/>
      <c r="PTI3" s="168"/>
      <c r="PTJ3" s="168"/>
      <c r="PTK3" s="168"/>
      <c r="PTL3" s="168"/>
      <c r="PTM3" s="168"/>
      <c r="PTN3" s="168"/>
      <c r="PTO3" s="168"/>
      <c r="PTP3" s="168"/>
      <c r="PTQ3" s="168"/>
      <c r="PTR3" s="168"/>
      <c r="PTS3" s="168"/>
      <c r="PTT3" s="168"/>
      <c r="PTU3" s="168"/>
      <c r="PTV3" s="168"/>
      <c r="PTW3" s="168"/>
      <c r="PTX3" s="168"/>
      <c r="PTY3" s="168"/>
      <c r="PTZ3" s="168"/>
      <c r="PUA3" s="168"/>
      <c r="PUB3" s="168"/>
      <c r="PUC3" s="168"/>
      <c r="PUD3" s="168"/>
      <c r="PUE3" s="168"/>
      <c r="PUF3" s="168"/>
      <c r="PUG3" s="168"/>
      <c r="PUH3" s="168"/>
      <c r="PUI3" s="168"/>
      <c r="PUJ3" s="168"/>
      <c r="PUK3" s="168"/>
      <c r="PUL3" s="168"/>
      <c r="PUM3" s="168"/>
      <c r="PUN3" s="168"/>
      <c r="PUO3" s="168"/>
      <c r="PUP3" s="168"/>
      <c r="PUQ3" s="168"/>
      <c r="PUR3" s="168"/>
      <c r="PUS3" s="168"/>
      <c r="PUT3" s="168"/>
      <c r="PUU3" s="168"/>
      <c r="PUV3" s="168"/>
      <c r="PUW3" s="168"/>
      <c r="PUX3" s="168"/>
      <c r="PUY3" s="168"/>
      <c r="PUZ3" s="168"/>
      <c r="PVA3" s="168"/>
      <c r="PVB3" s="168"/>
      <c r="PVC3" s="168"/>
      <c r="PVD3" s="168"/>
      <c r="PVE3" s="168"/>
      <c r="PVF3" s="168"/>
      <c r="PVG3" s="168"/>
      <c r="PVH3" s="168"/>
      <c r="PVI3" s="168"/>
      <c r="PVJ3" s="168"/>
      <c r="PVK3" s="168"/>
      <c r="PVL3" s="168"/>
      <c r="PVM3" s="168"/>
      <c r="PVN3" s="168"/>
      <c r="PVO3" s="168"/>
      <c r="PVP3" s="168"/>
      <c r="PVQ3" s="168"/>
      <c r="PVR3" s="168"/>
      <c r="PVS3" s="168"/>
      <c r="PVT3" s="168"/>
      <c r="PVU3" s="168"/>
      <c r="PVV3" s="168"/>
      <c r="PVW3" s="168"/>
      <c r="PVX3" s="168"/>
      <c r="PVY3" s="168"/>
      <c r="PVZ3" s="168"/>
      <c r="PWA3" s="168"/>
      <c r="PWB3" s="168"/>
      <c r="PWC3" s="168"/>
      <c r="PWD3" s="168"/>
      <c r="PWE3" s="168"/>
      <c r="PWF3" s="168"/>
      <c r="PWG3" s="168"/>
      <c r="PWH3" s="168"/>
      <c r="PWI3" s="168"/>
      <c r="PWJ3" s="168"/>
      <c r="PWK3" s="168"/>
      <c r="PWL3" s="168"/>
      <c r="PWM3" s="168"/>
      <c r="PWN3" s="168"/>
      <c r="PWO3" s="168"/>
      <c r="PWP3" s="168"/>
      <c r="PWQ3" s="168"/>
      <c r="PWR3" s="168"/>
      <c r="PWS3" s="168"/>
      <c r="PWT3" s="168"/>
      <c r="PWU3" s="168"/>
      <c r="PWV3" s="168"/>
      <c r="PWW3" s="168"/>
      <c r="PWX3" s="168"/>
      <c r="PWY3" s="168"/>
      <c r="PWZ3" s="168"/>
      <c r="PXA3" s="168"/>
      <c r="PXB3" s="168"/>
      <c r="PXC3" s="168"/>
      <c r="PXD3" s="168"/>
      <c r="PXE3" s="168"/>
      <c r="PXF3" s="168"/>
      <c r="PXG3" s="168"/>
      <c r="PXH3" s="168"/>
      <c r="PXI3" s="168"/>
      <c r="PXJ3" s="168"/>
      <c r="PXK3" s="168"/>
      <c r="PXL3" s="168"/>
      <c r="PXM3" s="168"/>
      <c r="PXN3" s="168"/>
      <c r="PXO3" s="168"/>
      <c r="PXP3" s="168"/>
      <c r="PXQ3" s="168"/>
      <c r="PXR3" s="168"/>
      <c r="PXS3" s="168"/>
      <c r="PXT3" s="168"/>
      <c r="PXU3" s="168"/>
      <c r="PXV3" s="168"/>
      <c r="PXW3" s="168"/>
      <c r="PXX3" s="168"/>
      <c r="PXY3" s="168"/>
      <c r="PXZ3" s="168"/>
      <c r="PYA3" s="168"/>
      <c r="PYB3" s="168"/>
      <c r="PYC3" s="168"/>
      <c r="PYD3" s="168"/>
      <c r="PYE3" s="168"/>
      <c r="PYF3" s="168"/>
      <c r="PYG3" s="168"/>
      <c r="PYH3" s="168"/>
      <c r="PYI3" s="168"/>
      <c r="PYJ3" s="168"/>
      <c r="PYK3" s="168"/>
      <c r="PYL3" s="168"/>
      <c r="PYM3" s="168"/>
      <c r="PYN3" s="168"/>
      <c r="PYO3" s="168"/>
      <c r="PYP3" s="168"/>
      <c r="PYQ3" s="168"/>
      <c r="PYR3" s="168"/>
      <c r="PYS3" s="168"/>
      <c r="PYT3" s="168"/>
      <c r="PYU3" s="168"/>
      <c r="PYV3" s="168"/>
      <c r="PYW3" s="168"/>
      <c r="PYX3" s="168"/>
      <c r="PYY3" s="168"/>
      <c r="PYZ3" s="168"/>
      <c r="PZA3" s="168"/>
      <c r="PZB3" s="168"/>
      <c r="PZC3" s="168"/>
      <c r="PZD3" s="168"/>
      <c r="PZE3" s="168"/>
      <c r="PZF3" s="168"/>
      <c r="PZG3" s="168"/>
      <c r="PZH3" s="168"/>
      <c r="PZI3" s="168"/>
      <c r="PZJ3" s="168"/>
      <c r="PZK3" s="168"/>
      <c r="PZL3" s="168"/>
      <c r="PZM3" s="168"/>
      <c r="PZN3" s="168"/>
      <c r="PZO3" s="168"/>
      <c r="PZP3" s="168"/>
      <c r="PZQ3" s="168"/>
      <c r="PZR3" s="168"/>
      <c r="PZS3" s="168"/>
      <c r="PZT3" s="168"/>
      <c r="PZU3" s="168"/>
      <c r="PZV3" s="168"/>
      <c r="PZW3" s="168"/>
      <c r="PZX3" s="168"/>
      <c r="PZY3" s="168"/>
      <c r="PZZ3" s="168"/>
      <c r="QAA3" s="168"/>
      <c r="QAB3" s="168"/>
      <c r="QAC3" s="168"/>
      <c r="QAD3" s="168"/>
      <c r="QAE3" s="168"/>
      <c r="QAF3" s="168"/>
      <c r="QAG3" s="168"/>
      <c r="QAH3" s="168"/>
      <c r="QAI3" s="168"/>
      <c r="QAJ3" s="168"/>
      <c r="QAK3" s="168"/>
      <c r="QAL3" s="168"/>
      <c r="QAM3" s="168"/>
      <c r="QAN3" s="168"/>
      <c r="QAO3" s="168"/>
      <c r="QAP3" s="168"/>
      <c r="QAQ3" s="168"/>
      <c r="QAR3" s="168"/>
      <c r="QAS3" s="168"/>
      <c r="QAT3" s="168"/>
      <c r="QAU3" s="168"/>
      <c r="QAV3" s="168"/>
      <c r="QAW3" s="168"/>
      <c r="QAX3" s="168"/>
      <c r="QAY3" s="168"/>
      <c r="QAZ3" s="168"/>
      <c r="QBA3" s="168"/>
      <c r="QBB3" s="168"/>
      <c r="QBC3" s="168"/>
      <c r="QBD3" s="168"/>
      <c r="QBE3" s="168"/>
      <c r="QBF3" s="168"/>
      <c r="QBG3" s="168"/>
      <c r="QBH3" s="168"/>
      <c r="QBI3" s="168"/>
      <c r="QBJ3" s="168"/>
      <c r="QBK3" s="168"/>
      <c r="QBL3" s="168"/>
      <c r="QBM3" s="168"/>
      <c r="QBN3" s="168"/>
      <c r="QBO3" s="168"/>
      <c r="QBP3" s="168"/>
      <c r="QBQ3" s="168"/>
      <c r="QBR3" s="168"/>
      <c r="QBS3" s="168"/>
      <c r="QBT3" s="168"/>
      <c r="QBU3" s="168"/>
      <c r="QBV3" s="168"/>
      <c r="QBW3" s="168"/>
      <c r="QBX3" s="168"/>
      <c r="QBY3" s="168"/>
      <c r="QBZ3" s="168"/>
      <c r="QCA3" s="168"/>
      <c r="QCB3" s="168"/>
      <c r="QCC3" s="168"/>
      <c r="QCD3" s="168"/>
      <c r="QCE3" s="168"/>
      <c r="QCF3" s="168"/>
      <c r="QCG3" s="168"/>
      <c r="QCH3" s="168"/>
      <c r="QCI3" s="168"/>
      <c r="QCJ3" s="168"/>
      <c r="QCK3" s="168"/>
      <c r="QCL3" s="168"/>
      <c r="QCM3" s="168"/>
      <c r="QCN3" s="168"/>
      <c r="QCO3" s="168"/>
      <c r="QCP3" s="168"/>
      <c r="QCQ3" s="168"/>
      <c r="QCR3" s="168"/>
      <c r="QCS3" s="168"/>
      <c r="QCT3" s="168"/>
      <c r="QCU3" s="168"/>
      <c r="QCV3" s="168"/>
      <c r="QCW3" s="168"/>
      <c r="QCX3" s="168"/>
      <c r="QCY3" s="168"/>
      <c r="QCZ3" s="168"/>
      <c r="QDA3" s="168"/>
      <c r="QDB3" s="168"/>
      <c r="QDC3" s="168"/>
      <c r="QDD3" s="168"/>
      <c r="QDE3" s="168"/>
      <c r="QDF3" s="168"/>
      <c r="QDG3" s="168"/>
      <c r="QDH3" s="168"/>
      <c r="QDI3" s="168"/>
      <c r="QDJ3" s="168"/>
      <c r="QDK3" s="168"/>
      <c r="QDL3" s="168"/>
      <c r="QDM3" s="168"/>
      <c r="QDN3" s="168"/>
      <c r="QDO3" s="168"/>
      <c r="QDP3" s="168"/>
      <c r="QDQ3" s="168"/>
      <c r="QDR3" s="168"/>
      <c r="QDS3" s="168"/>
      <c r="QDT3" s="168"/>
      <c r="QDU3" s="168"/>
      <c r="QDV3" s="168"/>
      <c r="QDW3" s="168"/>
      <c r="QDX3" s="168"/>
      <c r="QDY3" s="168"/>
      <c r="QDZ3" s="168"/>
      <c r="QEA3" s="168"/>
      <c r="QEB3" s="168"/>
      <c r="QEC3" s="168"/>
      <c r="QED3" s="168"/>
      <c r="QEE3" s="168"/>
      <c r="QEF3" s="168"/>
      <c r="QEG3" s="168"/>
      <c r="QEH3" s="168"/>
      <c r="QEI3" s="168"/>
      <c r="QEJ3" s="168"/>
      <c r="QEK3" s="168"/>
      <c r="QEL3" s="168"/>
      <c r="QEM3" s="168"/>
      <c r="QEN3" s="168"/>
      <c r="QEO3" s="168"/>
      <c r="QEP3" s="168"/>
      <c r="QEQ3" s="168"/>
      <c r="QER3" s="168"/>
      <c r="QES3" s="168"/>
      <c r="QET3" s="168"/>
      <c r="QEU3" s="168"/>
      <c r="QEV3" s="168"/>
      <c r="QEW3" s="168"/>
      <c r="QEX3" s="168"/>
      <c r="QEY3" s="168"/>
      <c r="QEZ3" s="168"/>
      <c r="QFA3" s="168"/>
      <c r="QFB3" s="168"/>
      <c r="QFC3" s="168"/>
      <c r="QFD3" s="168"/>
      <c r="QFE3" s="168"/>
      <c r="QFF3" s="168"/>
      <c r="QFG3" s="168"/>
      <c r="QFH3" s="168"/>
      <c r="QFI3" s="168"/>
      <c r="QFJ3" s="168"/>
      <c r="QFK3" s="168"/>
      <c r="QFL3" s="168"/>
      <c r="QFM3" s="168"/>
      <c r="QFN3" s="168"/>
      <c r="QFO3" s="168"/>
      <c r="QFP3" s="168"/>
      <c r="QFQ3" s="168"/>
      <c r="QFR3" s="168"/>
      <c r="QFS3" s="168"/>
      <c r="QFT3" s="168"/>
      <c r="QFU3" s="168"/>
      <c r="QFV3" s="168"/>
      <c r="QFW3" s="168"/>
      <c r="QFX3" s="168"/>
      <c r="QFY3" s="168"/>
      <c r="QFZ3" s="168"/>
      <c r="QGA3" s="168"/>
      <c r="QGB3" s="168"/>
      <c r="QGC3" s="168"/>
      <c r="QGD3" s="168"/>
      <c r="QGE3" s="168"/>
      <c r="QGF3" s="168"/>
      <c r="QGG3" s="168"/>
      <c r="QGH3" s="168"/>
      <c r="QGI3" s="168"/>
      <c r="QGJ3" s="168"/>
      <c r="QGK3" s="168"/>
      <c r="QGL3" s="168"/>
      <c r="QGM3" s="168"/>
      <c r="QGN3" s="168"/>
      <c r="QGO3" s="168"/>
      <c r="QGP3" s="168"/>
      <c r="QGQ3" s="168"/>
      <c r="QGR3" s="168"/>
      <c r="QGS3" s="168"/>
      <c r="QGT3" s="168"/>
      <c r="QGU3" s="168"/>
      <c r="QGV3" s="168"/>
      <c r="QGW3" s="168"/>
      <c r="QGX3" s="168"/>
      <c r="QGY3" s="168"/>
      <c r="QGZ3" s="168"/>
      <c r="QHA3" s="168"/>
      <c r="QHB3" s="168"/>
      <c r="QHC3" s="168"/>
      <c r="QHD3" s="168"/>
      <c r="QHE3" s="168"/>
      <c r="QHF3" s="168"/>
      <c r="QHG3" s="168"/>
      <c r="QHH3" s="168"/>
      <c r="QHI3" s="168"/>
      <c r="QHJ3" s="168"/>
      <c r="QHK3" s="168"/>
      <c r="QHL3" s="168"/>
      <c r="QHM3" s="168"/>
      <c r="QHN3" s="168"/>
      <c r="QHO3" s="168"/>
      <c r="QHP3" s="168"/>
      <c r="QHQ3" s="168"/>
      <c r="QHR3" s="168"/>
      <c r="QHS3" s="168"/>
      <c r="QHT3" s="168"/>
      <c r="QHU3" s="168"/>
      <c r="QHV3" s="168"/>
      <c r="QHW3" s="168"/>
      <c r="QHX3" s="168"/>
      <c r="QHY3" s="168"/>
      <c r="QHZ3" s="168"/>
      <c r="QIA3" s="168"/>
      <c r="QIB3" s="168"/>
      <c r="QIC3" s="168"/>
      <c r="QID3" s="168"/>
      <c r="QIE3" s="168"/>
      <c r="QIF3" s="168"/>
      <c r="QIG3" s="168"/>
      <c r="QIH3" s="168"/>
      <c r="QII3" s="168"/>
      <c r="QIJ3" s="168"/>
      <c r="QIK3" s="168"/>
      <c r="QIL3" s="168"/>
      <c r="QIM3" s="168"/>
      <c r="QIN3" s="168"/>
      <c r="QIO3" s="168"/>
      <c r="QIP3" s="168"/>
      <c r="QIQ3" s="168"/>
      <c r="QIR3" s="168"/>
      <c r="QIS3" s="168"/>
      <c r="QIT3" s="168"/>
      <c r="QIU3" s="168"/>
      <c r="QIV3" s="168"/>
      <c r="QIW3" s="168"/>
      <c r="QIX3" s="168"/>
      <c r="QIY3" s="168"/>
      <c r="QIZ3" s="168"/>
      <c r="QJA3" s="168"/>
      <c r="QJB3" s="168"/>
      <c r="QJC3" s="168"/>
      <c r="QJD3" s="168"/>
      <c r="QJE3" s="168"/>
      <c r="QJF3" s="168"/>
      <c r="QJG3" s="168"/>
      <c r="QJH3" s="168"/>
      <c r="QJI3" s="168"/>
      <c r="QJJ3" s="168"/>
      <c r="QJK3" s="168"/>
      <c r="QJL3" s="168"/>
      <c r="QJM3" s="168"/>
      <c r="QJN3" s="168"/>
      <c r="QJO3" s="168"/>
      <c r="QJP3" s="168"/>
      <c r="QJQ3" s="168"/>
      <c r="QJR3" s="168"/>
      <c r="QJS3" s="168"/>
      <c r="QJT3" s="168"/>
      <c r="QJU3" s="168"/>
      <c r="QJV3" s="168"/>
      <c r="QJW3" s="168"/>
      <c r="QJX3" s="168"/>
      <c r="QJY3" s="168"/>
      <c r="QJZ3" s="168"/>
      <c r="QKA3" s="168"/>
      <c r="QKB3" s="168"/>
      <c r="QKC3" s="168"/>
      <c r="QKD3" s="168"/>
      <c r="QKE3" s="168"/>
      <c r="QKF3" s="168"/>
      <c r="QKG3" s="168"/>
      <c r="QKH3" s="168"/>
      <c r="QKI3" s="168"/>
      <c r="QKJ3" s="168"/>
      <c r="QKK3" s="168"/>
      <c r="QKL3" s="168"/>
      <c r="QKM3" s="168"/>
      <c r="QKN3" s="168"/>
      <c r="QKO3" s="168"/>
      <c r="QKP3" s="168"/>
      <c r="QKQ3" s="168"/>
      <c r="QKR3" s="168"/>
      <c r="QKS3" s="168"/>
      <c r="QKT3" s="168"/>
      <c r="QKU3" s="168"/>
      <c r="QKV3" s="168"/>
      <c r="QKW3" s="168"/>
      <c r="QKX3" s="168"/>
      <c r="QKY3" s="168"/>
      <c r="QKZ3" s="168"/>
      <c r="QLA3" s="168"/>
      <c r="QLB3" s="168"/>
      <c r="QLC3" s="168"/>
      <c r="QLD3" s="168"/>
      <c r="QLE3" s="168"/>
      <c r="QLF3" s="168"/>
      <c r="QLG3" s="168"/>
      <c r="QLH3" s="168"/>
      <c r="QLI3" s="168"/>
      <c r="QLJ3" s="168"/>
      <c r="QLK3" s="168"/>
      <c r="QLL3" s="168"/>
      <c r="QLM3" s="168"/>
      <c r="QLN3" s="168"/>
      <c r="QLO3" s="168"/>
      <c r="QLP3" s="168"/>
      <c r="QLQ3" s="168"/>
      <c r="QLR3" s="168"/>
      <c r="QLS3" s="168"/>
      <c r="QLT3" s="168"/>
      <c r="QLU3" s="168"/>
      <c r="QLV3" s="168"/>
      <c r="QLW3" s="168"/>
      <c r="QLX3" s="168"/>
      <c r="QLY3" s="168"/>
      <c r="QLZ3" s="168"/>
      <c r="QMA3" s="168"/>
      <c r="QMB3" s="168"/>
      <c r="QMC3" s="168"/>
      <c r="QMD3" s="168"/>
      <c r="QME3" s="168"/>
      <c r="QMF3" s="168"/>
      <c r="QMG3" s="168"/>
      <c r="QMH3" s="168"/>
      <c r="QMI3" s="168"/>
      <c r="QMJ3" s="168"/>
      <c r="QMK3" s="168"/>
      <c r="QML3" s="168"/>
      <c r="QMM3" s="168"/>
      <c r="QMN3" s="168"/>
      <c r="QMO3" s="168"/>
      <c r="QMP3" s="168"/>
      <c r="QMQ3" s="168"/>
      <c r="QMR3" s="168"/>
      <c r="QMS3" s="168"/>
      <c r="QMT3" s="168"/>
      <c r="QMU3" s="168"/>
      <c r="QMV3" s="168"/>
      <c r="QMW3" s="168"/>
      <c r="QMX3" s="168"/>
      <c r="QMY3" s="168"/>
      <c r="QMZ3" s="168"/>
      <c r="QNA3" s="168"/>
      <c r="QNB3" s="168"/>
      <c r="QNC3" s="168"/>
      <c r="QND3" s="168"/>
      <c r="QNE3" s="168"/>
      <c r="QNF3" s="168"/>
      <c r="QNG3" s="168"/>
      <c r="QNH3" s="168"/>
      <c r="QNI3" s="168"/>
      <c r="QNJ3" s="168"/>
      <c r="QNK3" s="168"/>
      <c r="QNL3" s="168"/>
      <c r="QNM3" s="168"/>
      <c r="QNN3" s="168"/>
      <c r="QNO3" s="168"/>
      <c r="QNP3" s="168"/>
      <c r="QNQ3" s="168"/>
      <c r="QNR3" s="168"/>
      <c r="QNS3" s="168"/>
      <c r="QNT3" s="168"/>
      <c r="QNU3" s="168"/>
      <c r="QNV3" s="168"/>
      <c r="QNW3" s="168"/>
      <c r="QNX3" s="168"/>
      <c r="QNY3" s="168"/>
      <c r="QNZ3" s="168"/>
      <c r="QOA3" s="168"/>
      <c r="QOB3" s="168"/>
      <c r="QOC3" s="168"/>
      <c r="QOD3" s="168"/>
      <c r="QOE3" s="168"/>
      <c r="QOF3" s="168"/>
      <c r="QOG3" s="168"/>
      <c r="QOH3" s="168"/>
      <c r="QOI3" s="168"/>
      <c r="QOJ3" s="168"/>
      <c r="QOK3" s="168"/>
      <c r="QOL3" s="168"/>
      <c r="QOM3" s="168"/>
      <c r="QON3" s="168"/>
      <c r="QOO3" s="168"/>
      <c r="QOP3" s="168"/>
      <c r="QOQ3" s="168"/>
      <c r="QOR3" s="168"/>
      <c r="QOS3" s="168"/>
      <c r="QOT3" s="168"/>
      <c r="QOU3" s="168"/>
      <c r="QOV3" s="168"/>
      <c r="QOW3" s="168"/>
      <c r="QOX3" s="168"/>
      <c r="QOY3" s="168"/>
      <c r="QOZ3" s="168"/>
      <c r="QPA3" s="168"/>
      <c r="QPB3" s="168"/>
      <c r="QPC3" s="168"/>
      <c r="QPD3" s="168"/>
      <c r="QPE3" s="168"/>
      <c r="QPF3" s="168"/>
      <c r="QPG3" s="168"/>
      <c r="QPH3" s="168"/>
      <c r="QPI3" s="168"/>
      <c r="QPJ3" s="168"/>
      <c r="QPK3" s="168"/>
      <c r="QPL3" s="168"/>
      <c r="QPM3" s="168"/>
      <c r="QPN3" s="168"/>
      <c r="QPO3" s="168"/>
      <c r="QPP3" s="168"/>
      <c r="QPQ3" s="168"/>
      <c r="QPR3" s="168"/>
      <c r="QPS3" s="168"/>
      <c r="QPT3" s="168"/>
      <c r="QPU3" s="168"/>
      <c r="QPV3" s="168"/>
      <c r="QPW3" s="168"/>
      <c r="QPX3" s="168"/>
      <c r="QPY3" s="168"/>
      <c r="QPZ3" s="168"/>
      <c r="QQA3" s="168"/>
      <c r="QQB3" s="168"/>
      <c r="QQC3" s="168"/>
      <c r="QQD3" s="168"/>
      <c r="QQE3" s="168"/>
      <c r="QQF3" s="168"/>
      <c r="QQG3" s="168"/>
      <c r="QQH3" s="168"/>
      <c r="QQI3" s="168"/>
      <c r="QQJ3" s="168"/>
      <c r="QQK3" s="168"/>
      <c r="QQL3" s="168"/>
      <c r="QQM3" s="168"/>
      <c r="QQN3" s="168"/>
      <c r="QQO3" s="168"/>
      <c r="QQP3" s="168"/>
      <c r="QQQ3" s="168"/>
      <c r="QQR3" s="168"/>
      <c r="QQS3" s="168"/>
      <c r="QQT3" s="168"/>
      <c r="QQU3" s="168"/>
      <c r="QQV3" s="168"/>
      <c r="QQW3" s="168"/>
      <c r="QQX3" s="168"/>
      <c r="QQY3" s="168"/>
      <c r="QQZ3" s="168"/>
      <c r="QRA3" s="168"/>
      <c r="QRB3" s="168"/>
      <c r="QRC3" s="168"/>
      <c r="QRD3" s="168"/>
      <c r="QRE3" s="168"/>
      <c r="QRF3" s="168"/>
      <c r="QRG3" s="168"/>
      <c r="QRH3" s="168"/>
      <c r="QRI3" s="168"/>
      <c r="QRJ3" s="168"/>
      <c r="QRK3" s="168"/>
      <c r="QRL3" s="168"/>
      <c r="QRM3" s="168"/>
      <c r="QRN3" s="168"/>
      <c r="QRO3" s="168"/>
      <c r="QRP3" s="168"/>
      <c r="QRQ3" s="168"/>
      <c r="QRR3" s="168"/>
      <c r="QRS3" s="168"/>
      <c r="QRT3" s="168"/>
      <c r="QRU3" s="168"/>
      <c r="QRV3" s="168"/>
      <c r="QRW3" s="168"/>
      <c r="QRX3" s="168"/>
      <c r="QRY3" s="168"/>
      <c r="QRZ3" s="168"/>
      <c r="QSA3" s="168"/>
      <c r="QSB3" s="168"/>
      <c r="QSC3" s="168"/>
      <c r="QSD3" s="168"/>
      <c r="QSE3" s="168"/>
      <c r="QSF3" s="168"/>
      <c r="QSG3" s="168"/>
      <c r="QSH3" s="168"/>
      <c r="QSI3" s="168"/>
      <c r="QSJ3" s="168"/>
      <c r="QSK3" s="168"/>
      <c r="QSL3" s="168"/>
      <c r="QSM3" s="168"/>
      <c r="QSN3" s="168"/>
      <c r="QSO3" s="168"/>
      <c r="QSP3" s="168"/>
      <c r="QSQ3" s="168"/>
      <c r="QSR3" s="168"/>
      <c r="QSS3" s="168"/>
      <c r="QST3" s="168"/>
      <c r="QSU3" s="168"/>
      <c r="QSV3" s="168"/>
      <c r="QSW3" s="168"/>
      <c r="QSX3" s="168"/>
      <c r="QSY3" s="168"/>
      <c r="QSZ3" s="168"/>
      <c r="QTA3" s="168"/>
      <c r="QTB3" s="168"/>
      <c r="QTC3" s="168"/>
      <c r="QTD3" s="168"/>
      <c r="QTE3" s="168"/>
      <c r="QTF3" s="168"/>
      <c r="QTG3" s="168"/>
      <c r="QTH3" s="168"/>
      <c r="QTI3" s="168"/>
      <c r="QTJ3" s="168"/>
      <c r="QTK3" s="168"/>
      <c r="QTL3" s="168"/>
      <c r="QTM3" s="168"/>
      <c r="QTN3" s="168"/>
      <c r="QTO3" s="168"/>
      <c r="QTP3" s="168"/>
      <c r="QTQ3" s="168"/>
      <c r="QTR3" s="168"/>
      <c r="QTS3" s="168"/>
      <c r="QTT3" s="168"/>
      <c r="QTU3" s="168"/>
      <c r="QTV3" s="168"/>
      <c r="QTW3" s="168"/>
      <c r="QTX3" s="168"/>
      <c r="QTY3" s="168"/>
      <c r="QTZ3" s="168"/>
      <c r="QUA3" s="168"/>
      <c r="QUB3" s="168"/>
      <c r="QUC3" s="168"/>
      <c r="QUD3" s="168"/>
      <c r="QUE3" s="168"/>
      <c r="QUF3" s="168"/>
      <c r="QUG3" s="168"/>
      <c r="QUH3" s="168"/>
      <c r="QUI3" s="168"/>
      <c r="QUJ3" s="168"/>
      <c r="QUK3" s="168"/>
      <c r="QUL3" s="168"/>
      <c r="QUM3" s="168"/>
      <c r="QUN3" s="168"/>
      <c r="QUO3" s="168"/>
      <c r="QUP3" s="168"/>
      <c r="QUQ3" s="168"/>
      <c r="QUR3" s="168"/>
      <c r="QUS3" s="168"/>
      <c r="QUT3" s="168"/>
      <c r="QUU3" s="168"/>
      <c r="QUV3" s="168"/>
      <c r="QUW3" s="168"/>
      <c r="QUX3" s="168"/>
      <c r="QUY3" s="168"/>
      <c r="QUZ3" s="168"/>
      <c r="QVA3" s="168"/>
      <c r="QVB3" s="168"/>
      <c r="QVC3" s="168"/>
      <c r="QVD3" s="168"/>
      <c r="QVE3" s="168"/>
      <c r="QVF3" s="168"/>
      <c r="QVG3" s="168"/>
      <c r="QVH3" s="168"/>
      <c r="QVI3" s="168"/>
      <c r="QVJ3" s="168"/>
      <c r="QVK3" s="168"/>
      <c r="QVL3" s="168"/>
      <c r="QVM3" s="168"/>
      <c r="QVN3" s="168"/>
      <c r="QVO3" s="168"/>
      <c r="QVP3" s="168"/>
      <c r="QVQ3" s="168"/>
      <c r="QVR3" s="168"/>
      <c r="QVS3" s="168"/>
      <c r="QVT3" s="168"/>
      <c r="QVU3" s="168"/>
      <c r="QVV3" s="168"/>
      <c r="QVW3" s="168"/>
      <c r="QVX3" s="168"/>
      <c r="QVY3" s="168"/>
      <c r="QVZ3" s="168"/>
      <c r="QWA3" s="168"/>
      <c r="QWB3" s="168"/>
      <c r="QWC3" s="168"/>
      <c r="QWD3" s="168"/>
      <c r="QWE3" s="168"/>
      <c r="QWF3" s="168"/>
      <c r="QWG3" s="168"/>
      <c r="QWH3" s="168"/>
      <c r="QWI3" s="168"/>
      <c r="QWJ3" s="168"/>
      <c r="QWK3" s="168"/>
      <c r="QWL3" s="168"/>
      <c r="QWM3" s="168"/>
      <c r="QWN3" s="168"/>
      <c r="QWO3" s="168"/>
      <c r="QWP3" s="168"/>
      <c r="QWQ3" s="168"/>
      <c r="QWR3" s="168"/>
      <c r="QWS3" s="168"/>
      <c r="QWT3" s="168"/>
      <c r="QWU3" s="168"/>
      <c r="QWV3" s="168"/>
      <c r="QWW3" s="168"/>
      <c r="QWX3" s="168"/>
      <c r="QWY3" s="168"/>
      <c r="QWZ3" s="168"/>
      <c r="QXA3" s="168"/>
      <c r="QXB3" s="168"/>
      <c r="QXC3" s="168"/>
      <c r="QXD3" s="168"/>
      <c r="QXE3" s="168"/>
      <c r="QXF3" s="168"/>
      <c r="QXG3" s="168"/>
      <c r="QXH3" s="168"/>
      <c r="QXI3" s="168"/>
      <c r="QXJ3" s="168"/>
      <c r="QXK3" s="168"/>
      <c r="QXL3" s="168"/>
      <c r="QXM3" s="168"/>
      <c r="QXN3" s="168"/>
      <c r="QXO3" s="168"/>
      <c r="QXP3" s="168"/>
      <c r="QXQ3" s="168"/>
      <c r="QXR3" s="168"/>
      <c r="QXS3" s="168"/>
      <c r="QXT3" s="168"/>
      <c r="QXU3" s="168"/>
      <c r="QXV3" s="168"/>
      <c r="QXW3" s="168"/>
      <c r="QXX3" s="168"/>
      <c r="QXY3" s="168"/>
      <c r="QXZ3" s="168"/>
      <c r="QYA3" s="168"/>
      <c r="QYB3" s="168"/>
      <c r="QYC3" s="168"/>
      <c r="QYD3" s="168"/>
      <c r="QYE3" s="168"/>
      <c r="QYF3" s="168"/>
      <c r="QYG3" s="168"/>
      <c r="QYH3" s="168"/>
      <c r="QYI3" s="168"/>
      <c r="QYJ3" s="168"/>
      <c r="QYK3" s="168"/>
      <c r="QYL3" s="168"/>
      <c r="QYM3" s="168"/>
      <c r="QYN3" s="168"/>
      <c r="QYO3" s="168"/>
      <c r="QYP3" s="168"/>
      <c r="QYQ3" s="168"/>
      <c r="QYR3" s="168"/>
      <c r="QYS3" s="168"/>
      <c r="QYT3" s="168"/>
      <c r="QYU3" s="168"/>
      <c r="QYV3" s="168"/>
      <c r="QYW3" s="168"/>
      <c r="QYX3" s="168"/>
      <c r="QYY3" s="168"/>
      <c r="QYZ3" s="168"/>
      <c r="QZA3" s="168"/>
      <c r="QZB3" s="168"/>
      <c r="QZC3" s="168"/>
      <c r="QZD3" s="168"/>
      <c r="QZE3" s="168"/>
      <c r="QZF3" s="168"/>
      <c r="QZG3" s="168"/>
      <c r="QZH3" s="168"/>
      <c r="QZI3" s="168"/>
      <c r="QZJ3" s="168"/>
      <c r="QZK3" s="168"/>
      <c r="QZL3" s="168"/>
      <c r="QZM3" s="168"/>
      <c r="QZN3" s="168"/>
      <c r="QZO3" s="168"/>
      <c r="QZP3" s="168"/>
      <c r="QZQ3" s="168"/>
      <c r="QZR3" s="168"/>
      <c r="QZS3" s="168"/>
      <c r="QZT3" s="168"/>
      <c r="QZU3" s="168"/>
      <c r="QZV3" s="168"/>
      <c r="QZW3" s="168"/>
      <c r="QZX3" s="168"/>
      <c r="QZY3" s="168"/>
      <c r="QZZ3" s="168"/>
      <c r="RAA3" s="168"/>
      <c r="RAB3" s="168"/>
      <c r="RAC3" s="168"/>
      <c r="RAD3" s="168"/>
      <c r="RAE3" s="168"/>
      <c r="RAF3" s="168"/>
      <c r="RAG3" s="168"/>
      <c r="RAH3" s="168"/>
      <c r="RAI3" s="168"/>
      <c r="RAJ3" s="168"/>
      <c r="RAK3" s="168"/>
      <c r="RAL3" s="168"/>
      <c r="RAM3" s="168"/>
      <c r="RAN3" s="168"/>
      <c r="RAO3" s="168"/>
      <c r="RAP3" s="168"/>
      <c r="RAQ3" s="168"/>
      <c r="RAR3" s="168"/>
      <c r="RAS3" s="168"/>
      <c r="RAT3" s="168"/>
      <c r="RAU3" s="168"/>
      <c r="RAV3" s="168"/>
      <c r="RAW3" s="168"/>
      <c r="RAX3" s="168"/>
      <c r="RAY3" s="168"/>
      <c r="RAZ3" s="168"/>
      <c r="RBA3" s="168"/>
      <c r="RBB3" s="168"/>
      <c r="RBC3" s="168"/>
      <c r="RBD3" s="168"/>
      <c r="RBE3" s="168"/>
      <c r="RBF3" s="168"/>
      <c r="RBG3" s="168"/>
      <c r="RBH3" s="168"/>
      <c r="RBI3" s="168"/>
      <c r="RBJ3" s="168"/>
      <c r="RBK3" s="168"/>
      <c r="RBL3" s="168"/>
      <c r="RBM3" s="168"/>
      <c r="RBN3" s="168"/>
      <c r="RBO3" s="168"/>
      <c r="RBP3" s="168"/>
      <c r="RBQ3" s="168"/>
      <c r="RBR3" s="168"/>
      <c r="RBS3" s="168"/>
      <c r="RBT3" s="168"/>
      <c r="RBU3" s="168"/>
      <c r="RBV3" s="168"/>
      <c r="RBW3" s="168"/>
      <c r="RBX3" s="168"/>
      <c r="RBY3" s="168"/>
      <c r="RBZ3" s="168"/>
      <c r="RCA3" s="168"/>
      <c r="RCB3" s="168"/>
      <c r="RCC3" s="168"/>
      <c r="RCD3" s="168"/>
      <c r="RCE3" s="168"/>
      <c r="RCF3" s="168"/>
      <c r="RCG3" s="168"/>
      <c r="RCH3" s="168"/>
      <c r="RCI3" s="168"/>
      <c r="RCJ3" s="168"/>
      <c r="RCK3" s="168"/>
      <c r="RCL3" s="168"/>
      <c r="RCM3" s="168"/>
      <c r="RCN3" s="168"/>
      <c r="RCO3" s="168"/>
      <c r="RCP3" s="168"/>
      <c r="RCQ3" s="168"/>
      <c r="RCR3" s="168"/>
      <c r="RCS3" s="168"/>
      <c r="RCT3" s="168"/>
      <c r="RCU3" s="168"/>
      <c r="RCV3" s="168"/>
      <c r="RCW3" s="168"/>
      <c r="RCX3" s="168"/>
      <c r="RCY3" s="168"/>
      <c r="RCZ3" s="168"/>
      <c r="RDA3" s="168"/>
      <c r="RDB3" s="168"/>
      <c r="RDC3" s="168"/>
      <c r="RDD3" s="168"/>
      <c r="RDE3" s="168"/>
      <c r="RDF3" s="168"/>
      <c r="RDG3" s="168"/>
      <c r="RDH3" s="168"/>
      <c r="RDI3" s="168"/>
      <c r="RDJ3" s="168"/>
      <c r="RDK3" s="168"/>
      <c r="RDL3" s="168"/>
      <c r="RDM3" s="168"/>
      <c r="RDN3" s="168"/>
      <c r="RDO3" s="168"/>
      <c r="RDP3" s="168"/>
      <c r="RDQ3" s="168"/>
      <c r="RDR3" s="168"/>
      <c r="RDS3" s="168"/>
      <c r="RDT3" s="168"/>
      <c r="RDU3" s="168"/>
      <c r="RDV3" s="168"/>
      <c r="RDW3" s="168"/>
      <c r="RDX3" s="168"/>
      <c r="RDY3" s="168"/>
      <c r="RDZ3" s="168"/>
      <c r="REA3" s="168"/>
      <c r="REB3" s="168"/>
      <c r="REC3" s="168"/>
      <c r="RED3" s="168"/>
      <c r="REE3" s="168"/>
      <c r="REF3" s="168"/>
      <c r="REG3" s="168"/>
      <c r="REH3" s="168"/>
      <c r="REI3" s="168"/>
      <c r="REJ3" s="168"/>
      <c r="REK3" s="168"/>
      <c r="REL3" s="168"/>
      <c r="REM3" s="168"/>
      <c r="REN3" s="168"/>
      <c r="REO3" s="168"/>
      <c r="REP3" s="168"/>
      <c r="REQ3" s="168"/>
      <c r="RER3" s="168"/>
      <c r="RES3" s="168"/>
      <c r="RET3" s="168"/>
      <c r="REU3" s="168"/>
      <c r="REV3" s="168"/>
      <c r="REW3" s="168"/>
      <c r="REX3" s="168"/>
      <c r="REY3" s="168"/>
      <c r="REZ3" s="168"/>
      <c r="RFA3" s="168"/>
      <c r="RFB3" s="168"/>
      <c r="RFC3" s="168"/>
      <c r="RFD3" s="168"/>
      <c r="RFE3" s="168"/>
      <c r="RFF3" s="168"/>
      <c r="RFG3" s="168"/>
      <c r="RFH3" s="168"/>
      <c r="RFI3" s="168"/>
      <c r="RFJ3" s="168"/>
      <c r="RFK3" s="168"/>
      <c r="RFL3" s="168"/>
      <c r="RFM3" s="168"/>
      <c r="RFN3" s="168"/>
      <c r="RFO3" s="168"/>
      <c r="RFP3" s="168"/>
      <c r="RFQ3" s="168"/>
      <c r="RFR3" s="168"/>
      <c r="RFS3" s="168"/>
      <c r="RFT3" s="168"/>
      <c r="RFU3" s="168"/>
      <c r="RFV3" s="168"/>
      <c r="RFW3" s="168"/>
      <c r="RFX3" s="168"/>
      <c r="RFY3" s="168"/>
      <c r="RFZ3" s="168"/>
      <c r="RGA3" s="168"/>
      <c r="RGB3" s="168"/>
      <c r="RGC3" s="168"/>
      <c r="RGD3" s="168"/>
      <c r="RGE3" s="168"/>
      <c r="RGF3" s="168"/>
      <c r="RGG3" s="168"/>
      <c r="RGH3" s="168"/>
      <c r="RGI3" s="168"/>
      <c r="RGJ3" s="168"/>
      <c r="RGK3" s="168"/>
      <c r="RGL3" s="168"/>
      <c r="RGM3" s="168"/>
      <c r="RGN3" s="168"/>
      <c r="RGO3" s="168"/>
      <c r="RGP3" s="168"/>
      <c r="RGQ3" s="168"/>
      <c r="RGR3" s="168"/>
      <c r="RGS3" s="168"/>
      <c r="RGT3" s="168"/>
      <c r="RGU3" s="168"/>
      <c r="RGV3" s="168"/>
      <c r="RGW3" s="168"/>
      <c r="RGX3" s="168"/>
      <c r="RGY3" s="168"/>
      <c r="RGZ3" s="168"/>
      <c r="RHA3" s="168"/>
      <c r="RHB3" s="168"/>
      <c r="RHC3" s="168"/>
      <c r="RHD3" s="168"/>
      <c r="RHE3" s="168"/>
      <c r="RHF3" s="168"/>
      <c r="RHG3" s="168"/>
      <c r="RHH3" s="168"/>
      <c r="RHI3" s="168"/>
      <c r="RHJ3" s="168"/>
      <c r="RHK3" s="168"/>
      <c r="RHL3" s="168"/>
      <c r="RHM3" s="168"/>
      <c r="RHN3" s="168"/>
      <c r="RHO3" s="168"/>
      <c r="RHP3" s="168"/>
      <c r="RHQ3" s="168"/>
      <c r="RHR3" s="168"/>
      <c r="RHS3" s="168"/>
      <c r="RHT3" s="168"/>
      <c r="RHU3" s="168"/>
      <c r="RHV3" s="168"/>
      <c r="RHW3" s="168"/>
      <c r="RHX3" s="168"/>
      <c r="RHY3" s="168"/>
      <c r="RHZ3" s="168"/>
      <c r="RIA3" s="168"/>
      <c r="RIB3" s="168"/>
      <c r="RIC3" s="168"/>
      <c r="RID3" s="168"/>
      <c r="RIE3" s="168"/>
      <c r="RIF3" s="168"/>
      <c r="RIG3" s="168"/>
      <c r="RIH3" s="168"/>
      <c r="RII3" s="168"/>
      <c r="RIJ3" s="168"/>
      <c r="RIK3" s="168"/>
      <c r="RIL3" s="168"/>
      <c r="RIM3" s="168"/>
      <c r="RIN3" s="168"/>
      <c r="RIO3" s="168"/>
      <c r="RIP3" s="168"/>
      <c r="RIQ3" s="168"/>
      <c r="RIR3" s="168"/>
      <c r="RIS3" s="168"/>
      <c r="RIT3" s="168"/>
      <c r="RIU3" s="168"/>
      <c r="RIV3" s="168"/>
      <c r="RIW3" s="168"/>
      <c r="RIX3" s="168"/>
      <c r="RIY3" s="168"/>
      <c r="RIZ3" s="168"/>
      <c r="RJA3" s="168"/>
      <c r="RJB3" s="168"/>
      <c r="RJC3" s="168"/>
      <c r="RJD3" s="168"/>
      <c r="RJE3" s="168"/>
      <c r="RJF3" s="168"/>
      <c r="RJG3" s="168"/>
      <c r="RJH3" s="168"/>
      <c r="RJI3" s="168"/>
      <c r="RJJ3" s="168"/>
      <c r="RJK3" s="168"/>
      <c r="RJL3" s="168"/>
      <c r="RJM3" s="168"/>
      <c r="RJN3" s="168"/>
      <c r="RJO3" s="168"/>
      <c r="RJP3" s="168"/>
      <c r="RJQ3" s="168"/>
      <c r="RJR3" s="168"/>
      <c r="RJS3" s="168"/>
      <c r="RJT3" s="168"/>
      <c r="RJU3" s="168"/>
      <c r="RJV3" s="168"/>
      <c r="RJW3" s="168"/>
      <c r="RJX3" s="168"/>
      <c r="RJY3" s="168"/>
      <c r="RJZ3" s="168"/>
      <c r="RKA3" s="168"/>
      <c r="RKB3" s="168"/>
      <c r="RKC3" s="168"/>
      <c r="RKD3" s="168"/>
      <c r="RKE3" s="168"/>
      <c r="RKF3" s="168"/>
      <c r="RKG3" s="168"/>
      <c r="RKH3" s="168"/>
      <c r="RKI3" s="168"/>
      <c r="RKJ3" s="168"/>
      <c r="RKK3" s="168"/>
      <c r="RKL3" s="168"/>
      <c r="RKM3" s="168"/>
      <c r="RKN3" s="168"/>
      <c r="RKO3" s="168"/>
      <c r="RKP3" s="168"/>
      <c r="RKQ3" s="168"/>
      <c r="RKR3" s="168"/>
      <c r="RKS3" s="168"/>
      <c r="RKT3" s="168"/>
      <c r="RKU3" s="168"/>
      <c r="RKV3" s="168"/>
      <c r="RKW3" s="168"/>
      <c r="RKX3" s="168"/>
      <c r="RKY3" s="168"/>
      <c r="RKZ3" s="168"/>
      <c r="RLA3" s="168"/>
      <c r="RLB3" s="168"/>
      <c r="RLC3" s="168"/>
      <c r="RLD3" s="168"/>
      <c r="RLE3" s="168"/>
      <c r="RLF3" s="168"/>
      <c r="RLG3" s="168"/>
      <c r="RLH3" s="168"/>
      <c r="RLI3" s="168"/>
      <c r="RLJ3" s="168"/>
      <c r="RLK3" s="168"/>
      <c r="RLL3" s="168"/>
      <c r="RLM3" s="168"/>
      <c r="RLN3" s="168"/>
      <c r="RLO3" s="168"/>
      <c r="RLP3" s="168"/>
      <c r="RLQ3" s="168"/>
      <c r="RLR3" s="168"/>
      <c r="RLS3" s="168"/>
      <c r="RLT3" s="168"/>
      <c r="RLU3" s="168"/>
      <c r="RLV3" s="168"/>
      <c r="RLW3" s="168"/>
      <c r="RLX3" s="168"/>
      <c r="RLY3" s="168"/>
      <c r="RLZ3" s="168"/>
      <c r="RMA3" s="168"/>
      <c r="RMB3" s="168"/>
      <c r="RMC3" s="168"/>
      <c r="RMD3" s="168"/>
      <c r="RME3" s="168"/>
      <c r="RMF3" s="168"/>
      <c r="RMG3" s="168"/>
      <c r="RMH3" s="168"/>
      <c r="RMI3" s="168"/>
      <c r="RMJ3" s="168"/>
      <c r="RMK3" s="168"/>
      <c r="RML3" s="168"/>
      <c r="RMM3" s="168"/>
      <c r="RMN3" s="168"/>
      <c r="RMO3" s="168"/>
      <c r="RMP3" s="168"/>
      <c r="RMQ3" s="168"/>
      <c r="RMR3" s="168"/>
      <c r="RMS3" s="168"/>
      <c r="RMT3" s="168"/>
      <c r="RMU3" s="168"/>
      <c r="RMV3" s="168"/>
      <c r="RMW3" s="168"/>
      <c r="RMX3" s="168"/>
      <c r="RMY3" s="168"/>
      <c r="RMZ3" s="168"/>
      <c r="RNA3" s="168"/>
      <c r="RNB3" s="168"/>
      <c r="RNC3" s="168"/>
      <c r="RND3" s="168"/>
      <c r="RNE3" s="168"/>
      <c r="RNF3" s="168"/>
      <c r="RNG3" s="168"/>
      <c r="RNH3" s="168"/>
      <c r="RNI3" s="168"/>
      <c r="RNJ3" s="168"/>
      <c r="RNK3" s="168"/>
      <c r="RNL3" s="168"/>
      <c r="RNM3" s="168"/>
      <c r="RNN3" s="168"/>
      <c r="RNO3" s="168"/>
      <c r="RNP3" s="168"/>
      <c r="RNQ3" s="168"/>
      <c r="RNR3" s="168"/>
      <c r="RNS3" s="168"/>
      <c r="RNT3" s="168"/>
      <c r="RNU3" s="168"/>
      <c r="RNV3" s="168"/>
      <c r="RNW3" s="168"/>
      <c r="RNX3" s="168"/>
      <c r="RNY3" s="168"/>
      <c r="RNZ3" s="168"/>
      <c r="ROA3" s="168"/>
      <c r="ROB3" s="168"/>
      <c r="ROC3" s="168"/>
      <c r="ROD3" s="168"/>
      <c r="ROE3" s="168"/>
      <c r="ROF3" s="168"/>
      <c r="ROG3" s="168"/>
      <c r="ROH3" s="168"/>
      <c r="ROI3" s="168"/>
      <c r="ROJ3" s="168"/>
      <c r="ROK3" s="168"/>
      <c r="ROL3" s="168"/>
      <c r="ROM3" s="168"/>
      <c r="RON3" s="168"/>
      <c r="ROO3" s="168"/>
      <c r="ROP3" s="168"/>
      <c r="ROQ3" s="168"/>
      <c r="ROR3" s="168"/>
      <c r="ROS3" s="168"/>
      <c r="ROT3" s="168"/>
      <c r="ROU3" s="168"/>
      <c r="ROV3" s="168"/>
      <c r="ROW3" s="168"/>
      <c r="ROX3" s="168"/>
      <c r="ROY3" s="168"/>
      <c r="ROZ3" s="168"/>
      <c r="RPA3" s="168"/>
      <c r="RPB3" s="168"/>
      <c r="RPC3" s="168"/>
      <c r="RPD3" s="168"/>
      <c r="RPE3" s="168"/>
      <c r="RPF3" s="168"/>
      <c r="RPG3" s="168"/>
      <c r="RPH3" s="168"/>
      <c r="RPI3" s="168"/>
      <c r="RPJ3" s="168"/>
      <c r="RPK3" s="168"/>
      <c r="RPL3" s="168"/>
      <c r="RPM3" s="168"/>
      <c r="RPN3" s="168"/>
      <c r="RPO3" s="168"/>
      <c r="RPP3" s="168"/>
      <c r="RPQ3" s="168"/>
      <c r="RPR3" s="168"/>
      <c r="RPS3" s="168"/>
      <c r="RPT3" s="168"/>
      <c r="RPU3" s="168"/>
      <c r="RPV3" s="168"/>
      <c r="RPW3" s="168"/>
      <c r="RPX3" s="168"/>
      <c r="RPY3" s="168"/>
      <c r="RPZ3" s="168"/>
      <c r="RQA3" s="168"/>
      <c r="RQB3" s="168"/>
      <c r="RQC3" s="168"/>
      <c r="RQD3" s="168"/>
      <c r="RQE3" s="168"/>
      <c r="RQF3" s="168"/>
      <c r="RQG3" s="168"/>
      <c r="RQH3" s="168"/>
      <c r="RQI3" s="168"/>
      <c r="RQJ3" s="168"/>
      <c r="RQK3" s="168"/>
      <c r="RQL3" s="168"/>
      <c r="RQM3" s="168"/>
      <c r="RQN3" s="168"/>
      <c r="RQO3" s="168"/>
      <c r="RQP3" s="168"/>
      <c r="RQQ3" s="168"/>
      <c r="RQR3" s="168"/>
      <c r="RQS3" s="168"/>
      <c r="RQT3" s="168"/>
      <c r="RQU3" s="168"/>
      <c r="RQV3" s="168"/>
      <c r="RQW3" s="168"/>
      <c r="RQX3" s="168"/>
      <c r="RQY3" s="168"/>
      <c r="RQZ3" s="168"/>
      <c r="RRA3" s="168"/>
      <c r="RRB3" s="168"/>
      <c r="RRC3" s="168"/>
      <c r="RRD3" s="168"/>
      <c r="RRE3" s="168"/>
      <c r="RRF3" s="168"/>
      <c r="RRG3" s="168"/>
      <c r="RRH3" s="168"/>
      <c r="RRI3" s="168"/>
      <c r="RRJ3" s="168"/>
      <c r="RRK3" s="168"/>
      <c r="RRL3" s="168"/>
      <c r="RRM3" s="168"/>
      <c r="RRN3" s="168"/>
      <c r="RRO3" s="168"/>
      <c r="RRP3" s="168"/>
      <c r="RRQ3" s="168"/>
      <c r="RRR3" s="168"/>
      <c r="RRS3" s="168"/>
      <c r="RRT3" s="168"/>
      <c r="RRU3" s="168"/>
      <c r="RRV3" s="168"/>
      <c r="RRW3" s="168"/>
      <c r="RRX3" s="168"/>
      <c r="RRY3" s="168"/>
      <c r="RRZ3" s="168"/>
      <c r="RSA3" s="168"/>
      <c r="RSB3" s="168"/>
      <c r="RSC3" s="168"/>
      <c r="RSD3" s="168"/>
      <c r="RSE3" s="168"/>
      <c r="RSF3" s="168"/>
      <c r="RSG3" s="168"/>
      <c r="RSH3" s="168"/>
      <c r="RSI3" s="168"/>
      <c r="RSJ3" s="168"/>
      <c r="RSK3" s="168"/>
      <c r="RSL3" s="168"/>
      <c r="RSM3" s="168"/>
      <c r="RSN3" s="168"/>
      <c r="RSO3" s="168"/>
      <c r="RSP3" s="168"/>
      <c r="RSQ3" s="168"/>
      <c r="RSR3" s="168"/>
      <c r="RSS3" s="168"/>
      <c r="RST3" s="168"/>
      <c r="RSU3" s="168"/>
      <c r="RSV3" s="168"/>
      <c r="RSW3" s="168"/>
      <c r="RSX3" s="168"/>
      <c r="RSY3" s="168"/>
      <c r="RSZ3" s="168"/>
      <c r="RTA3" s="168"/>
      <c r="RTB3" s="168"/>
      <c r="RTC3" s="168"/>
      <c r="RTD3" s="168"/>
      <c r="RTE3" s="168"/>
      <c r="RTF3" s="168"/>
      <c r="RTG3" s="168"/>
      <c r="RTH3" s="168"/>
      <c r="RTI3" s="168"/>
      <c r="RTJ3" s="168"/>
      <c r="RTK3" s="168"/>
      <c r="RTL3" s="168"/>
      <c r="RTM3" s="168"/>
      <c r="RTN3" s="168"/>
      <c r="RTO3" s="168"/>
      <c r="RTP3" s="168"/>
      <c r="RTQ3" s="168"/>
      <c r="RTR3" s="168"/>
      <c r="RTS3" s="168"/>
      <c r="RTT3" s="168"/>
      <c r="RTU3" s="168"/>
      <c r="RTV3" s="168"/>
      <c r="RTW3" s="168"/>
      <c r="RTX3" s="168"/>
      <c r="RTY3" s="168"/>
      <c r="RTZ3" s="168"/>
      <c r="RUA3" s="168"/>
      <c r="RUB3" s="168"/>
      <c r="RUC3" s="168"/>
      <c r="RUD3" s="168"/>
      <c r="RUE3" s="168"/>
      <c r="RUF3" s="168"/>
      <c r="RUG3" s="168"/>
      <c r="RUH3" s="168"/>
      <c r="RUI3" s="168"/>
      <c r="RUJ3" s="168"/>
      <c r="RUK3" s="168"/>
      <c r="RUL3" s="168"/>
      <c r="RUM3" s="168"/>
      <c r="RUN3" s="168"/>
      <c r="RUO3" s="168"/>
      <c r="RUP3" s="168"/>
      <c r="RUQ3" s="168"/>
      <c r="RUR3" s="168"/>
      <c r="RUS3" s="168"/>
      <c r="RUT3" s="168"/>
      <c r="RUU3" s="168"/>
      <c r="RUV3" s="168"/>
      <c r="RUW3" s="168"/>
      <c r="RUX3" s="168"/>
      <c r="RUY3" s="168"/>
      <c r="RUZ3" s="168"/>
      <c r="RVA3" s="168"/>
      <c r="RVB3" s="168"/>
      <c r="RVC3" s="168"/>
      <c r="RVD3" s="168"/>
      <c r="RVE3" s="168"/>
      <c r="RVF3" s="168"/>
      <c r="RVG3" s="168"/>
      <c r="RVH3" s="168"/>
      <c r="RVI3" s="168"/>
      <c r="RVJ3" s="168"/>
      <c r="RVK3" s="168"/>
      <c r="RVL3" s="168"/>
      <c r="RVM3" s="168"/>
      <c r="RVN3" s="168"/>
      <c r="RVO3" s="168"/>
      <c r="RVP3" s="168"/>
      <c r="RVQ3" s="168"/>
      <c r="RVR3" s="168"/>
      <c r="RVS3" s="168"/>
      <c r="RVT3" s="168"/>
      <c r="RVU3" s="168"/>
      <c r="RVV3" s="168"/>
      <c r="RVW3" s="168"/>
      <c r="RVX3" s="168"/>
      <c r="RVY3" s="168"/>
      <c r="RVZ3" s="168"/>
      <c r="RWA3" s="168"/>
      <c r="RWB3" s="168"/>
      <c r="RWC3" s="168"/>
      <c r="RWD3" s="168"/>
      <c r="RWE3" s="168"/>
      <c r="RWF3" s="168"/>
      <c r="RWG3" s="168"/>
      <c r="RWH3" s="168"/>
      <c r="RWI3" s="168"/>
      <c r="RWJ3" s="168"/>
      <c r="RWK3" s="168"/>
      <c r="RWL3" s="168"/>
      <c r="RWM3" s="168"/>
      <c r="RWN3" s="168"/>
      <c r="RWO3" s="168"/>
      <c r="RWP3" s="168"/>
      <c r="RWQ3" s="168"/>
      <c r="RWR3" s="168"/>
      <c r="RWS3" s="168"/>
      <c r="RWT3" s="168"/>
      <c r="RWU3" s="168"/>
      <c r="RWV3" s="168"/>
      <c r="RWW3" s="168"/>
      <c r="RWX3" s="168"/>
      <c r="RWY3" s="168"/>
      <c r="RWZ3" s="168"/>
      <c r="RXA3" s="168"/>
      <c r="RXB3" s="168"/>
      <c r="RXC3" s="168"/>
      <c r="RXD3" s="168"/>
      <c r="RXE3" s="168"/>
      <c r="RXF3" s="168"/>
      <c r="RXG3" s="168"/>
      <c r="RXH3" s="168"/>
      <c r="RXI3" s="168"/>
      <c r="RXJ3" s="168"/>
      <c r="RXK3" s="168"/>
      <c r="RXL3" s="168"/>
      <c r="RXM3" s="168"/>
      <c r="RXN3" s="168"/>
      <c r="RXO3" s="168"/>
      <c r="RXP3" s="168"/>
      <c r="RXQ3" s="168"/>
      <c r="RXR3" s="168"/>
      <c r="RXS3" s="168"/>
      <c r="RXT3" s="168"/>
      <c r="RXU3" s="168"/>
      <c r="RXV3" s="168"/>
      <c r="RXW3" s="168"/>
      <c r="RXX3" s="168"/>
      <c r="RXY3" s="168"/>
      <c r="RXZ3" s="168"/>
      <c r="RYA3" s="168"/>
      <c r="RYB3" s="168"/>
      <c r="RYC3" s="168"/>
      <c r="RYD3" s="168"/>
      <c r="RYE3" s="168"/>
      <c r="RYF3" s="168"/>
      <c r="RYG3" s="168"/>
      <c r="RYH3" s="168"/>
      <c r="RYI3" s="168"/>
      <c r="RYJ3" s="168"/>
      <c r="RYK3" s="168"/>
      <c r="RYL3" s="168"/>
      <c r="RYM3" s="168"/>
      <c r="RYN3" s="168"/>
      <c r="RYO3" s="168"/>
      <c r="RYP3" s="168"/>
      <c r="RYQ3" s="168"/>
      <c r="RYR3" s="168"/>
      <c r="RYS3" s="168"/>
      <c r="RYT3" s="168"/>
      <c r="RYU3" s="168"/>
      <c r="RYV3" s="168"/>
      <c r="RYW3" s="168"/>
      <c r="RYX3" s="168"/>
      <c r="RYY3" s="168"/>
      <c r="RYZ3" s="168"/>
      <c r="RZA3" s="168"/>
      <c r="RZB3" s="168"/>
      <c r="RZC3" s="168"/>
      <c r="RZD3" s="168"/>
      <c r="RZE3" s="168"/>
      <c r="RZF3" s="168"/>
      <c r="RZG3" s="168"/>
      <c r="RZH3" s="168"/>
      <c r="RZI3" s="168"/>
      <c r="RZJ3" s="168"/>
      <c r="RZK3" s="168"/>
      <c r="RZL3" s="168"/>
      <c r="RZM3" s="168"/>
      <c r="RZN3" s="168"/>
      <c r="RZO3" s="168"/>
      <c r="RZP3" s="168"/>
      <c r="RZQ3" s="168"/>
      <c r="RZR3" s="168"/>
      <c r="RZS3" s="168"/>
      <c r="RZT3" s="168"/>
      <c r="RZU3" s="168"/>
      <c r="RZV3" s="168"/>
      <c r="RZW3" s="168"/>
      <c r="RZX3" s="168"/>
      <c r="RZY3" s="168"/>
      <c r="RZZ3" s="168"/>
      <c r="SAA3" s="168"/>
      <c r="SAB3" s="168"/>
      <c r="SAC3" s="168"/>
      <c r="SAD3" s="168"/>
      <c r="SAE3" s="168"/>
      <c r="SAF3" s="168"/>
      <c r="SAG3" s="168"/>
      <c r="SAH3" s="168"/>
      <c r="SAI3" s="168"/>
      <c r="SAJ3" s="168"/>
      <c r="SAK3" s="168"/>
      <c r="SAL3" s="168"/>
      <c r="SAM3" s="168"/>
      <c r="SAN3" s="168"/>
      <c r="SAO3" s="168"/>
      <c r="SAP3" s="168"/>
      <c r="SAQ3" s="168"/>
      <c r="SAR3" s="168"/>
      <c r="SAS3" s="168"/>
      <c r="SAT3" s="168"/>
      <c r="SAU3" s="168"/>
      <c r="SAV3" s="168"/>
      <c r="SAW3" s="168"/>
      <c r="SAX3" s="168"/>
      <c r="SAY3" s="168"/>
      <c r="SAZ3" s="168"/>
      <c r="SBA3" s="168"/>
      <c r="SBB3" s="168"/>
      <c r="SBC3" s="168"/>
      <c r="SBD3" s="168"/>
      <c r="SBE3" s="168"/>
      <c r="SBF3" s="168"/>
      <c r="SBG3" s="168"/>
      <c r="SBH3" s="168"/>
      <c r="SBI3" s="168"/>
      <c r="SBJ3" s="168"/>
      <c r="SBK3" s="168"/>
      <c r="SBL3" s="168"/>
      <c r="SBM3" s="168"/>
      <c r="SBN3" s="168"/>
      <c r="SBO3" s="168"/>
      <c r="SBP3" s="168"/>
      <c r="SBQ3" s="168"/>
      <c r="SBR3" s="168"/>
      <c r="SBS3" s="168"/>
      <c r="SBT3" s="168"/>
      <c r="SBU3" s="168"/>
      <c r="SBV3" s="168"/>
      <c r="SBW3" s="168"/>
      <c r="SBX3" s="168"/>
      <c r="SBY3" s="168"/>
      <c r="SBZ3" s="168"/>
      <c r="SCA3" s="168"/>
      <c r="SCB3" s="168"/>
      <c r="SCC3" s="168"/>
      <c r="SCD3" s="168"/>
      <c r="SCE3" s="168"/>
      <c r="SCF3" s="168"/>
      <c r="SCG3" s="168"/>
      <c r="SCH3" s="168"/>
      <c r="SCI3" s="168"/>
      <c r="SCJ3" s="168"/>
      <c r="SCK3" s="168"/>
      <c r="SCL3" s="168"/>
      <c r="SCM3" s="168"/>
      <c r="SCN3" s="168"/>
      <c r="SCO3" s="168"/>
      <c r="SCP3" s="168"/>
      <c r="SCQ3" s="168"/>
      <c r="SCR3" s="168"/>
      <c r="SCS3" s="168"/>
      <c r="SCT3" s="168"/>
      <c r="SCU3" s="168"/>
      <c r="SCV3" s="168"/>
      <c r="SCW3" s="168"/>
      <c r="SCX3" s="168"/>
      <c r="SCY3" s="168"/>
      <c r="SCZ3" s="168"/>
      <c r="SDA3" s="168"/>
      <c r="SDB3" s="168"/>
      <c r="SDC3" s="168"/>
      <c r="SDD3" s="168"/>
      <c r="SDE3" s="168"/>
      <c r="SDF3" s="168"/>
      <c r="SDG3" s="168"/>
      <c r="SDH3" s="168"/>
      <c r="SDI3" s="168"/>
      <c r="SDJ3" s="168"/>
      <c r="SDK3" s="168"/>
      <c r="SDL3" s="168"/>
      <c r="SDM3" s="168"/>
      <c r="SDN3" s="168"/>
      <c r="SDO3" s="168"/>
      <c r="SDP3" s="168"/>
      <c r="SDQ3" s="168"/>
      <c r="SDR3" s="168"/>
      <c r="SDS3" s="168"/>
      <c r="SDT3" s="168"/>
      <c r="SDU3" s="168"/>
      <c r="SDV3" s="168"/>
      <c r="SDW3" s="168"/>
      <c r="SDX3" s="168"/>
      <c r="SDY3" s="168"/>
      <c r="SDZ3" s="168"/>
      <c r="SEA3" s="168"/>
      <c r="SEB3" s="168"/>
      <c r="SEC3" s="168"/>
      <c r="SED3" s="168"/>
      <c r="SEE3" s="168"/>
      <c r="SEF3" s="168"/>
      <c r="SEG3" s="168"/>
      <c r="SEH3" s="168"/>
      <c r="SEI3" s="168"/>
      <c r="SEJ3" s="168"/>
      <c r="SEK3" s="168"/>
      <c r="SEL3" s="168"/>
      <c r="SEM3" s="168"/>
      <c r="SEN3" s="168"/>
      <c r="SEO3" s="168"/>
      <c r="SEP3" s="168"/>
      <c r="SEQ3" s="168"/>
      <c r="SER3" s="168"/>
      <c r="SES3" s="168"/>
      <c r="SET3" s="168"/>
      <c r="SEU3" s="168"/>
      <c r="SEV3" s="168"/>
      <c r="SEW3" s="168"/>
      <c r="SEX3" s="168"/>
      <c r="SEY3" s="168"/>
      <c r="SEZ3" s="168"/>
      <c r="SFA3" s="168"/>
      <c r="SFB3" s="168"/>
      <c r="SFC3" s="168"/>
      <c r="SFD3" s="168"/>
      <c r="SFE3" s="168"/>
      <c r="SFF3" s="168"/>
      <c r="SFG3" s="168"/>
      <c r="SFH3" s="168"/>
      <c r="SFI3" s="168"/>
      <c r="SFJ3" s="168"/>
      <c r="SFK3" s="168"/>
      <c r="SFL3" s="168"/>
      <c r="SFM3" s="168"/>
      <c r="SFN3" s="168"/>
      <c r="SFO3" s="168"/>
      <c r="SFP3" s="168"/>
      <c r="SFQ3" s="168"/>
      <c r="SFR3" s="168"/>
      <c r="SFS3" s="168"/>
      <c r="SFT3" s="168"/>
      <c r="SFU3" s="168"/>
      <c r="SFV3" s="168"/>
      <c r="SFW3" s="168"/>
      <c r="SFX3" s="168"/>
      <c r="SFY3" s="168"/>
      <c r="SFZ3" s="168"/>
      <c r="SGA3" s="168"/>
      <c r="SGB3" s="168"/>
      <c r="SGC3" s="168"/>
      <c r="SGD3" s="168"/>
      <c r="SGE3" s="168"/>
      <c r="SGF3" s="168"/>
      <c r="SGG3" s="168"/>
      <c r="SGH3" s="168"/>
      <c r="SGI3" s="168"/>
      <c r="SGJ3" s="168"/>
      <c r="SGK3" s="168"/>
      <c r="SGL3" s="168"/>
      <c r="SGM3" s="168"/>
      <c r="SGN3" s="168"/>
      <c r="SGO3" s="168"/>
      <c r="SGP3" s="168"/>
      <c r="SGQ3" s="168"/>
      <c r="SGR3" s="168"/>
      <c r="SGS3" s="168"/>
      <c r="SGT3" s="168"/>
      <c r="SGU3" s="168"/>
      <c r="SGV3" s="168"/>
      <c r="SGW3" s="168"/>
      <c r="SGX3" s="168"/>
      <c r="SGY3" s="168"/>
      <c r="SGZ3" s="168"/>
      <c r="SHA3" s="168"/>
      <c r="SHB3" s="168"/>
      <c r="SHC3" s="168"/>
      <c r="SHD3" s="168"/>
      <c r="SHE3" s="168"/>
      <c r="SHF3" s="168"/>
      <c r="SHG3" s="168"/>
      <c r="SHH3" s="168"/>
      <c r="SHI3" s="168"/>
      <c r="SHJ3" s="168"/>
      <c r="SHK3" s="168"/>
      <c r="SHL3" s="168"/>
      <c r="SHM3" s="168"/>
      <c r="SHN3" s="168"/>
      <c r="SHO3" s="168"/>
      <c r="SHP3" s="168"/>
      <c r="SHQ3" s="168"/>
      <c r="SHR3" s="168"/>
      <c r="SHS3" s="168"/>
      <c r="SHT3" s="168"/>
      <c r="SHU3" s="168"/>
      <c r="SHV3" s="168"/>
      <c r="SHW3" s="168"/>
      <c r="SHX3" s="168"/>
      <c r="SHY3" s="168"/>
      <c r="SHZ3" s="168"/>
      <c r="SIA3" s="168"/>
      <c r="SIB3" s="168"/>
      <c r="SIC3" s="168"/>
      <c r="SID3" s="168"/>
      <c r="SIE3" s="168"/>
      <c r="SIF3" s="168"/>
      <c r="SIG3" s="168"/>
      <c r="SIH3" s="168"/>
      <c r="SII3" s="168"/>
      <c r="SIJ3" s="168"/>
      <c r="SIK3" s="168"/>
      <c r="SIL3" s="168"/>
      <c r="SIM3" s="168"/>
      <c r="SIN3" s="168"/>
      <c r="SIO3" s="168"/>
      <c r="SIP3" s="168"/>
      <c r="SIQ3" s="168"/>
      <c r="SIR3" s="168"/>
      <c r="SIS3" s="168"/>
      <c r="SIT3" s="168"/>
      <c r="SIU3" s="168"/>
      <c r="SIV3" s="168"/>
      <c r="SIW3" s="168"/>
      <c r="SIX3" s="168"/>
      <c r="SIY3" s="168"/>
      <c r="SIZ3" s="168"/>
      <c r="SJA3" s="168"/>
      <c r="SJB3" s="168"/>
      <c r="SJC3" s="168"/>
      <c r="SJD3" s="168"/>
      <c r="SJE3" s="168"/>
      <c r="SJF3" s="168"/>
      <c r="SJG3" s="168"/>
      <c r="SJH3" s="168"/>
      <c r="SJI3" s="168"/>
      <c r="SJJ3" s="168"/>
      <c r="SJK3" s="168"/>
      <c r="SJL3" s="168"/>
      <c r="SJM3" s="168"/>
      <c r="SJN3" s="168"/>
      <c r="SJO3" s="168"/>
      <c r="SJP3" s="168"/>
      <c r="SJQ3" s="168"/>
      <c r="SJR3" s="168"/>
      <c r="SJS3" s="168"/>
      <c r="SJT3" s="168"/>
      <c r="SJU3" s="168"/>
      <c r="SJV3" s="168"/>
      <c r="SJW3" s="168"/>
      <c r="SJX3" s="168"/>
      <c r="SJY3" s="168"/>
      <c r="SJZ3" s="168"/>
      <c r="SKA3" s="168"/>
      <c r="SKB3" s="168"/>
      <c r="SKC3" s="168"/>
      <c r="SKD3" s="168"/>
      <c r="SKE3" s="168"/>
      <c r="SKF3" s="168"/>
      <c r="SKG3" s="168"/>
      <c r="SKH3" s="168"/>
      <c r="SKI3" s="168"/>
      <c r="SKJ3" s="168"/>
      <c r="SKK3" s="168"/>
      <c r="SKL3" s="168"/>
      <c r="SKM3" s="168"/>
      <c r="SKN3" s="168"/>
      <c r="SKO3" s="168"/>
      <c r="SKP3" s="168"/>
      <c r="SKQ3" s="168"/>
      <c r="SKR3" s="168"/>
      <c r="SKS3" s="168"/>
      <c r="SKT3" s="168"/>
      <c r="SKU3" s="168"/>
      <c r="SKV3" s="168"/>
      <c r="SKW3" s="168"/>
      <c r="SKX3" s="168"/>
      <c r="SKY3" s="168"/>
      <c r="SKZ3" s="168"/>
      <c r="SLA3" s="168"/>
      <c r="SLB3" s="168"/>
      <c r="SLC3" s="168"/>
      <c r="SLD3" s="168"/>
      <c r="SLE3" s="168"/>
      <c r="SLF3" s="168"/>
      <c r="SLG3" s="168"/>
      <c r="SLH3" s="168"/>
      <c r="SLI3" s="168"/>
      <c r="SLJ3" s="168"/>
      <c r="SLK3" s="168"/>
      <c r="SLL3" s="168"/>
      <c r="SLM3" s="168"/>
      <c r="SLN3" s="168"/>
      <c r="SLO3" s="168"/>
      <c r="SLP3" s="168"/>
      <c r="SLQ3" s="168"/>
      <c r="SLR3" s="168"/>
      <c r="SLS3" s="168"/>
      <c r="SLT3" s="168"/>
      <c r="SLU3" s="168"/>
      <c r="SLV3" s="168"/>
      <c r="SLW3" s="168"/>
      <c r="SLX3" s="168"/>
      <c r="SLY3" s="168"/>
      <c r="SLZ3" s="168"/>
      <c r="SMA3" s="168"/>
      <c r="SMB3" s="168"/>
      <c r="SMC3" s="168"/>
      <c r="SMD3" s="168"/>
      <c r="SME3" s="168"/>
      <c r="SMF3" s="168"/>
      <c r="SMG3" s="168"/>
      <c r="SMH3" s="168"/>
      <c r="SMI3" s="168"/>
      <c r="SMJ3" s="168"/>
      <c r="SMK3" s="168"/>
      <c r="SML3" s="168"/>
      <c r="SMM3" s="168"/>
      <c r="SMN3" s="168"/>
      <c r="SMO3" s="168"/>
      <c r="SMP3" s="168"/>
      <c r="SMQ3" s="168"/>
      <c r="SMR3" s="168"/>
      <c r="SMS3" s="168"/>
      <c r="SMT3" s="168"/>
      <c r="SMU3" s="168"/>
      <c r="SMV3" s="168"/>
      <c r="SMW3" s="168"/>
      <c r="SMX3" s="168"/>
      <c r="SMY3" s="168"/>
      <c r="SMZ3" s="168"/>
      <c r="SNA3" s="168"/>
      <c r="SNB3" s="168"/>
      <c r="SNC3" s="168"/>
      <c r="SND3" s="168"/>
      <c r="SNE3" s="168"/>
      <c r="SNF3" s="168"/>
      <c r="SNG3" s="168"/>
      <c r="SNH3" s="168"/>
      <c r="SNI3" s="168"/>
      <c r="SNJ3" s="168"/>
      <c r="SNK3" s="168"/>
      <c r="SNL3" s="168"/>
      <c r="SNM3" s="168"/>
      <c r="SNN3" s="168"/>
      <c r="SNO3" s="168"/>
      <c r="SNP3" s="168"/>
      <c r="SNQ3" s="168"/>
      <c r="SNR3" s="168"/>
      <c r="SNS3" s="168"/>
      <c r="SNT3" s="168"/>
      <c r="SNU3" s="168"/>
      <c r="SNV3" s="168"/>
      <c r="SNW3" s="168"/>
      <c r="SNX3" s="168"/>
      <c r="SNY3" s="168"/>
      <c r="SNZ3" s="168"/>
      <c r="SOA3" s="168"/>
      <c r="SOB3" s="168"/>
      <c r="SOC3" s="168"/>
      <c r="SOD3" s="168"/>
      <c r="SOE3" s="168"/>
      <c r="SOF3" s="168"/>
      <c r="SOG3" s="168"/>
      <c r="SOH3" s="168"/>
      <c r="SOI3" s="168"/>
      <c r="SOJ3" s="168"/>
      <c r="SOK3" s="168"/>
      <c r="SOL3" s="168"/>
      <c r="SOM3" s="168"/>
      <c r="SON3" s="168"/>
      <c r="SOO3" s="168"/>
      <c r="SOP3" s="168"/>
      <c r="SOQ3" s="168"/>
      <c r="SOR3" s="168"/>
      <c r="SOS3" s="168"/>
      <c r="SOT3" s="168"/>
      <c r="SOU3" s="168"/>
      <c r="SOV3" s="168"/>
      <c r="SOW3" s="168"/>
      <c r="SOX3" s="168"/>
      <c r="SOY3" s="168"/>
      <c r="SOZ3" s="168"/>
      <c r="SPA3" s="168"/>
      <c r="SPB3" s="168"/>
      <c r="SPC3" s="168"/>
      <c r="SPD3" s="168"/>
      <c r="SPE3" s="168"/>
      <c r="SPF3" s="168"/>
      <c r="SPG3" s="168"/>
      <c r="SPH3" s="168"/>
      <c r="SPI3" s="168"/>
      <c r="SPJ3" s="168"/>
      <c r="SPK3" s="168"/>
      <c r="SPL3" s="168"/>
      <c r="SPM3" s="168"/>
      <c r="SPN3" s="168"/>
      <c r="SPO3" s="168"/>
      <c r="SPP3" s="168"/>
      <c r="SPQ3" s="168"/>
      <c r="SPR3" s="168"/>
      <c r="SPS3" s="168"/>
      <c r="SPT3" s="168"/>
      <c r="SPU3" s="168"/>
      <c r="SPV3" s="168"/>
      <c r="SPW3" s="168"/>
      <c r="SPX3" s="168"/>
      <c r="SPY3" s="168"/>
      <c r="SPZ3" s="168"/>
      <c r="SQA3" s="168"/>
      <c r="SQB3" s="168"/>
      <c r="SQC3" s="168"/>
      <c r="SQD3" s="168"/>
      <c r="SQE3" s="168"/>
      <c r="SQF3" s="168"/>
      <c r="SQG3" s="168"/>
      <c r="SQH3" s="168"/>
      <c r="SQI3" s="168"/>
      <c r="SQJ3" s="168"/>
      <c r="SQK3" s="168"/>
      <c r="SQL3" s="168"/>
      <c r="SQM3" s="168"/>
      <c r="SQN3" s="168"/>
      <c r="SQO3" s="168"/>
      <c r="SQP3" s="168"/>
      <c r="SQQ3" s="168"/>
      <c r="SQR3" s="168"/>
      <c r="SQS3" s="168"/>
      <c r="SQT3" s="168"/>
      <c r="SQU3" s="168"/>
      <c r="SQV3" s="168"/>
      <c r="SQW3" s="168"/>
      <c r="SQX3" s="168"/>
      <c r="SQY3" s="168"/>
      <c r="SQZ3" s="168"/>
      <c r="SRA3" s="168"/>
      <c r="SRB3" s="168"/>
      <c r="SRC3" s="168"/>
      <c r="SRD3" s="168"/>
      <c r="SRE3" s="168"/>
      <c r="SRF3" s="168"/>
      <c r="SRG3" s="168"/>
      <c r="SRH3" s="168"/>
      <c r="SRI3" s="168"/>
      <c r="SRJ3" s="168"/>
      <c r="SRK3" s="168"/>
      <c r="SRL3" s="168"/>
      <c r="SRM3" s="168"/>
      <c r="SRN3" s="168"/>
      <c r="SRO3" s="168"/>
      <c r="SRP3" s="168"/>
      <c r="SRQ3" s="168"/>
      <c r="SRR3" s="168"/>
      <c r="SRS3" s="168"/>
      <c r="SRT3" s="168"/>
      <c r="SRU3" s="168"/>
      <c r="SRV3" s="168"/>
      <c r="SRW3" s="168"/>
      <c r="SRX3" s="168"/>
      <c r="SRY3" s="168"/>
      <c r="SRZ3" s="168"/>
      <c r="SSA3" s="168"/>
      <c r="SSB3" s="168"/>
      <c r="SSC3" s="168"/>
      <c r="SSD3" s="168"/>
      <c r="SSE3" s="168"/>
      <c r="SSF3" s="168"/>
      <c r="SSG3" s="168"/>
      <c r="SSH3" s="168"/>
      <c r="SSI3" s="168"/>
      <c r="SSJ3" s="168"/>
      <c r="SSK3" s="168"/>
      <c r="SSL3" s="168"/>
      <c r="SSM3" s="168"/>
      <c r="SSN3" s="168"/>
      <c r="SSO3" s="168"/>
      <c r="SSP3" s="168"/>
      <c r="SSQ3" s="168"/>
      <c r="SSR3" s="168"/>
      <c r="SSS3" s="168"/>
      <c r="SST3" s="168"/>
      <c r="SSU3" s="168"/>
      <c r="SSV3" s="168"/>
      <c r="SSW3" s="168"/>
      <c r="SSX3" s="168"/>
      <c r="SSY3" s="168"/>
      <c r="SSZ3" s="168"/>
      <c r="STA3" s="168"/>
      <c r="STB3" s="168"/>
      <c r="STC3" s="168"/>
      <c r="STD3" s="168"/>
      <c r="STE3" s="168"/>
      <c r="STF3" s="168"/>
      <c r="STG3" s="168"/>
      <c r="STH3" s="168"/>
      <c r="STI3" s="168"/>
      <c r="STJ3" s="168"/>
      <c r="STK3" s="168"/>
      <c r="STL3" s="168"/>
      <c r="STM3" s="168"/>
      <c r="STN3" s="168"/>
      <c r="STO3" s="168"/>
      <c r="STP3" s="168"/>
      <c r="STQ3" s="168"/>
      <c r="STR3" s="168"/>
      <c r="STS3" s="168"/>
      <c r="STT3" s="168"/>
      <c r="STU3" s="168"/>
      <c r="STV3" s="168"/>
      <c r="STW3" s="168"/>
      <c r="STX3" s="168"/>
      <c r="STY3" s="168"/>
      <c r="STZ3" s="168"/>
      <c r="SUA3" s="168"/>
      <c r="SUB3" s="168"/>
      <c r="SUC3" s="168"/>
      <c r="SUD3" s="168"/>
      <c r="SUE3" s="168"/>
      <c r="SUF3" s="168"/>
      <c r="SUG3" s="168"/>
      <c r="SUH3" s="168"/>
      <c r="SUI3" s="168"/>
      <c r="SUJ3" s="168"/>
      <c r="SUK3" s="168"/>
      <c r="SUL3" s="168"/>
      <c r="SUM3" s="168"/>
      <c r="SUN3" s="168"/>
      <c r="SUO3" s="168"/>
      <c r="SUP3" s="168"/>
      <c r="SUQ3" s="168"/>
      <c r="SUR3" s="168"/>
      <c r="SUS3" s="168"/>
      <c r="SUT3" s="168"/>
      <c r="SUU3" s="168"/>
      <c r="SUV3" s="168"/>
      <c r="SUW3" s="168"/>
      <c r="SUX3" s="168"/>
      <c r="SUY3" s="168"/>
      <c r="SUZ3" s="168"/>
      <c r="SVA3" s="168"/>
      <c r="SVB3" s="168"/>
      <c r="SVC3" s="168"/>
      <c r="SVD3" s="168"/>
      <c r="SVE3" s="168"/>
      <c r="SVF3" s="168"/>
      <c r="SVG3" s="168"/>
      <c r="SVH3" s="168"/>
      <c r="SVI3" s="168"/>
      <c r="SVJ3" s="168"/>
      <c r="SVK3" s="168"/>
      <c r="SVL3" s="168"/>
      <c r="SVM3" s="168"/>
      <c r="SVN3" s="168"/>
      <c r="SVO3" s="168"/>
      <c r="SVP3" s="168"/>
      <c r="SVQ3" s="168"/>
      <c r="SVR3" s="168"/>
      <c r="SVS3" s="168"/>
      <c r="SVT3" s="168"/>
      <c r="SVU3" s="168"/>
      <c r="SVV3" s="168"/>
      <c r="SVW3" s="168"/>
      <c r="SVX3" s="168"/>
      <c r="SVY3" s="168"/>
      <c r="SVZ3" s="168"/>
      <c r="SWA3" s="168"/>
      <c r="SWB3" s="168"/>
      <c r="SWC3" s="168"/>
      <c r="SWD3" s="168"/>
      <c r="SWE3" s="168"/>
      <c r="SWF3" s="168"/>
      <c r="SWG3" s="168"/>
      <c r="SWH3" s="168"/>
      <c r="SWI3" s="168"/>
      <c r="SWJ3" s="168"/>
      <c r="SWK3" s="168"/>
      <c r="SWL3" s="168"/>
      <c r="SWM3" s="168"/>
      <c r="SWN3" s="168"/>
      <c r="SWO3" s="168"/>
      <c r="SWP3" s="168"/>
      <c r="SWQ3" s="168"/>
      <c r="SWR3" s="168"/>
      <c r="SWS3" s="168"/>
      <c r="SWT3" s="168"/>
      <c r="SWU3" s="168"/>
      <c r="SWV3" s="168"/>
      <c r="SWW3" s="168"/>
      <c r="SWX3" s="168"/>
      <c r="SWY3" s="168"/>
      <c r="SWZ3" s="168"/>
      <c r="SXA3" s="168"/>
      <c r="SXB3" s="168"/>
      <c r="SXC3" s="168"/>
      <c r="SXD3" s="168"/>
      <c r="SXE3" s="168"/>
      <c r="SXF3" s="168"/>
      <c r="SXG3" s="168"/>
      <c r="SXH3" s="168"/>
      <c r="SXI3" s="168"/>
      <c r="SXJ3" s="168"/>
      <c r="SXK3" s="168"/>
      <c r="SXL3" s="168"/>
      <c r="SXM3" s="168"/>
      <c r="SXN3" s="168"/>
      <c r="SXO3" s="168"/>
      <c r="SXP3" s="168"/>
      <c r="SXQ3" s="168"/>
      <c r="SXR3" s="168"/>
      <c r="SXS3" s="168"/>
      <c r="SXT3" s="168"/>
      <c r="SXU3" s="168"/>
      <c r="SXV3" s="168"/>
      <c r="SXW3" s="168"/>
      <c r="SXX3" s="168"/>
      <c r="SXY3" s="168"/>
      <c r="SXZ3" s="168"/>
      <c r="SYA3" s="168"/>
      <c r="SYB3" s="168"/>
      <c r="SYC3" s="168"/>
      <c r="SYD3" s="168"/>
      <c r="SYE3" s="168"/>
      <c r="SYF3" s="168"/>
      <c r="SYG3" s="168"/>
      <c r="SYH3" s="168"/>
      <c r="SYI3" s="168"/>
      <c r="SYJ3" s="168"/>
      <c r="SYK3" s="168"/>
      <c r="SYL3" s="168"/>
      <c r="SYM3" s="168"/>
      <c r="SYN3" s="168"/>
      <c r="SYO3" s="168"/>
      <c r="SYP3" s="168"/>
      <c r="SYQ3" s="168"/>
      <c r="SYR3" s="168"/>
      <c r="SYS3" s="168"/>
      <c r="SYT3" s="168"/>
      <c r="SYU3" s="168"/>
      <c r="SYV3" s="168"/>
      <c r="SYW3" s="168"/>
      <c r="SYX3" s="168"/>
      <c r="SYY3" s="168"/>
      <c r="SYZ3" s="168"/>
      <c r="SZA3" s="168"/>
      <c r="SZB3" s="168"/>
      <c r="SZC3" s="168"/>
      <c r="SZD3" s="168"/>
      <c r="SZE3" s="168"/>
      <c r="SZF3" s="168"/>
      <c r="SZG3" s="168"/>
      <c r="SZH3" s="168"/>
      <c r="SZI3" s="168"/>
      <c r="SZJ3" s="168"/>
      <c r="SZK3" s="168"/>
      <c r="SZL3" s="168"/>
      <c r="SZM3" s="168"/>
      <c r="SZN3" s="168"/>
      <c r="SZO3" s="168"/>
      <c r="SZP3" s="168"/>
      <c r="SZQ3" s="168"/>
      <c r="SZR3" s="168"/>
      <c r="SZS3" s="168"/>
      <c r="SZT3" s="168"/>
      <c r="SZU3" s="168"/>
      <c r="SZV3" s="168"/>
      <c r="SZW3" s="168"/>
      <c r="SZX3" s="168"/>
      <c r="SZY3" s="168"/>
      <c r="SZZ3" s="168"/>
      <c r="TAA3" s="168"/>
      <c r="TAB3" s="168"/>
      <c r="TAC3" s="168"/>
      <c r="TAD3" s="168"/>
      <c r="TAE3" s="168"/>
      <c r="TAF3" s="168"/>
      <c r="TAG3" s="168"/>
      <c r="TAH3" s="168"/>
      <c r="TAI3" s="168"/>
      <c r="TAJ3" s="168"/>
      <c r="TAK3" s="168"/>
      <c r="TAL3" s="168"/>
      <c r="TAM3" s="168"/>
      <c r="TAN3" s="168"/>
      <c r="TAO3" s="168"/>
      <c r="TAP3" s="168"/>
      <c r="TAQ3" s="168"/>
      <c r="TAR3" s="168"/>
      <c r="TAS3" s="168"/>
      <c r="TAT3" s="168"/>
      <c r="TAU3" s="168"/>
      <c r="TAV3" s="168"/>
      <c r="TAW3" s="168"/>
      <c r="TAX3" s="168"/>
      <c r="TAY3" s="168"/>
      <c r="TAZ3" s="168"/>
      <c r="TBA3" s="168"/>
      <c r="TBB3" s="168"/>
      <c r="TBC3" s="168"/>
      <c r="TBD3" s="168"/>
      <c r="TBE3" s="168"/>
      <c r="TBF3" s="168"/>
      <c r="TBG3" s="168"/>
      <c r="TBH3" s="168"/>
      <c r="TBI3" s="168"/>
      <c r="TBJ3" s="168"/>
      <c r="TBK3" s="168"/>
      <c r="TBL3" s="168"/>
      <c r="TBM3" s="168"/>
      <c r="TBN3" s="168"/>
      <c r="TBO3" s="168"/>
      <c r="TBP3" s="168"/>
      <c r="TBQ3" s="168"/>
      <c r="TBR3" s="168"/>
      <c r="TBS3" s="168"/>
      <c r="TBT3" s="168"/>
      <c r="TBU3" s="168"/>
      <c r="TBV3" s="168"/>
      <c r="TBW3" s="168"/>
      <c r="TBX3" s="168"/>
      <c r="TBY3" s="168"/>
      <c r="TBZ3" s="168"/>
      <c r="TCA3" s="168"/>
      <c r="TCB3" s="168"/>
      <c r="TCC3" s="168"/>
      <c r="TCD3" s="168"/>
      <c r="TCE3" s="168"/>
      <c r="TCF3" s="168"/>
      <c r="TCG3" s="168"/>
      <c r="TCH3" s="168"/>
      <c r="TCI3" s="168"/>
      <c r="TCJ3" s="168"/>
      <c r="TCK3" s="168"/>
      <c r="TCL3" s="168"/>
      <c r="TCM3" s="168"/>
      <c r="TCN3" s="168"/>
      <c r="TCO3" s="168"/>
      <c r="TCP3" s="168"/>
      <c r="TCQ3" s="168"/>
      <c r="TCR3" s="168"/>
      <c r="TCS3" s="168"/>
      <c r="TCT3" s="168"/>
      <c r="TCU3" s="168"/>
      <c r="TCV3" s="168"/>
      <c r="TCW3" s="168"/>
      <c r="TCX3" s="168"/>
      <c r="TCY3" s="168"/>
      <c r="TCZ3" s="168"/>
      <c r="TDA3" s="168"/>
      <c r="TDB3" s="168"/>
      <c r="TDC3" s="168"/>
      <c r="TDD3" s="168"/>
      <c r="TDE3" s="168"/>
      <c r="TDF3" s="168"/>
      <c r="TDG3" s="168"/>
      <c r="TDH3" s="168"/>
      <c r="TDI3" s="168"/>
      <c r="TDJ3" s="168"/>
      <c r="TDK3" s="168"/>
      <c r="TDL3" s="168"/>
      <c r="TDM3" s="168"/>
      <c r="TDN3" s="168"/>
      <c r="TDO3" s="168"/>
      <c r="TDP3" s="168"/>
      <c r="TDQ3" s="168"/>
      <c r="TDR3" s="168"/>
      <c r="TDS3" s="168"/>
      <c r="TDT3" s="168"/>
      <c r="TDU3" s="168"/>
      <c r="TDV3" s="168"/>
      <c r="TDW3" s="168"/>
      <c r="TDX3" s="168"/>
      <c r="TDY3" s="168"/>
      <c r="TDZ3" s="168"/>
      <c r="TEA3" s="168"/>
      <c r="TEB3" s="168"/>
      <c r="TEC3" s="168"/>
      <c r="TED3" s="168"/>
      <c r="TEE3" s="168"/>
      <c r="TEF3" s="168"/>
      <c r="TEG3" s="168"/>
      <c r="TEH3" s="168"/>
      <c r="TEI3" s="168"/>
      <c r="TEJ3" s="168"/>
      <c r="TEK3" s="168"/>
      <c r="TEL3" s="168"/>
      <c r="TEM3" s="168"/>
      <c r="TEN3" s="168"/>
      <c r="TEO3" s="168"/>
      <c r="TEP3" s="168"/>
      <c r="TEQ3" s="168"/>
      <c r="TER3" s="168"/>
      <c r="TES3" s="168"/>
      <c r="TET3" s="168"/>
      <c r="TEU3" s="168"/>
      <c r="TEV3" s="168"/>
      <c r="TEW3" s="168"/>
      <c r="TEX3" s="168"/>
      <c r="TEY3" s="168"/>
      <c r="TEZ3" s="168"/>
      <c r="TFA3" s="168"/>
      <c r="TFB3" s="168"/>
      <c r="TFC3" s="168"/>
      <c r="TFD3" s="168"/>
      <c r="TFE3" s="168"/>
      <c r="TFF3" s="168"/>
      <c r="TFG3" s="168"/>
      <c r="TFH3" s="168"/>
      <c r="TFI3" s="168"/>
      <c r="TFJ3" s="168"/>
      <c r="TFK3" s="168"/>
      <c r="TFL3" s="168"/>
      <c r="TFM3" s="168"/>
      <c r="TFN3" s="168"/>
      <c r="TFO3" s="168"/>
      <c r="TFP3" s="168"/>
      <c r="TFQ3" s="168"/>
      <c r="TFR3" s="168"/>
      <c r="TFS3" s="168"/>
      <c r="TFT3" s="168"/>
      <c r="TFU3" s="168"/>
      <c r="TFV3" s="168"/>
      <c r="TFW3" s="168"/>
      <c r="TFX3" s="168"/>
      <c r="TFY3" s="168"/>
      <c r="TFZ3" s="168"/>
      <c r="TGA3" s="168"/>
      <c r="TGB3" s="168"/>
      <c r="TGC3" s="168"/>
      <c r="TGD3" s="168"/>
      <c r="TGE3" s="168"/>
      <c r="TGF3" s="168"/>
      <c r="TGG3" s="168"/>
      <c r="TGH3" s="168"/>
      <c r="TGI3" s="168"/>
      <c r="TGJ3" s="168"/>
      <c r="TGK3" s="168"/>
      <c r="TGL3" s="168"/>
      <c r="TGM3" s="168"/>
      <c r="TGN3" s="168"/>
      <c r="TGO3" s="168"/>
      <c r="TGP3" s="168"/>
      <c r="TGQ3" s="168"/>
      <c r="TGR3" s="168"/>
      <c r="TGS3" s="168"/>
      <c r="TGT3" s="168"/>
      <c r="TGU3" s="168"/>
      <c r="TGV3" s="168"/>
      <c r="TGW3" s="168"/>
      <c r="TGX3" s="168"/>
      <c r="TGY3" s="168"/>
      <c r="TGZ3" s="168"/>
      <c r="THA3" s="168"/>
      <c r="THB3" s="168"/>
      <c r="THC3" s="168"/>
      <c r="THD3" s="168"/>
      <c r="THE3" s="168"/>
      <c r="THF3" s="168"/>
      <c r="THG3" s="168"/>
      <c r="THH3" s="168"/>
      <c r="THI3" s="168"/>
      <c r="THJ3" s="168"/>
      <c r="THK3" s="168"/>
      <c r="THL3" s="168"/>
      <c r="THM3" s="168"/>
      <c r="THN3" s="168"/>
      <c r="THO3" s="168"/>
      <c r="THP3" s="168"/>
      <c r="THQ3" s="168"/>
      <c r="THR3" s="168"/>
      <c r="THS3" s="168"/>
      <c r="THT3" s="168"/>
      <c r="THU3" s="168"/>
      <c r="THV3" s="168"/>
      <c r="THW3" s="168"/>
      <c r="THX3" s="168"/>
      <c r="THY3" s="168"/>
      <c r="THZ3" s="168"/>
      <c r="TIA3" s="168"/>
      <c r="TIB3" s="168"/>
      <c r="TIC3" s="168"/>
      <c r="TID3" s="168"/>
      <c r="TIE3" s="168"/>
      <c r="TIF3" s="168"/>
      <c r="TIG3" s="168"/>
      <c r="TIH3" s="168"/>
      <c r="TII3" s="168"/>
      <c r="TIJ3" s="168"/>
      <c r="TIK3" s="168"/>
      <c r="TIL3" s="168"/>
      <c r="TIM3" s="168"/>
      <c r="TIN3" s="168"/>
      <c r="TIO3" s="168"/>
      <c r="TIP3" s="168"/>
      <c r="TIQ3" s="168"/>
      <c r="TIR3" s="168"/>
      <c r="TIS3" s="168"/>
      <c r="TIT3" s="168"/>
      <c r="TIU3" s="168"/>
      <c r="TIV3" s="168"/>
      <c r="TIW3" s="168"/>
      <c r="TIX3" s="168"/>
      <c r="TIY3" s="168"/>
      <c r="TIZ3" s="168"/>
      <c r="TJA3" s="168"/>
      <c r="TJB3" s="168"/>
      <c r="TJC3" s="168"/>
      <c r="TJD3" s="168"/>
      <c r="TJE3" s="168"/>
      <c r="TJF3" s="168"/>
      <c r="TJG3" s="168"/>
      <c r="TJH3" s="168"/>
      <c r="TJI3" s="168"/>
      <c r="TJJ3" s="168"/>
      <c r="TJK3" s="168"/>
      <c r="TJL3" s="168"/>
      <c r="TJM3" s="168"/>
      <c r="TJN3" s="168"/>
      <c r="TJO3" s="168"/>
      <c r="TJP3" s="168"/>
      <c r="TJQ3" s="168"/>
      <c r="TJR3" s="168"/>
      <c r="TJS3" s="168"/>
      <c r="TJT3" s="168"/>
      <c r="TJU3" s="168"/>
      <c r="TJV3" s="168"/>
      <c r="TJW3" s="168"/>
      <c r="TJX3" s="168"/>
      <c r="TJY3" s="168"/>
      <c r="TJZ3" s="168"/>
      <c r="TKA3" s="168"/>
      <c r="TKB3" s="168"/>
      <c r="TKC3" s="168"/>
      <c r="TKD3" s="168"/>
      <c r="TKE3" s="168"/>
      <c r="TKF3" s="168"/>
      <c r="TKG3" s="168"/>
      <c r="TKH3" s="168"/>
      <c r="TKI3" s="168"/>
      <c r="TKJ3" s="168"/>
      <c r="TKK3" s="168"/>
      <c r="TKL3" s="168"/>
      <c r="TKM3" s="168"/>
      <c r="TKN3" s="168"/>
      <c r="TKO3" s="168"/>
      <c r="TKP3" s="168"/>
      <c r="TKQ3" s="168"/>
      <c r="TKR3" s="168"/>
      <c r="TKS3" s="168"/>
      <c r="TKT3" s="168"/>
      <c r="TKU3" s="168"/>
      <c r="TKV3" s="168"/>
      <c r="TKW3" s="168"/>
      <c r="TKX3" s="168"/>
      <c r="TKY3" s="168"/>
      <c r="TKZ3" s="168"/>
      <c r="TLA3" s="168"/>
      <c r="TLB3" s="168"/>
      <c r="TLC3" s="168"/>
      <c r="TLD3" s="168"/>
      <c r="TLE3" s="168"/>
      <c r="TLF3" s="168"/>
      <c r="TLG3" s="168"/>
      <c r="TLH3" s="168"/>
      <c r="TLI3" s="168"/>
      <c r="TLJ3" s="168"/>
      <c r="TLK3" s="168"/>
      <c r="TLL3" s="168"/>
      <c r="TLM3" s="168"/>
      <c r="TLN3" s="168"/>
      <c r="TLO3" s="168"/>
      <c r="TLP3" s="168"/>
      <c r="TLQ3" s="168"/>
      <c r="TLR3" s="168"/>
      <c r="TLS3" s="168"/>
      <c r="TLT3" s="168"/>
      <c r="TLU3" s="168"/>
      <c r="TLV3" s="168"/>
      <c r="TLW3" s="168"/>
      <c r="TLX3" s="168"/>
      <c r="TLY3" s="168"/>
      <c r="TLZ3" s="168"/>
      <c r="TMA3" s="168"/>
      <c r="TMB3" s="168"/>
      <c r="TMC3" s="168"/>
      <c r="TMD3" s="168"/>
      <c r="TME3" s="168"/>
      <c r="TMF3" s="168"/>
      <c r="TMG3" s="168"/>
      <c r="TMH3" s="168"/>
      <c r="TMI3" s="168"/>
      <c r="TMJ3" s="168"/>
      <c r="TMK3" s="168"/>
      <c r="TML3" s="168"/>
      <c r="TMM3" s="168"/>
      <c r="TMN3" s="168"/>
      <c r="TMO3" s="168"/>
      <c r="TMP3" s="168"/>
      <c r="TMQ3" s="168"/>
      <c r="TMR3" s="168"/>
      <c r="TMS3" s="168"/>
      <c r="TMT3" s="168"/>
      <c r="TMU3" s="168"/>
      <c r="TMV3" s="168"/>
      <c r="TMW3" s="168"/>
      <c r="TMX3" s="168"/>
      <c r="TMY3" s="168"/>
      <c r="TMZ3" s="168"/>
      <c r="TNA3" s="168"/>
      <c r="TNB3" s="168"/>
      <c r="TNC3" s="168"/>
      <c r="TND3" s="168"/>
      <c r="TNE3" s="168"/>
      <c r="TNF3" s="168"/>
      <c r="TNG3" s="168"/>
      <c r="TNH3" s="168"/>
      <c r="TNI3" s="168"/>
      <c r="TNJ3" s="168"/>
      <c r="TNK3" s="168"/>
      <c r="TNL3" s="168"/>
      <c r="TNM3" s="168"/>
      <c r="TNN3" s="168"/>
      <c r="TNO3" s="168"/>
      <c r="TNP3" s="168"/>
      <c r="TNQ3" s="168"/>
      <c r="TNR3" s="168"/>
      <c r="TNS3" s="168"/>
      <c r="TNT3" s="168"/>
      <c r="TNU3" s="168"/>
      <c r="TNV3" s="168"/>
      <c r="TNW3" s="168"/>
      <c r="TNX3" s="168"/>
      <c r="TNY3" s="168"/>
      <c r="TNZ3" s="168"/>
      <c r="TOA3" s="168"/>
      <c r="TOB3" s="168"/>
      <c r="TOC3" s="168"/>
      <c r="TOD3" s="168"/>
      <c r="TOE3" s="168"/>
      <c r="TOF3" s="168"/>
      <c r="TOG3" s="168"/>
      <c r="TOH3" s="168"/>
      <c r="TOI3" s="168"/>
      <c r="TOJ3" s="168"/>
      <c r="TOK3" s="168"/>
      <c r="TOL3" s="168"/>
      <c r="TOM3" s="168"/>
      <c r="TON3" s="168"/>
      <c r="TOO3" s="168"/>
      <c r="TOP3" s="168"/>
      <c r="TOQ3" s="168"/>
      <c r="TOR3" s="168"/>
      <c r="TOS3" s="168"/>
      <c r="TOT3" s="168"/>
      <c r="TOU3" s="168"/>
      <c r="TOV3" s="168"/>
      <c r="TOW3" s="168"/>
      <c r="TOX3" s="168"/>
      <c r="TOY3" s="168"/>
      <c r="TOZ3" s="168"/>
      <c r="TPA3" s="168"/>
      <c r="TPB3" s="168"/>
      <c r="TPC3" s="168"/>
      <c r="TPD3" s="168"/>
      <c r="TPE3" s="168"/>
      <c r="TPF3" s="168"/>
      <c r="TPG3" s="168"/>
      <c r="TPH3" s="168"/>
      <c r="TPI3" s="168"/>
      <c r="TPJ3" s="168"/>
      <c r="TPK3" s="168"/>
      <c r="TPL3" s="168"/>
      <c r="TPM3" s="168"/>
      <c r="TPN3" s="168"/>
      <c r="TPO3" s="168"/>
      <c r="TPP3" s="168"/>
      <c r="TPQ3" s="168"/>
      <c r="TPR3" s="168"/>
      <c r="TPS3" s="168"/>
      <c r="TPT3" s="168"/>
      <c r="TPU3" s="168"/>
      <c r="TPV3" s="168"/>
      <c r="TPW3" s="168"/>
      <c r="TPX3" s="168"/>
      <c r="TPY3" s="168"/>
      <c r="TPZ3" s="168"/>
      <c r="TQA3" s="168"/>
      <c r="TQB3" s="168"/>
      <c r="TQC3" s="168"/>
      <c r="TQD3" s="168"/>
      <c r="TQE3" s="168"/>
      <c r="TQF3" s="168"/>
      <c r="TQG3" s="168"/>
      <c r="TQH3" s="168"/>
      <c r="TQI3" s="168"/>
      <c r="TQJ3" s="168"/>
      <c r="TQK3" s="168"/>
      <c r="TQL3" s="168"/>
      <c r="TQM3" s="168"/>
      <c r="TQN3" s="168"/>
      <c r="TQO3" s="168"/>
      <c r="TQP3" s="168"/>
      <c r="TQQ3" s="168"/>
      <c r="TQR3" s="168"/>
      <c r="TQS3" s="168"/>
      <c r="TQT3" s="168"/>
      <c r="TQU3" s="168"/>
      <c r="TQV3" s="168"/>
      <c r="TQW3" s="168"/>
      <c r="TQX3" s="168"/>
      <c r="TQY3" s="168"/>
      <c r="TQZ3" s="168"/>
      <c r="TRA3" s="168"/>
      <c r="TRB3" s="168"/>
      <c r="TRC3" s="168"/>
      <c r="TRD3" s="168"/>
      <c r="TRE3" s="168"/>
      <c r="TRF3" s="168"/>
      <c r="TRG3" s="168"/>
      <c r="TRH3" s="168"/>
      <c r="TRI3" s="168"/>
      <c r="TRJ3" s="168"/>
      <c r="TRK3" s="168"/>
      <c r="TRL3" s="168"/>
      <c r="TRM3" s="168"/>
      <c r="TRN3" s="168"/>
      <c r="TRO3" s="168"/>
      <c r="TRP3" s="168"/>
      <c r="TRQ3" s="168"/>
      <c r="TRR3" s="168"/>
      <c r="TRS3" s="168"/>
      <c r="TRT3" s="168"/>
      <c r="TRU3" s="168"/>
      <c r="TRV3" s="168"/>
      <c r="TRW3" s="168"/>
      <c r="TRX3" s="168"/>
      <c r="TRY3" s="168"/>
      <c r="TRZ3" s="168"/>
      <c r="TSA3" s="168"/>
      <c r="TSB3" s="168"/>
      <c r="TSC3" s="168"/>
      <c r="TSD3" s="168"/>
      <c r="TSE3" s="168"/>
      <c r="TSF3" s="168"/>
      <c r="TSG3" s="168"/>
      <c r="TSH3" s="168"/>
      <c r="TSI3" s="168"/>
      <c r="TSJ3" s="168"/>
      <c r="TSK3" s="168"/>
      <c r="TSL3" s="168"/>
      <c r="TSM3" s="168"/>
      <c r="TSN3" s="168"/>
      <c r="TSO3" s="168"/>
      <c r="TSP3" s="168"/>
      <c r="TSQ3" s="168"/>
      <c r="TSR3" s="168"/>
      <c r="TSS3" s="168"/>
      <c r="TST3" s="168"/>
      <c r="TSU3" s="168"/>
      <c r="TSV3" s="168"/>
      <c r="TSW3" s="168"/>
      <c r="TSX3" s="168"/>
      <c r="TSY3" s="168"/>
      <c r="TSZ3" s="168"/>
      <c r="TTA3" s="168"/>
      <c r="TTB3" s="168"/>
      <c r="TTC3" s="168"/>
      <c r="TTD3" s="168"/>
      <c r="TTE3" s="168"/>
      <c r="TTF3" s="168"/>
      <c r="TTG3" s="168"/>
      <c r="TTH3" s="168"/>
      <c r="TTI3" s="168"/>
      <c r="TTJ3" s="168"/>
      <c r="TTK3" s="168"/>
      <c r="TTL3" s="168"/>
      <c r="TTM3" s="168"/>
      <c r="TTN3" s="168"/>
      <c r="TTO3" s="168"/>
      <c r="TTP3" s="168"/>
      <c r="TTQ3" s="168"/>
      <c r="TTR3" s="168"/>
      <c r="TTS3" s="168"/>
      <c r="TTT3" s="168"/>
      <c r="TTU3" s="168"/>
      <c r="TTV3" s="168"/>
      <c r="TTW3" s="168"/>
      <c r="TTX3" s="168"/>
      <c r="TTY3" s="168"/>
      <c r="TTZ3" s="168"/>
      <c r="TUA3" s="168"/>
      <c r="TUB3" s="168"/>
      <c r="TUC3" s="168"/>
      <c r="TUD3" s="168"/>
      <c r="TUE3" s="168"/>
      <c r="TUF3" s="168"/>
      <c r="TUG3" s="168"/>
      <c r="TUH3" s="168"/>
      <c r="TUI3" s="168"/>
      <c r="TUJ3" s="168"/>
      <c r="TUK3" s="168"/>
      <c r="TUL3" s="168"/>
      <c r="TUM3" s="168"/>
      <c r="TUN3" s="168"/>
      <c r="TUO3" s="168"/>
      <c r="TUP3" s="168"/>
      <c r="TUQ3" s="168"/>
      <c r="TUR3" s="168"/>
      <c r="TUS3" s="168"/>
      <c r="TUT3" s="168"/>
      <c r="TUU3" s="168"/>
      <c r="TUV3" s="168"/>
      <c r="TUW3" s="168"/>
      <c r="TUX3" s="168"/>
      <c r="TUY3" s="168"/>
      <c r="TUZ3" s="168"/>
      <c r="TVA3" s="168"/>
      <c r="TVB3" s="168"/>
      <c r="TVC3" s="168"/>
      <c r="TVD3" s="168"/>
      <c r="TVE3" s="168"/>
      <c r="TVF3" s="168"/>
      <c r="TVG3" s="168"/>
      <c r="TVH3" s="168"/>
      <c r="TVI3" s="168"/>
      <c r="TVJ3" s="168"/>
      <c r="TVK3" s="168"/>
      <c r="TVL3" s="168"/>
      <c r="TVM3" s="168"/>
      <c r="TVN3" s="168"/>
      <c r="TVO3" s="168"/>
      <c r="TVP3" s="168"/>
      <c r="TVQ3" s="168"/>
      <c r="TVR3" s="168"/>
      <c r="TVS3" s="168"/>
      <c r="TVT3" s="168"/>
      <c r="TVU3" s="168"/>
      <c r="TVV3" s="168"/>
      <c r="TVW3" s="168"/>
      <c r="TVX3" s="168"/>
      <c r="TVY3" s="168"/>
      <c r="TVZ3" s="168"/>
      <c r="TWA3" s="168"/>
      <c r="TWB3" s="168"/>
      <c r="TWC3" s="168"/>
      <c r="TWD3" s="168"/>
      <c r="TWE3" s="168"/>
      <c r="TWF3" s="168"/>
      <c r="TWG3" s="168"/>
      <c r="TWH3" s="168"/>
      <c r="TWI3" s="168"/>
      <c r="TWJ3" s="168"/>
      <c r="TWK3" s="168"/>
      <c r="TWL3" s="168"/>
      <c r="TWM3" s="168"/>
      <c r="TWN3" s="168"/>
      <c r="TWO3" s="168"/>
      <c r="TWP3" s="168"/>
      <c r="TWQ3" s="168"/>
      <c r="TWR3" s="168"/>
      <c r="TWS3" s="168"/>
      <c r="TWT3" s="168"/>
      <c r="TWU3" s="168"/>
      <c r="TWV3" s="168"/>
      <c r="TWW3" s="168"/>
      <c r="TWX3" s="168"/>
      <c r="TWY3" s="168"/>
      <c r="TWZ3" s="168"/>
      <c r="TXA3" s="168"/>
      <c r="TXB3" s="168"/>
      <c r="TXC3" s="168"/>
      <c r="TXD3" s="168"/>
      <c r="TXE3" s="168"/>
      <c r="TXF3" s="168"/>
      <c r="TXG3" s="168"/>
      <c r="TXH3" s="168"/>
      <c r="TXI3" s="168"/>
      <c r="TXJ3" s="168"/>
      <c r="TXK3" s="168"/>
      <c r="TXL3" s="168"/>
      <c r="TXM3" s="168"/>
      <c r="TXN3" s="168"/>
      <c r="TXO3" s="168"/>
      <c r="TXP3" s="168"/>
      <c r="TXQ3" s="168"/>
      <c r="TXR3" s="168"/>
      <c r="TXS3" s="168"/>
      <c r="TXT3" s="168"/>
      <c r="TXU3" s="168"/>
      <c r="TXV3" s="168"/>
      <c r="TXW3" s="168"/>
      <c r="TXX3" s="168"/>
      <c r="TXY3" s="168"/>
      <c r="TXZ3" s="168"/>
      <c r="TYA3" s="168"/>
      <c r="TYB3" s="168"/>
      <c r="TYC3" s="168"/>
      <c r="TYD3" s="168"/>
      <c r="TYE3" s="168"/>
      <c r="TYF3" s="168"/>
      <c r="TYG3" s="168"/>
      <c r="TYH3" s="168"/>
      <c r="TYI3" s="168"/>
      <c r="TYJ3" s="168"/>
      <c r="TYK3" s="168"/>
      <c r="TYL3" s="168"/>
      <c r="TYM3" s="168"/>
      <c r="TYN3" s="168"/>
      <c r="TYO3" s="168"/>
      <c r="TYP3" s="168"/>
      <c r="TYQ3" s="168"/>
      <c r="TYR3" s="168"/>
      <c r="TYS3" s="168"/>
      <c r="TYT3" s="168"/>
      <c r="TYU3" s="168"/>
      <c r="TYV3" s="168"/>
      <c r="TYW3" s="168"/>
      <c r="TYX3" s="168"/>
      <c r="TYY3" s="168"/>
      <c r="TYZ3" s="168"/>
      <c r="TZA3" s="168"/>
      <c r="TZB3" s="168"/>
      <c r="TZC3" s="168"/>
      <c r="TZD3" s="168"/>
      <c r="TZE3" s="168"/>
      <c r="TZF3" s="168"/>
      <c r="TZG3" s="168"/>
      <c r="TZH3" s="168"/>
      <c r="TZI3" s="168"/>
      <c r="TZJ3" s="168"/>
      <c r="TZK3" s="168"/>
      <c r="TZL3" s="168"/>
      <c r="TZM3" s="168"/>
      <c r="TZN3" s="168"/>
      <c r="TZO3" s="168"/>
      <c r="TZP3" s="168"/>
      <c r="TZQ3" s="168"/>
      <c r="TZR3" s="168"/>
      <c r="TZS3" s="168"/>
      <c r="TZT3" s="168"/>
      <c r="TZU3" s="168"/>
      <c r="TZV3" s="168"/>
      <c r="TZW3" s="168"/>
      <c r="TZX3" s="168"/>
      <c r="TZY3" s="168"/>
      <c r="TZZ3" s="168"/>
      <c r="UAA3" s="168"/>
      <c r="UAB3" s="168"/>
      <c r="UAC3" s="168"/>
      <c r="UAD3" s="168"/>
      <c r="UAE3" s="168"/>
      <c r="UAF3" s="168"/>
      <c r="UAG3" s="168"/>
      <c r="UAH3" s="168"/>
      <c r="UAI3" s="168"/>
      <c r="UAJ3" s="168"/>
      <c r="UAK3" s="168"/>
      <c r="UAL3" s="168"/>
      <c r="UAM3" s="168"/>
      <c r="UAN3" s="168"/>
      <c r="UAO3" s="168"/>
      <c r="UAP3" s="168"/>
      <c r="UAQ3" s="168"/>
      <c r="UAR3" s="168"/>
      <c r="UAS3" s="168"/>
      <c r="UAT3" s="168"/>
      <c r="UAU3" s="168"/>
      <c r="UAV3" s="168"/>
      <c r="UAW3" s="168"/>
      <c r="UAX3" s="168"/>
      <c r="UAY3" s="168"/>
      <c r="UAZ3" s="168"/>
      <c r="UBA3" s="168"/>
      <c r="UBB3" s="168"/>
      <c r="UBC3" s="168"/>
      <c r="UBD3" s="168"/>
      <c r="UBE3" s="168"/>
      <c r="UBF3" s="168"/>
      <c r="UBG3" s="168"/>
      <c r="UBH3" s="168"/>
      <c r="UBI3" s="168"/>
      <c r="UBJ3" s="168"/>
      <c r="UBK3" s="168"/>
      <c r="UBL3" s="168"/>
      <c r="UBM3" s="168"/>
      <c r="UBN3" s="168"/>
      <c r="UBO3" s="168"/>
      <c r="UBP3" s="168"/>
      <c r="UBQ3" s="168"/>
      <c r="UBR3" s="168"/>
      <c r="UBS3" s="168"/>
      <c r="UBT3" s="168"/>
      <c r="UBU3" s="168"/>
      <c r="UBV3" s="168"/>
      <c r="UBW3" s="168"/>
      <c r="UBX3" s="168"/>
      <c r="UBY3" s="168"/>
      <c r="UBZ3" s="168"/>
      <c r="UCA3" s="168"/>
      <c r="UCB3" s="168"/>
      <c r="UCC3" s="168"/>
      <c r="UCD3" s="168"/>
      <c r="UCE3" s="168"/>
      <c r="UCF3" s="168"/>
      <c r="UCG3" s="168"/>
      <c r="UCH3" s="168"/>
      <c r="UCI3" s="168"/>
      <c r="UCJ3" s="168"/>
      <c r="UCK3" s="168"/>
      <c r="UCL3" s="168"/>
      <c r="UCM3" s="168"/>
      <c r="UCN3" s="168"/>
      <c r="UCO3" s="168"/>
      <c r="UCP3" s="168"/>
      <c r="UCQ3" s="168"/>
      <c r="UCR3" s="168"/>
      <c r="UCS3" s="168"/>
      <c r="UCT3" s="168"/>
      <c r="UCU3" s="168"/>
      <c r="UCV3" s="168"/>
      <c r="UCW3" s="168"/>
      <c r="UCX3" s="168"/>
      <c r="UCY3" s="168"/>
      <c r="UCZ3" s="168"/>
      <c r="UDA3" s="168"/>
      <c r="UDB3" s="168"/>
      <c r="UDC3" s="168"/>
      <c r="UDD3" s="168"/>
      <c r="UDE3" s="168"/>
      <c r="UDF3" s="168"/>
      <c r="UDG3" s="168"/>
      <c r="UDH3" s="168"/>
      <c r="UDI3" s="168"/>
      <c r="UDJ3" s="168"/>
      <c r="UDK3" s="168"/>
      <c r="UDL3" s="168"/>
      <c r="UDM3" s="168"/>
      <c r="UDN3" s="168"/>
      <c r="UDO3" s="168"/>
      <c r="UDP3" s="168"/>
      <c r="UDQ3" s="168"/>
      <c r="UDR3" s="168"/>
      <c r="UDS3" s="168"/>
      <c r="UDT3" s="168"/>
      <c r="UDU3" s="168"/>
      <c r="UDV3" s="168"/>
      <c r="UDW3" s="168"/>
      <c r="UDX3" s="168"/>
      <c r="UDY3" s="168"/>
      <c r="UDZ3" s="168"/>
      <c r="UEA3" s="168"/>
      <c r="UEB3" s="168"/>
      <c r="UEC3" s="168"/>
      <c r="UED3" s="168"/>
      <c r="UEE3" s="168"/>
      <c r="UEF3" s="168"/>
      <c r="UEG3" s="168"/>
      <c r="UEH3" s="168"/>
      <c r="UEI3" s="168"/>
      <c r="UEJ3" s="168"/>
      <c r="UEK3" s="168"/>
      <c r="UEL3" s="168"/>
      <c r="UEM3" s="168"/>
      <c r="UEN3" s="168"/>
      <c r="UEO3" s="168"/>
      <c r="UEP3" s="168"/>
      <c r="UEQ3" s="168"/>
      <c r="UER3" s="168"/>
      <c r="UES3" s="168"/>
      <c r="UET3" s="168"/>
      <c r="UEU3" s="168"/>
      <c r="UEV3" s="168"/>
      <c r="UEW3" s="168"/>
      <c r="UEX3" s="168"/>
      <c r="UEY3" s="168"/>
      <c r="UEZ3" s="168"/>
      <c r="UFA3" s="168"/>
      <c r="UFB3" s="168"/>
      <c r="UFC3" s="168"/>
      <c r="UFD3" s="168"/>
      <c r="UFE3" s="168"/>
      <c r="UFF3" s="168"/>
      <c r="UFG3" s="168"/>
      <c r="UFH3" s="168"/>
      <c r="UFI3" s="168"/>
      <c r="UFJ3" s="168"/>
      <c r="UFK3" s="168"/>
      <c r="UFL3" s="168"/>
      <c r="UFM3" s="168"/>
      <c r="UFN3" s="168"/>
      <c r="UFO3" s="168"/>
      <c r="UFP3" s="168"/>
      <c r="UFQ3" s="168"/>
      <c r="UFR3" s="168"/>
      <c r="UFS3" s="168"/>
      <c r="UFT3" s="168"/>
      <c r="UFU3" s="168"/>
      <c r="UFV3" s="168"/>
      <c r="UFW3" s="168"/>
      <c r="UFX3" s="168"/>
      <c r="UFY3" s="168"/>
      <c r="UFZ3" s="168"/>
      <c r="UGA3" s="168"/>
      <c r="UGB3" s="168"/>
      <c r="UGC3" s="168"/>
      <c r="UGD3" s="168"/>
      <c r="UGE3" s="168"/>
      <c r="UGF3" s="168"/>
      <c r="UGG3" s="168"/>
      <c r="UGH3" s="168"/>
      <c r="UGI3" s="168"/>
      <c r="UGJ3" s="168"/>
      <c r="UGK3" s="168"/>
      <c r="UGL3" s="168"/>
      <c r="UGM3" s="168"/>
      <c r="UGN3" s="168"/>
      <c r="UGO3" s="168"/>
      <c r="UGP3" s="168"/>
      <c r="UGQ3" s="168"/>
      <c r="UGR3" s="168"/>
      <c r="UGS3" s="168"/>
      <c r="UGT3" s="168"/>
      <c r="UGU3" s="168"/>
      <c r="UGV3" s="168"/>
      <c r="UGW3" s="168"/>
      <c r="UGX3" s="168"/>
      <c r="UGY3" s="168"/>
      <c r="UGZ3" s="168"/>
      <c r="UHA3" s="168"/>
      <c r="UHB3" s="168"/>
      <c r="UHC3" s="168"/>
      <c r="UHD3" s="168"/>
      <c r="UHE3" s="168"/>
      <c r="UHF3" s="168"/>
      <c r="UHG3" s="168"/>
      <c r="UHH3" s="168"/>
      <c r="UHI3" s="168"/>
      <c r="UHJ3" s="168"/>
      <c r="UHK3" s="168"/>
      <c r="UHL3" s="168"/>
      <c r="UHM3" s="168"/>
      <c r="UHN3" s="168"/>
      <c r="UHO3" s="168"/>
      <c r="UHP3" s="168"/>
      <c r="UHQ3" s="168"/>
      <c r="UHR3" s="168"/>
      <c r="UHS3" s="168"/>
      <c r="UHT3" s="168"/>
      <c r="UHU3" s="168"/>
      <c r="UHV3" s="168"/>
      <c r="UHW3" s="168"/>
      <c r="UHX3" s="168"/>
      <c r="UHY3" s="168"/>
      <c r="UHZ3" s="168"/>
      <c r="UIA3" s="168"/>
      <c r="UIB3" s="168"/>
      <c r="UIC3" s="168"/>
      <c r="UID3" s="168"/>
      <c r="UIE3" s="168"/>
      <c r="UIF3" s="168"/>
      <c r="UIG3" s="168"/>
      <c r="UIH3" s="168"/>
      <c r="UII3" s="168"/>
      <c r="UIJ3" s="168"/>
      <c r="UIK3" s="168"/>
      <c r="UIL3" s="168"/>
      <c r="UIM3" s="168"/>
      <c r="UIN3" s="168"/>
      <c r="UIO3" s="168"/>
      <c r="UIP3" s="168"/>
      <c r="UIQ3" s="168"/>
      <c r="UIR3" s="168"/>
      <c r="UIS3" s="168"/>
      <c r="UIT3" s="168"/>
      <c r="UIU3" s="168"/>
      <c r="UIV3" s="168"/>
      <c r="UIW3" s="168"/>
      <c r="UIX3" s="168"/>
      <c r="UIY3" s="168"/>
      <c r="UIZ3" s="168"/>
      <c r="UJA3" s="168"/>
      <c r="UJB3" s="168"/>
      <c r="UJC3" s="168"/>
      <c r="UJD3" s="168"/>
      <c r="UJE3" s="168"/>
      <c r="UJF3" s="168"/>
      <c r="UJG3" s="168"/>
      <c r="UJH3" s="168"/>
      <c r="UJI3" s="168"/>
      <c r="UJJ3" s="168"/>
      <c r="UJK3" s="168"/>
      <c r="UJL3" s="168"/>
      <c r="UJM3" s="168"/>
      <c r="UJN3" s="168"/>
      <c r="UJO3" s="168"/>
      <c r="UJP3" s="168"/>
      <c r="UJQ3" s="168"/>
      <c r="UJR3" s="168"/>
      <c r="UJS3" s="168"/>
      <c r="UJT3" s="168"/>
      <c r="UJU3" s="168"/>
      <c r="UJV3" s="168"/>
      <c r="UJW3" s="168"/>
      <c r="UJX3" s="168"/>
      <c r="UJY3" s="168"/>
      <c r="UJZ3" s="168"/>
      <c r="UKA3" s="168"/>
      <c r="UKB3" s="168"/>
      <c r="UKC3" s="168"/>
      <c r="UKD3" s="168"/>
      <c r="UKE3" s="168"/>
      <c r="UKF3" s="168"/>
      <c r="UKG3" s="168"/>
      <c r="UKH3" s="168"/>
      <c r="UKI3" s="168"/>
      <c r="UKJ3" s="168"/>
      <c r="UKK3" s="168"/>
      <c r="UKL3" s="168"/>
      <c r="UKM3" s="168"/>
      <c r="UKN3" s="168"/>
      <c r="UKO3" s="168"/>
      <c r="UKP3" s="168"/>
      <c r="UKQ3" s="168"/>
      <c r="UKR3" s="168"/>
      <c r="UKS3" s="168"/>
      <c r="UKT3" s="168"/>
      <c r="UKU3" s="168"/>
      <c r="UKV3" s="168"/>
      <c r="UKW3" s="168"/>
      <c r="UKX3" s="168"/>
      <c r="UKY3" s="168"/>
      <c r="UKZ3" s="168"/>
      <c r="ULA3" s="168"/>
      <c r="ULB3" s="168"/>
      <c r="ULC3" s="168"/>
      <c r="ULD3" s="168"/>
      <c r="ULE3" s="168"/>
      <c r="ULF3" s="168"/>
      <c r="ULG3" s="168"/>
      <c r="ULH3" s="168"/>
      <c r="ULI3" s="168"/>
      <c r="ULJ3" s="168"/>
      <c r="ULK3" s="168"/>
      <c r="ULL3" s="168"/>
      <c r="ULM3" s="168"/>
      <c r="ULN3" s="168"/>
      <c r="ULO3" s="168"/>
      <c r="ULP3" s="168"/>
      <c r="ULQ3" s="168"/>
      <c r="ULR3" s="168"/>
      <c r="ULS3" s="168"/>
      <c r="ULT3" s="168"/>
      <c r="ULU3" s="168"/>
      <c r="ULV3" s="168"/>
      <c r="ULW3" s="168"/>
      <c r="ULX3" s="168"/>
      <c r="ULY3" s="168"/>
      <c r="ULZ3" s="168"/>
      <c r="UMA3" s="168"/>
      <c r="UMB3" s="168"/>
      <c r="UMC3" s="168"/>
      <c r="UMD3" s="168"/>
      <c r="UME3" s="168"/>
      <c r="UMF3" s="168"/>
      <c r="UMG3" s="168"/>
      <c r="UMH3" s="168"/>
      <c r="UMI3" s="168"/>
      <c r="UMJ3" s="168"/>
      <c r="UMK3" s="168"/>
      <c r="UML3" s="168"/>
      <c r="UMM3" s="168"/>
      <c r="UMN3" s="168"/>
      <c r="UMO3" s="168"/>
      <c r="UMP3" s="168"/>
      <c r="UMQ3" s="168"/>
      <c r="UMR3" s="168"/>
      <c r="UMS3" s="168"/>
      <c r="UMT3" s="168"/>
      <c r="UMU3" s="168"/>
      <c r="UMV3" s="168"/>
      <c r="UMW3" s="168"/>
      <c r="UMX3" s="168"/>
      <c r="UMY3" s="168"/>
      <c r="UMZ3" s="168"/>
      <c r="UNA3" s="168"/>
      <c r="UNB3" s="168"/>
      <c r="UNC3" s="168"/>
      <c r="UND3" s="168"/>
      <c r="UNE3" s="168"/>
      <c r="UNF3" s="168"/>
      <c r="UNG3" s="168"/>
      <c r="UNH3" s="168"/>
      <c r="UNI3" s="168"/>
      <c r="UNJ3" s="168"/>
      <c r="UNK3" s="168"/>
      <c r="UNL3" s="168"/>
      <c r="UNM3" s="168"/>
      <c r="UNN3" s="168"/>
      <c r="UNO3" s="168"/>
      <c r="UNP3" s="168"/>
      <c r="UNQ3" s="168"/>
      <c r="UNR3" s="168"/>
      <c r="UNS3" s="168"/>
      <c r="UNT3" s="168"/>
      <c r="UNU3" s="168"/>
      <c r="UNV3" s="168"/>
      <c r="UNW3" s="168"/>
      <c r="UNX3" s="168"/>
      <c r="UNY3" s="168"/>
      <c r="UNZ3" s="168"/>
      <c r="UOA3" s="168"/>
      <c r="UOB3" s="168"/>
      <c r="UOC3" s="168"/>
      <c r="UOD3" s="168"/>
      <c r="UOE3" s="168"/>
      <c r="UOF3" s="168"/>
      <c r="UOG3" s="168"/>
      <c r="UOH3" s="168"/>
      <c r="UOI3" s="168"/>
      <c r="UOJ3" s="168"/>
      <c r="UOK3" s="168"/>
      <c r="UOL3" s="168"/>
      <c r="UOM3" s="168"/>
      <c r="UON3" s="168"/>
      <c r="UOO3" s="168"/>
      <c r="UOP3" s="168"/>
      <c r="UOQ3" s="168"/>
      <c r="UOR3" s="168"/>
      <c r="UOS3" s="168"/>
      <c r="UOT3" s="168"/>
      <c r="UOU3" s="168"/>
      <c r="UOV3" s="168"/>
      <c r="UOW3" s="168"/>
      <c r="UOX3" s="168"/>
      <c r="UOY3" s="168"/>
      <c r="UOZ3" s="168"/>
      <c r="UPA3" s="168"/>
      <c r="UPB3" s="168"/>
      <c r="UPC3" s="168"/>
      <c r="UPD3" s="168"/>
      <c r="UPE3" s="168"/>
      <c r="UPF3" s="168"/>
      <c r="UPG3" s="168"/>
      <c r="UPH3" s="168"/>
      <c r="UPI3" s="168"/>
      <c r="UPJ3" s="168"/>
      <c r="UPK3" s="168"/>
      <c r="UPL3" s="168"/>
      <c r="UPM3" s="168"/>
      <c r="UPN3" s="168"/>
      <c r="UPO3" s="168"/>
      <c r="UPP3" s="168"/>
      <c r="UPQ3" s="168"/>
      <c r="UPR3" s="168"/>
      <c r="UPS3" s="168"/>
      <c r="UPT3" s="168"/>
      <c r="UPU3" s="168"/>
      <c r="UPV3" s="168"/>
      <c r="UPW3" s="168"/>
      <c r="UPX3" s="168"/>
      <c r="UPY3" s="168"/>
      <c r="UPZ3" s="168"/>
      <c r="UQA3" s="168"/>
      <c r="UQB3" s="168"/>
      <c r="UQC3" s="168"/>
      <c r="UQD3" s="168"/>
      <c r="UQE3" s="168"/>
      <c r="UQF3" s="168"/>
      <c r="UQG3" s="168"/>
      <c r="UQH3" s="168"/>
      <c r="UQI3" s="168"/>
      <c r="UQJ3" s="168"/>
      <c r="UQK3" s="168"/>
      <c r="UQL3" s="168"/>
      <c r="UQM3" s="168"/>
      <c r="UQN3" s="168"/>
      <c r="UQO3" s="168"/>
      <c r="UQP3" s="168"/>
      <c r="UQQ3" s="168"/>
      <c r="UQR3" s="168"/>
      <c r="UQS3" s="168"/>
      <c r="UQT3" s="168"/>
      <c r="UQU3" s="168"/>
      <c r="UQV3" s="168"/>
      <c r="UQW3" s="168"/>
      <c r="UQX3" s="168"/>
      <c r="UQY3" s="168"/>
      <c r="UQZ3" s="168"/>
      <c r="URA3" s="168"/>
      <c r="URB3" s="168"/>
      <c r="URC3" s="168"/>
      <c r="URD3" s="168"/>
      <c r="URE3" s="168"/>
      <c r="URF3" s="168"/>
      <c r="URG3" s="168"/>
      <c r="URH3" s="168"/>
      <c r="URI3" s="168"/>
      <c r="URJ3" s="168"/>
      <c r="URK3" s="168"/>
      <c r="URL3" s="168"/>
      <c r="URM3" s="168"/>
      <c r="URN3" s="168"/>
      <c r="URO3" s="168"/>
      <c r="URP3" s="168"/>
      <c r="URQ3" s="168"/>
      <c r="URR3" s="168"/>
      <c r="URS3" s="168"/>
      <c r="URT3" s="168"/>
      <c r="URU3" s="168"/>
      <c r="URV3" s="168"/>
      <c r="URW3" s="168"/>
      <c r="URX3" s="168"/>
      <c r="URY3" s="168"/>
      <c r="URZ3" s="168"/>
      <c r="USA3" s="168"/>
      <c r="USB3" s="168"/>
      <c r="USC3" s="168"/>
      <c r="USD3" s="168"/>
      <c r="USE3" s="168"/>
      <c r="USF3" s="168"/>
      <c r="USG3" s="168"/>
      <c r="USH3" s="168"/>
      <c r="USI3" s="168"/>
      <c r="USJ3" s="168"/>
      <c r="USK3" s="168"/>
      <c r="USL3" s="168"/>
      <c r="USM3" s="168"/>
      <c r="USN3" s="168"/>
      <c r="USO3" s="168"/>
      <c r="USP3" s="168"/>
      <c r="USQ3" s="168"/>
      <c r="USR3" s="168"/>
      <c r="USS3" s="168"/>
      <c r="UST3" s="168"/>
      <c r="USU3" s="168"/>
      <c r="USV3" s="168"/>
      <c r="USW3" s="168"/>
      <c r="USX3" s="168"/>
      <c r="USY3" s="168"/>
      <c r="USZ3" s="168"/>
      <c r="UTA3" s="168"/>
      <c r="UTB3" s="168"/>
      <c r="UTC3" s="168"/>
      <c r="UTD3" s="168"/>
      <c r="UTE3" s="168"/>
      <c r="UTF3" s="168"/>
      <c r="UTG3" s="168"/>
      <c r="UTH3" s="168"/>
      <c r="UTI3" s="168"/>
      <c r="UTJ3" s="168"/>
      <c r="UTK3" s="168"/>
      <c r="UTL3" s="168"/>
      <c r="UTM3" s="168"/>
      <c r="UTN3" s="168"/>
      <c r="UTO3" s="168"/>
      <c r="UTP3" s="168"/>
      <c r="UTQ3" s="168"/>
      <c r="UTR3" s="168"/>
      <c r="UTS3" s="168"/>
      <c r="UTT3" s="168"/>
      <c r="UTU3" s="168"/>
      <c r="UTV3" s="168"/>
      <c r="UTW3" s="168"/>
      <c r="UTX3" s="168"/>
      <c r="UTY3" s="168"/>
      <c r="UTZ3" s="168"/>
      <c r="UUA3" s="168"/>
      <c r="UUB3" s="168"/>
      <c r="UUC3" s="168"/>
      <c r="UUD3" s="168"/>
      <c r="UUE3" s="168"/>
      <c r="UUF3" s="168"/>
      <c r="UUG3" s="168"/>
      <c r="UUH3" s="168"/>
      <c r="UUI3" s="168"/>
      <c r="UUJ3" s="168"/>
      <c r="UUK3" s="168"/>
      <c r="UUL3" s="168"/>
      <c r="UUM3" s="168"/>
      <c r="UUN3" s="168"/>
      <c r="UUO3" s="168"/>
      <c r="UUP3" s="168"/>
      <c r="UUQ3" s="168"/>
      <c r="UUR3" s="168"/>
      <c r="UUS3" s="168"/>
      <c r="UUT3" s="168"/>
      <c r="UUU3" s="168"/>
      <c r="UUV3" s="168"/>
      <c r="UUW3" s="168"/>
      <c r="UUX3" s="168"/>
      <c r="UUY3" s="168"/>
      <c r="UUZ3" s="168"/>
      <c r="UVA3" s="168"/>
      <c r="UVB3" s="168"/>
      <c r="UVC3" s="168"/>
      <c r="UVD3" s="168"/>
      <c r="UVE3" s="168"/>
      <c r="UVF3" s="168"/>
      <c r="UVG3" s="168"/>
      <c r="UVH3" s="168"/>
      <c r="UVI3" s="168"/>
      <c r="UVJ3" s="168"/>
      <c r="UVK3" s="168"/>
      <c r="UVL3" s="168"/>
      <c r="UVM3" s="168"/>
      <c r="UVN3" s="168"/>
      <c r="UVO3" s="168"/>
      <c r="UVP3" s="168"/>
      <c r="UVQ3" s="168"/>
      <c r="UVR3" s="168"/>
      <c r="UVS3" s="168"/>
      <c r="UVT3" s="168"/>
      <c r="UVU3" s="168"/>
      <c r="UVV3" s="168"/>
      <c r="UVW3" s="168"/>
      <c r="UVX3" s="168"/>
      <c r="UVY3" s="168"/>
      <c r="UVZ3" s="168"/>
      <c r="UWA3" s="168"/>
      <c r="UWB3" s="168"/>
      <c r="UWC3" s="168"/>
      <c r="UWD3" s="168"/>
      <c r="UWE3" s="168"/>
      <c r="UWF3" s="168"/>
      <c r="UWG3" s="168"/>
      <c r="UWH3" s="168"/>
      <c r="UWI3" s="168"/>
      <c r="UWJ3" s="168"/>
      <c r="UWK3" s="168"/>
      <c r="UWL3" s="168"/>
      <c r="UWM3" s="168"/>
      <c r="UWN3" s="168"/>
      <c r="UWO3" s="168"/>
      <c r="UWP3" s="168"/>
      <c r="UWQ3" s="168"/>
      <c r="UWR3" s="168"/>
      <c r="UWS3" s="168"/>
      <c r="UWT3" s="168"/>
      <c r="UWU3" s="168"/>
      <c r="UWV3" s="168"/>
      <c r="UWW3" s="168"/>
      <c r="UWX3" s="168"/>
      <c r="UWY3" s="168"/>
      <c r="UWZ3" s="168"/>
      <c r="UXA3" s="168"/>
      <c r="UXB3" s="168"/>
      <c r="UXC3" s="168"/>
      <c r="UXD3" s="168"/>
      <c r="UXE3" s="168"/>
      <c r="UXF3" s="168"/>
      <c r="UXG3" s="168"/>
      <c r="UXH3" s="168"/>
      <c r="UXI3" s="168"/>
      <c r="UXJ3" s="168"/>
      <c r="UXK3" s="168"/>
      <c r="UXL3" s="168"/>
      <c r="UXM3" s="168"/>
      <c r="UXN3" s="168"/>
      <c r="UXO3" s="168"/>
      <c r="UXP3" s="168"/>
      <c r="UXQ3" s="168"/>
      <c r="UXR3" s="168"/>
      <c r="UXS3" s="168"/>
      <c r="UXT3" s="168"/>
      <c r="UXU3" s="168"/>
      <c r="UXV3" s="168"/>
      <c r="UXW3" s="168"/>
      <c r="UXX3" s="168"/>
      <c r="UXY3" s="168"/>
      <c r="UXZ3" s="168"/>
      <c r="UYA3" s="168"/>
      <c r="UYB3" s="168"/>
      <c r="UYC3" s="168"/>
      <c r="UYD3" s="168"/>
      <c r="UYE3" s="168"/>
      <c r="UYF3" s="168"/>
      <c r="UYG3" s="168"/>
      <c r="UYH3" s="168"/>
      <c r="UYI3" s="168"/>
      <c r="UYJ3" s="168"/>
      <c r="UYK3" s="168"/>
      <c r="UYL3" s="168"/>
      <c r="UYM3" s="168"/>
      <c r="UYN3" s="168"/>
      <c r="UYO3" s="168"/>
      <c r="UYP3" s="168"/>
      <c r="UYQ3" s="168"/>
      <c r="UYR3" s="168"/>
      <c r="UYS3" s="168"/>
      <c r="UYT3" s="168"/>
      <c r="UYU3" s="168"/>
      <c r="UYV3" s="168"/>
      <c r="UYW3" s="168"/>
      <c r="UYX3" s="168"/>
      <c r="UYY3" s="168"/>
      <c r="UYZ3" s="168"/>
      <c r="UZA3" s="168"/>
      <c r="UZB3" s="168"/>
      <c r="UZC3" s="168"/>
      <c r="UZD3" s="168"/>
      <c r="UZE3" s="168"/>
      <c r="UZF3" s="168"/>
      <c r="UZG3" s="168"/>
      <c r="UZH3" s="168"/>
      <c r="UZI3" s="168"/>
      <c r="UZJ3" s="168"/>
      <c r="UZK3" s="168"/>
      <c r="UZL3" s="168"/>
      <c r="UZM3" s="168"/>
      <c r="UZN3" s="168"/>
      <c r="UZO3" s="168"/>
      <c r="UZP3" s="168"/>
      <c r="UZQ3" s="168"/>
      <c r="UZR3" s="168"/>
      <c r="UZS3" s="168"/>
      <c r="UZT3" s="168"/>
      <c r="UZU3" s="168"/>
      <c r="UZV3" s="168"/>
      <c r="UZW3" s="168"/>
      <c r="UZX3" s="168"/>
      <c r="UZY3" s="168"/>
      <c r="UZZ3" s="168"/>
      <c r="VAA3" s="168"/>
      <c r="VAB3" s="168"/>
      <c r="VAC3" s="168"/>
      <c r="VAD3" s="168"/>
      <c r="VAE3" s="168"/>
      <c r="VAF3" s="168"/>
      <c r="VAG3" s="168"/>
      <c r="VAH3" s="168"/>
      <c r="VAI3" s="168"/>
      <c r="VAJ3" s="168"/>
      <c r="VAK3" s="168"/>
      <c r="VAL3" s="168"/>
      <c r="VAM3" s="168"/>
      <c r="VAN3" s="168"/>
      <c r="VAO3" s="168"/>
      <c r="VAP3" s="168"/>
      <c r="VAQ3" s="168"/>
      <c r="VAR3" s="168"/>
      <c r="VAS3" s="168"/>
      <c r="VAT3" s="168"/>
      <c r="VAU3" s="168"/>
      <c r="VAV3" s="168"/>
      <c r="VAW3" s="168"/>
      <c r="VAX3" s="168"/>
      <c r="VAY3" s="168"/>
      <c r="VAZ3" s="168"/>
      <c r="VBA3" s="168"/>
      <c r="VBB3" s="168"/>
      <c r="VBC3" s="168"/>
      <c r="VBD3" s="168"/>
      <c r="VBE3" s="168"/>
      <c r="VBF3" s="168"/>
      <c r="VBG3" s="168"/>
      <c r="VBH3" s="168"/>
      <c r="VBI3" s="168"/>
      <c r="VBJ3" s="168"/>
      <c r="VBK3" s="168"/>
      <c r="VBL3" s="168"/>
      <c r="VBM3" s="168"/>
      <c r="VBN3" s="168"/>
      <c r="VBO3" s="168"/>
      <c r="VBP3" s="168"/>
      <c r="VBQ3" s="168"/>
      <c r="VBR3" s="168"/>
      <c r="VBS3" s="168"/>
      <c r="VBT3" s="168"/>
      <c r="VBU3" s="168"/>
      <c r="VBV3" s="168"/>
      <c r="VBW3" s="168"/>
      <c r="VBX3" s="168"/>
      <c r="VBY3" s="168"/>
      <c r="VBZ3" s="168"/>
      <c r="VCA3" s="168"/>
      <c r="VCB3" s="168"/>
      <c r="VCC3" s="168"/>
      <c r="VCD3" s="168"/>
      <c r="VCE3" s="168"/>
      <c r="VCF3" s="168"/>
      <c r="VCG3" s="168"/>
      <c r="VCH3" s="168"/>
      <c r="VCI3" s="168"/>
      <c r="VCJ3" s="168"/>
      <c r="VCK3" s="168"/>
      <c r="VCL3" s="168"/>
      <c r="VCM3" s="168"/>
      <c r="VCN3" s="168"/>
      <c r="VCO3" s="168"/>
      <c r="VCP3" s="168"/>
      <c r="VCQ3" s="168"/>
      <c r="VCR3" s="168"/>
      <c r="VCS3" s="168"/>
      <c r="VCT3" s="168"/>
      <c r="VCU3" s="168"/>
      <c r="VCV3" s="168"/>
      <c r="VCW3" s="168"/>
      <c r="VCX3" s="168"/>
      <c r="VCY3" s="168"/>
      <c r="VCZ3" s="168"/>
      <c r="VDA3" s="168"/>
      <c r="VDB3" s="168"/>
      <c r="VDC3" s="168"/>
      <c r="VDD3" s="168"/>
      <c r="VDE3" s="168"/>
      <c r="VDF3" s="168"/>
      <c r="VDG3" s="168"/>
      <c r="VDH3" s="168"/>
      <c r="VDI3" s="168"/>
      <c r="VDJ3" s="168"/>
      <c r="VDK3" s="168"/>
      <c r="VDL3" s="168"/>
      <c r="VDM3" s="168"/>
      <c r="VDN3" s="168"/>
      <c r="VDO3" s="168"/>
      <c r="VDP3" s="168"/>
      <c r="VDQ3" s="168"/>
      <c r="VDR3" s="168"/>
      <c r="VDS3" s="168"/>
      <c r="VDT3" s="168"/>
      <c r="VDU3" s="168"/>
      <c r="VDV3" s="168"/>
      <c r="VDW3" s="168"/>
      <c r="VDX3" s="168"/>
      <c r="VDY3" s="168"/>
      <c r="VDZ3" s="168"/>
      <c r="VEA3" s="168"/>
      <c r="VEB3" s="168"/>
      <c r="VEC3" s="168"/>
      <c r="VED3" s="168"/>
      <c r="VEE3" s="168"/>
      <c r="VEF3" s="168"/>
      <c r="VEG3" s="168"/>
      <c r="VEH3" s="168"/>
      <c r="VEI3" s="168"/>
      <c r="VEJ3" s="168"/>
      <c r="VEK3" s="168"/>
      <c r="VEL3" s="168"/>
      <c r="VEM3" s="168"/>
      <c r="VEN3" s="168"/>
      <c r="VEO3" s="168"/>
      <c r="VEP3" s="168"/>
      <c r="VEQ3" s="168"/>
      <c r="VER3" s="168"/>
      <c r="VES3" s="168"/>
      <c r="VET3" s="168"/>
      <c r="VEU3" s="168"/>
      <c r="VEV3" s="168"/>
      <c r="VEW3" s="168"/>
      <c r="VEX3" s="168"/>
      <c r="VEY3" s="168"/>
      <c r="VEZ3" s="168"/>
      <c r="VFA3" s="168"/>
      <c r="VFB3" s="168"/>
      <c r="VFC3" s="168"/>
      <c r="VFD3" s="168"/>
      <c r="VFE3" s="168"/>
      <c r="VFF3" s="168"/>
      <c r="VFG3" s="168"/>
      <c r="VFH3" s="168"/>
      <c r="VFI3" s="168"/>
      <c r="VFJ3" s="168"/>
      <c r="VFK3" s="168"/>
      <c r="VFL3" s="168"/>
      <c r="VFM3" s="168"/>
      <c r="VFN3" s="168"/>
      <c r="VFO3" s="168"/>
      <c r="VFP3" s="168"/>
      <c r="VFQ3" s="168"/>
      <c r="VFR3" s="168"/>
      <c r="VFS3" s="168"/>
      <c r="VFT3" s="168"/>
      <c r="VFU3" s="168"/>
      <c r="VFV3" s="168"/>
      <c r="VFW3" s="168"/>
      <c r="VFX3" s="168"/>
      <c r="VFY3" s="168"/>
      <c r="VFZ3" s="168"/>
      <c r="VGA3" s="168"/>
      <c r="VGB3" s="168"/>
      <c r="VGC3" s="168"/>
      <c r="VGD3" s="168"/>
      <c r="VGE3" s="168"/>
      <c r="VGF3" s="168"/>
      <c r="VGG3" s="168"/>
      <c r="VGH3" s="168"/>
      <c r="VGI3" s="168"/>
      <c r="VGJ3" s="168"/>
      <c r="VGK3" s="168"/>
      <c r="VGL3" s="168"/>
      <c r="VGM3" s="168"/>
      <c r="VGN3" s="168"/>
      <c r="VGO3" s="168"/>
      <c r="VGP3" s="168"/>
      <c r="VGQ3" s="168"/>
      <c r="VGR3" s="168"/>
      <c r="VGS3" s="168"/>
      <c r="VGT3" s="168"/>
      <c r="VGU3" s="168"/>
      <c r="VGV3" s="168"/>
      <c r="VGW3" s="168"/>
      <c r="VGX3" s="168"/>
      <c r="VGY3" s="168"/>
      <c r="VGZ3" s="168"/>
      <c r="VHA3" s="168"/>
      <c r="VHB3" s="168"/>
      <c r="VHC3" s="168"/>
      <c r="VHD3" s="168"/>
      <c r="VHE3" s="168"/>
      <c r="VHF3" s="168"/>
      <c r="VHG3" s="168"/>
      <c r="VHH3" s="168"/>
      <c r="VHI3" s="168"/>
      <c r="VHJ3" s="168"/>
      <c r="VHK3" s="168"/>
      <c r="VHL3" s="168"/>
      <c r="VHM3" s="168"/>
      <c r="VHN3" s="168"/>
      <c r="VHO3" s="168"/>
      <c r="VHP3" s="168"/>
      <c r="VHQ3" s="168"/>
      <c r="VHR3" s="168"/>
      <c r="VHS3" s="168"/>
      <c r="VHT3" s="168"/>
      <c r="VHU3" s="168"/>
      <c r="VHV3" s="168"/>
      <c r="VHW3" s="168"/>
      <c r="VHX3" s="168"/>
      <c r="VHY3" s="168"/>
      <c r="VHZ3" s="168"/>
      <c r="VIA3" s="168"/>
      <c r="VIB3" s="168"/>
      <c r="VIC3" s="168"/>
      <c r="VID3" s="168"/>
      <c r="VIE3" s="168"/>
      <c r="VIF3" s="168"/>
      <c r="VIG3" s="168"/>
      <c r="VIH3" s="168"/>
      <c r="VII3" s="168"/>
      <c r="VIJ3" s="168"/>
      <c r="VIK3" s="168"/>
      <c r="VIL3" s="168"/>
      <c r="VIM3" s="168"/>
      <c r="VIN3" s="168"/>
      <c r="VIO3" s="168"/>
      <c r="VIP3" s="168"/>
      <c r="VIQ3" s="168"/>
      <c r="VIR3" s="168"/>
      <c r="VIS3" s="168"/>
      <c r="VIT3" s="168"/>
      <c r="VIU3" s="168"/>
      <c r="VIV3" s="168"/>
      <c r="VIW3" s="168"/>
      <c r="VIX3" s="168"/>
      <c r="VIY3" s="168"/>
      <c r="VIZ3" s="168"/>
      <c r="VJA3" s="168"/>
      <c r="VJB3" s="168"/>
      <c r="VJC3" s="168"/>
      <c r="VJD3" s="168"/>
      <c r="VJE3" s="168"/>
      <c r="VJF3" s="168"/>
      <c r="VJG3" s="168"/>
      <c r="VJH3" s="168"/>
      <c r="VJI3" s="168"/>
      <c r="VJJ3" s="168"/>
      <c r="VJK3" s="168"/>
      <c r="VJL3" s="168"/>
      <c r="VJM3" s="168"/>
      <c r="VJN3" s="168"/>
      <c r="VJO3" s="168"/>
      <c r="VJP3" s="168"/>
      <c r="VJQ3" s="168"/>
      <c r="VJR3" s="168"/>
      <c r="VJS3" s="168"/>
      <c r="VJT3" s="168"/>
      <c r="VJU3" s="168"/>
      <c r="VJV3" s="168"/>
      <c r="VJW3" s="168"/>
      <c r="VJX3" s="168"/>
      <c r="VJY3" s="168"/>
      <c r="VJZ3" s="168"/>
      <c r="VKA3" s="168"/>
      <c r="VKB3" s="168"/>
      <c r="VKC3" s="168"/>
      <c r="VKD3" s="168"/>
      <c r="VKE3" s="168"/>
      <c r="VKF3" s="168"/>
      <c r="VKG3" s="168"/>
      <c r="VKH3" s="168"/>
      <c r="VKI3" s="168"/>
      <c r="VKJ3" s="168"/>
      <c r="VKK3" s="168"/>
      <c r="VKL3" s="168"/>
      <c r="VKM3" s="168"/>
      <c r="VKN3" s="168"/>
      <c r="VKO3" s="168"/>
      <c r="VKP3" s="168"/>
      <c r="VKQ3" s="168"/>
      <c r="VKR3" s="168"/>
      <c r="VKS3" s="168"/>
      <c r="VKT3" s="168"/>
      <c r="VKU3" s="168"/>
      <c r="VKV3" s="168"/>
      <c r="VKW3" s="168"/>
      <c r="VKX3" s="168"/>
      <c r="VKY3" s="168"/>
      <c r="VKZ3" s="168"/>
      <c r="VLA3" s="168"/>
      <c r="VLB3" s="168"/>
      <c r="VLC3" s="168"/>
      <c r="VLD3" s="168"/>
      <c r="VLE3" s="168"/>
      <c r="VLF3" s="168"/>
      <c r="VLG3" s="168"/>
      <c r="VLH3" s="168"/>
      <c r="VLI3" s="168"/>
      <c r="VLJ3" s="168"/>
      <c r="VLK3" s="168"/>
      <c r="VLL3" s="168"/>
      <c r="VLM3" s="168"/>
      <c r="VLN3" s="168"/>
      <c r="VLO3" s="168"/>
      <c r="VLP3" s="168"/>
      <c r="VLQ3" s="168"/>
      <c r="VLR3" s="168"/>
      <c r="VLS3" s="168"/>
      <c r="VLT3" s="168"/>
      <c r="VLU3" s="168"/>
      <c r="VLV3" s="168"/>
      <c r="VLW3" s="168"/>
      <c r="VLX3" s="168"/>
      <c r="VLY3" s="168"/>
      <c r="VLZ3" s="168"/>
      <c r="VMA3" s="168"/>
      <c r="VMB3" s="168"/>
      <c r="VMC3" s="168"/>
      <c r="VMD3" s="168"/>
      <c r="VME3" s="168"/>
      <c r="VMF3" s="168"/>
      <c r="VMG3" s="168"/>
      <c r="VMH3" s="168"/>
      <c r="VMI3" s="168"/>
      <c r="VMJ3" s="168"/>
      <c r="VMK3" s="168"/>
      <c r="VML3" s="168"/>
      <c r="VMM3" s="168"/>
      <c r="VMN3" s="168"/>
      <c r="VMO3" s="168"/>
      <c r="VMP3" s="168"/>
      <c r="VMQ3" s="168"/>
      <c r="VMR3" s="168"/>
      <c r="VMS3" s="168"/>
      <c r="VMT3" s="168"/>
      <c r="VMU3" s="168"/>
      <c r="VMV3" s="168"/>
      <c r="VMW3" s="168"/>
      <c r="VMX3" s="168"/>
      <c r="VMY3" s="168"/>
      <c r="VMZ3" s="168"/>
      <c r="VNA3" s="168"/>
      <c r="VNB3" s="168"/>
      <c r="VNC3" s="168"/>
      <c r="VND3" s="168"/>
      <c r="VNE3" s="168"/>
      <c r="VNF3" s="168"/>
      <c r="VNG3" s="168"/>
      <c r="VNH3" s="168"/>
      <c r="VNI3" s="168"/>
      <c r="VNJ3" s="168"/>
      <c r="VNK3" s="168"/>
      <c r="VNL3" s="168"/>
      <c r="VNM3" s="168"/>
      <c r="VNN3" s="168"/>
      <c r="VNO3" s="168"/>
      <c r="VNP3" s="168"/>
      <c r="VNQ3" s="168"/>
      <c r="VNR3" s="168"/>
      <c r="VNS3" s="168"/>
      <c r="VNT3" s="168"/>
      <c r="VNU3" s="168"/>
      <c r="VNV3" s="168"/>
      <c r="VNW3" s="168"/>
      <c r="VNX3" s="168"/>
      <c r="VNY3" s="168"/>
      <c r="VNZ3" s="168"/>
      <c r="VOA3" s="168"/>
      <c r="VOB3" s="168"/>
      <c r="VOC3" s="168"/>
      <c r="VOD3" s="168"/>
      <c r="VOE3" s="168"/>
      <c r="VOF3" s="168"/>
      <c r="VOG3" s="168"/>
      <c r="VOH3" s="168"/>
      <c r="VOI3" s="168"/>
      <c r="VOJ3" s="168"/>
      <c r="VOK3" s="168"/>
      <c r="VOL3" s="168"/>
      <c r="VOM3" s="168"/>
      <c r="VON3" s="168"/>
      <c r="VOO3" s="168"/>
      <c r="VOP3" s="168"/>
      <c r="VOQ3" s="168"/>
      <c r="VOR3" s="168"/>
      <c r="VOS3" s="168"/>
      <c r="VOT3" s="168"/>
      <c r="VOU3" s="168"/>
      <c r="VOV3" s="168"/>
      <c r="VOW3" s="168"/>
      <c r="VOX3" s="168"/>
      <c r="VOY3" s="168"/>
      <c r="VOZ3" s="168"/>
      <c r="VPA3" s="168"/>
      <c r="VPB3" s="168"/>
      <c r="VPC3" s="168"/>
      <c r="VPD3" s="168"/>
      <c r="VPE3" s="168"/>
      <c r="VPF3" s="168"/>
      <c r="VPG3" s="168"/>
      <c r="VPH3" s="168"/>
      <c r="VPI3" s="168"/>
      <c r="VPJ3" s="168"/>
      <c r="VPK3" s="168"/>
      <c r="VPL3" s="168"/>
      <c r="VPM3" s="168"/>
      <c r="VPN3" s="168"/>
      <c r="VPO3" s="168"/>
      <c r="VPP3" s="168"/>
      <c r="VPQ3" s="168"/>
      <c r="VPR3" s="168"/>
      <c r="VPS3" s="168"/>
      <c r="VPT3" s="168"/>
      <c r="VPU3" s="168"/>
      <c r="VPV3" s="168"/>
      <c r="VPW3" s="168"/>
      <c r="VPX3" s="168"/>
      <c r="VPY3" s="168"/>
      <c r="VPZ3" s="168"/>
      <c r="VQA3" s="168"/>
      <c r="VQB3" s="168"/>
      <c r="VQC3" s="168"/>
      <c r="VQD3" s="168"/>
      <c r="VQE3" s="168"/>
      <c r="VQF3" s="168"/>
      <c r="VQG3" s="168"/>
      <c r="VQH3" s="168"/>
      <c r="VQI3" s="168"/>
      <c r="VQJ3" s="168"/>
      <c r="VQK3" s="168"/>
      <c r="VQL3" s="168"/>
      <c r="VQM3" s="168"/>
      <c r="VQN3" s="168"/>
      <c r="VQO3" s="168"/>
      <c r="VQP3" s="168"/>
      <c r="VQQ3" s="168"/>
      <c r="VQR3" s="168"/>
      <c r="VQS3" s="168"/>
      <c r="VQT3" s="168"/>
      <c r="VQU3" s="168"/>
      <c r="VQV3" s="168"/>
      <c r="VQW3" s="168"/>
      <c r="VQX3" s="168"/>
      <c r="VQY3" s="168"/>
      <c r="VQZ3" s="168"/>
      <c r="VRA3" s="168"/>
      <c r="VRB3" s="168"/>
      <c r="VRC3" s="168"/>
      <c r="VRD3" s="168"/>
      <c r="VRE3" s="168"/>
      <c r="VRF3" s="168"/>
      <c r="VRG3" s="168"/>
      <c r="VRH3" s="168"/>
      <c r="VRI3" s="168"/>
      <c r="VRJ3" s="168"/>
      <c r="VRK3" s="168"/>
      <c r="VRL3" s="168"/>
      <c r="VRM3" s="168"/>
      <c r="VRN3" s="168"/>
      <c r="VRO3" s="168"/>
      <c r="VRP3" s="168"/>
      <c r="VRQ3" s="168"/>
      <c r="VRR3" s="168"/>
      <c r="VRS3" s="168"/>
      <c r="VRT3" s="168"/>
      <c r="VRU3" s="168"/>
      <c r="VRV3" s="168"/>
      <c r="VRW3" s="168"/>
      <c r="VRX3" s="168"/>
      <c r="VRY3" s="168"/>
      <c r="VRZ3" s="168"/>
      <c r="VSA3" s="168"/>
      <c r="VSB3" s="168"/>
      <c r="VSC3" s="168"/>
      <c r="VSD3" s="168"/>
      <c r="VSE3" s="168"/>
      <c r="VSF3" s="168"/>
      <c r="VSG3" s="168"/>
      <c r="VSH3" s="168"/>
      <c r="VSI3" s="168"/>
      <c r="VSJ3" s="168"/>
      <c r="VSK3" s="168"/>
      <c r="VSL3" s="168"/>
      <c r="VSM3" s="168"/>
      <c r="VSN3" s="168"/>
      <c r="VSO3" s="168"/>
      <c r="VSP3" s="168"/>
      <c r="VSQ3" s="168"/>
      <c r="VSR3" s="168"/>
      <c r="VSS3" s="168"/>
      <c r="VST3" s="168"/>
      <c r="VSU3" s="168"/>
      <c r="VSV3" s="168"/>
      <c r="VSW3" s="168"/>
      <c r="VSX3" s="168"/>
      <c r="VSY3" s="168"/>
      <c r="VSZ3" s="168"/>
      <c r="VTA3" s="168"/>
      <c r="VTB3" s="168"/>
      <c r="VTC3" s="168"/>
      <c r="VTD3" s="168"/>
      <c r="VTE3" s="168"/>
      <c r="VTF3" s="168"/>
      <c r="VTG3" s="168"/>
      <c r="VTH3" s="168"/>
      <c r="VTI3" s="168"/>
      <c r="VTJ3" s="168"/>
      <c r="VTK3" s="168"/>
      <c r="VTL3" s="168"/>
      <c r="VTM3" s="168"/>
      <c r="VTN3" s="168"/>
      <c r="VTO3" s="168"/>
      <c r="VTP3" s="168"/>
      <c r="VTQ3" s="168"/>
      <c r="VTR3" s="168"/>
      <c r="VTS3" s="168"/>
      <c r="VTT3" s="168"/>
      <c r="VTU3" s="168"/>
      <c r="VTV3" s="168"/>
      <c r="VTW3" s="168"/>
      <c r="VTX3" s="168"/>
      <c r="VTY3" s="168"/>
      <c r="VTZ3" s="168"/>
      <c r="VUA3" s="168"/>
      <c r="VUB3" s="168"/>
      <c r="VUC3" s="168"/>
      <c r="VUD3" s="168"/>
      <c r="VUE3" s="168"/>
      <c r="VUF3" s="168"/>
      <c r="VUG3" s="168"/>
      <c r="VUH3" s="168"/>
      <c r="VUI3" s="168"/>
      <c r="VUJ3" s="168"/>
      <c r="VUK3" s="168"/>
      <c r="VUL3" s="168"/>
      <c r="VUM3" s="168"/>
      <c r="VUN3" s="168"/>
      <c r="VUO3" s="168"/>
      <c r="VUP3" s="168"/>
      <c r="VUQ3" s="168"/>
      <c r="VUR3" s="168"/>
      <c r="VUS3" s="168"/>
      <c r="VUT3" s="168"/>
      <c r="VUU3" s="168"/>
      <c r="VUV3" s="168"/>
      <c r="VUW3" s="168"/>
      <c r="VUX3" s="168"/>
      <c r="VUY3" s="168"/>
      <c r="VUZ3" s="168"/>
      <c r="VVA3" s="168"/>
      <c r="VVB3" s="168"/>
      <c r="VVC3" s="168"/>
      <c r="VVD3" s="168"/>
      <c r="VVE3" s="168"/>
      <c r="VVF3" s="168"/>
      <c r="VVG3" s="168"/>
      <c r="VVH3" s="168"/>
      <c r="VVI3" s="168"/>
      <c r="VVJ3" s="168"/>
      <c r="VVK3" s="168"/>
      <c r="VVL3" s="168"/>
      <c r="VVM3" s="168"/>
      <c r="VVN3" s="168"/>
      <c r="VVO3" s="168"/>
      <c r="VVP3" s="168"/>
      <c r="VVQ3" s="168"/>
      <c r="VVR3" s="168"/>
      <c r="VVS3" s="168"/>
      <c r="VVT3" s="168"/>
      <c r="VVU3" s="168"/>
      <c r="VVV3" s="168"/>
      <c r="VVW3" s="168"/>
      <c r="VVX3" s="168"/>
      <c r="VVY3" s="168"/>
      <c r="VVZ3" s="168"/>
      <c r="VWA3" s="168"/>
      <c r="VWB3" s="168"/>
      <c r="VWC3" s="168"/>
      <c r="VWD3" s="168"/>
      <c r="VWE3" s="168"/>
      <c r="VWF3" s="168"/>
      <c r="VWG3" s="168"/>
      <c r="VWH3" s="168"/>
      <c r="VWI3" s="168"/>
      <c r="VWJ3" s="168"/>
      <c r="VWK3" s="168"/>
      <c r="VWL3" s="168"/>
      <c r="VWM3" s="168"/>
      <c r="VWN3" s="168"/>
      <c r="VWO3" s="168"/>
      <c r="VWP3" s="168"/>
      <c r="VWQ3" s="168"/>
      <c r="VWR3" s="168"/>
      <c r="VWS3" s="168"/>
      <c r="VWT3" s="168"/>
      <c r="VWU3" s="168"/>
      <c r="VWV3" s="168"/>
      <c r="VWW3" s="168"/>
      <c r="VWX3" s="168"/>
      <c r="VWY3" s="168"/>
      <c r="VWZ3" s="168"/>
      <c r="VXA3" s="168"/>
      <c r="VXB3" s="168"/>
      <c r="VXC3" s="168"/>
      <c r="VXD3" s="168"/>
      <c r="VXE3" s="168"/>
      <c r="VXF3" s="168"/>
      <c r="VXG3" s="168"/>
      <c r="VXH3" s="168"/>
      <c r="VXI3" s="168"/>
      <c r="VXJ3" s="168"/>
      <c r="VXK3" s="168"/>
      <c r="VXL3" s="168"/>
      <c r="VXM3" s="168"/>
      <c r="VXN3" s="168"/>
      <c r="VXO3" s="168"/>
      <c r="VXP3" s="168"/>
      <c r="VXQ3" s="168"/>
      <c r="VXR3" s="168"/>
      <c r="VXS3" s="168"/>
      <c r="VXT3" s="168"/>
      <c r="VXU3" s="168"/>
      <c r="VXV3" s="168"/>
      <c r="VXW3" s="168"/>
      <c r="VXX3" s="168"/>
      <c r="VXY3" s="168"/>
      <c r="VXZ3" s="168"/>
      <c r="VYA3" s="168"/>
      <c r="VYB3" s="168"/>
      <c r="VYC3" s="168"/>
      <c r="VYD3" s="168"/>
      <c r="VYE3" s="168"/>
      <c r="VYF3" s="168"/>
      <c r="VYG3" s="168"/>
      <c r="VYH3" s="168"/>
      <c r="VYI3" s="168"/>
      <c r="VYJ3" s="168"/>
      <c r="VYK3" s="168"/>
      <c r="VYL3" s="168"/>
      <c r="VYM3" s="168"/>
      <c r="VYN3" s="168"/>
      <c r="VYO3" s="168"/>
      <c r="VYP3" s="168"/>
      <c r="VYQ3" s="168"/>
      <c r="VYR3" s="168"/>
      <c r="VYS3" s="168"/>
      <c r="VYT3" s="168"/>
      <c r="VYU3" s="168"/>
      <c r="VYV3" s="168"/>
      <c r="VYW3" s="168"/>
      <c r="VYX3" s="168"/>
      <c r="VYY3" s="168"/>
      <c r="VYZ3" s="168"/>
      <c r="VZA3" s="168"/>
      <c r="VZB3" s="168"/>
      <c r="VZC3" s="168"/>
      <c r="VZD3" s="168"/>
      <c r="VZE3" s="168"/>
      <c r="VZF3" s="168"/>
      <c r="VZG3" s="168"/>
      <c r="VZH3" s="168"/>
      <c r="VZI3" s="168"/>
      <c r="VZJ3" s="168"/>
      <c r="VZK3" s="168"/>
      <c r="VZL3" s="168"/>
      <c r="VZM3" s="168"/>
      <c r="VZN3" s="168"/>
      <c r="VZO3" s="168"/>
      <c r="VZP3" s="168"/>
      <c r="VZQ3" s="168"/>
      <c r="VZR3" s="168"/>
      <c r="VZS3" s="168"/>
      <c r="VZT3" s="168"/>
      <c r="VZU3" s="168"/>
      <c r="VZV3" s="168"/>
      <c r="VZW3" s="168"/>
      <c r="VZX3" s="168"/>
      <c r="VZY3" s="168"/>
      <c r="VZZ3" s="168"/>
      <c r="WAA3" s="168"/>
      <c r="WAB3" s="168"/>
      <c r="WAC3" s="168"/>
      <c r="WAD3" s="168"/>
      <c r="WAE3" s="168"/>
      <c r="WAF3" s="168"/>
      <c r="WAG3" s="168"/>
      <c r="WAH3" s="168"/>
      <c r="WAI3" s="168"/>
      <c r="WAJ3" s="168"/>
      <c r="WAK3" s="168"/>
      <c r="WAL3" s="168"/>
      <c r="WAM3" s="168"/>
      <c r="WAN3" s="168"/>
      <c r="WAO3" s="168"/>
      <c r="WAP3" s="168"/>
      <c r="WAQ3" s="168"/>
      <c r="WAR3" s="168"/>
      <c r="WAS3" s="168"/>
      <c r="WAT3" s="168"/>
      <c r="WAU3" s="168"/>
      <c r="WAV3" s="168"/>
      <c r="WAW3" s="168"/>
      <c r="WAX3" s="168"/>
      <c r="WAY3" s="168"/>
      <c r="WAZ3" s="168"/>
      <c r="WBA3" s="168"/>
      <c r="WBB3" s="168"/>
      <c r="WBC3" s="168"/>
      <c r="WBD3" s="168"/>
      <c r="WBE3" s="168"/>
      <c r="WBF3" s="168"/>
      <c r="WBG3" s="168"/>
      <c r="WBH3" s="168"/>
      <c r="WBI3" s="168"/>
      <c r="WBJ3" s="168"/>
      <c r="WBK3" s="168"/>
      <c r="WBL3" s="168"/>
      <c r="WBM3" s="168"/>
      <c r="WBN3" s="168"/>
      <c r="WBO3" s="168"/>
      <c r="WBP3" s="168"/>
      <c r="WBQ3" s="168"/>
      <c r="WBR3" s="168"/>
      <c r="WBS3" s="168"/>
      <c r="WBT3" s="168"/>
      <c r="WBU3" s="168"/>
      <c r="WBV3" s="168"/>
      <c r="WBW3" s="168"/>
      <c r="WBX3" s="168"/>
      <c r="WBY3" s="168"/>
      <c r="WBZ3" s="168"/>
      <c r="WCA3" s="168"/>
      <c r="WCB3" s="168"/>
      <c r="WCC3" s="168"/>
      <c r="WCD3" s="168"/>
      <c r="WCE3" s="168"/>
      <c r="WCF3" s="168"/>
      <c r="WCG3" s="168"/>
      <c r="WCH3" s="168"/>
      <c r="WCI3" s="168"/>
      <c r="WCJ3" s="168"/>
      <c r="WCK3" s="168"/>
      <c r="WCL3" s="168"/>
      <c r="WCM3" s="168"/>
      <c r="WCN3" s="168"/>
      <c r="WCO3" s="168"/>
      <c r="WCP3" s="168"/>
      <c r="WCQ3" s="168"/>
      <c r="WCR3" s="168"/>
      <c r="WCS3" s="168"/>
      <c r="WCT3" s="168"/>
      <c r="WCU3" s="168"/>
      <c r="WCV3" s="168"/>
      <c r="WCW3" s="168"/>
      <c r="WCX3" s="168"/>
      <c r="WCY3" s="168"/>
      <c r="WCZ3" s="168"/>
      <c r="WDA3" s="168"/>
      <c r="WDB3" s="168"/>
      <c r="WDC3" s="168"/>
      <c r="WDD3" s="168"/>
      <c r="WDE3" s="168"/>
      <c r="WDF3" s="168"/>
      <c r="WDG3" s="168"/>
      <c r="WDH3" s="168"/>
      <c r="WDI3" s="168"/>
      <c r="WDJ3" s="168"/>
      <c r="WDK3" s="168"/>
      <c r="WDL3" s="168"/>
      <c r="WDM3" s="168"/>
      <c r="WDN3" s="168"/>
      <c r="WDO3" s="168"/>
      <c r="WDP3" s="168"/>
      <c r="WDQ3" s="168"/>
      <c r="WDR3" s="168"/>
      <c r="WDS3" s="168"/>
      <c r="WDT3" s="168"/>
      <c r="WDU3" s="168"/>
      <c r="WDV3" s="168"/>
      <c r="WDW3" s="168"/>
      <c r="WDX3" s="168"/>
      <c r="WDY3" s="168"/>
      <c r="WDZ3" s="168"/>
      <c r="WEA3" s="168"/>
      <c r="WEB3" s="168"/>
      <c r="WEC3" s="168"/>
      <c r="WED3" s="168"/>
      <c r="WEE3" s="168"/>
      <c r="WEF3" s="168"/>
      <c r="WEG3" s="168"/>
      <c r="WEH3" s="168"/>
      <c r="WEI3" s="168"/>
      <c r="WEJ3" s="168"/>
      <c r="WEK3" s="168"/>
      <c r="WEL3" s="168"/>
      <c r="WEM3" s="168"/>
      <c r="WEN3" s="168"/>
      <c r="WEO3" s="168"/>
      <c r="WEP3" s="168"/>
      <c r="WEQ3" s="168"/>
      <c r="WER3" s="168"/>
      <c r="WES3" s="168"/>
      <c r="WET3" s="168"/>
      <c r="WEU3" s="168"/>
      <c r="WEV3" s="168"/>
      <c r="WEW3" s="168"/>
      <c r="WEX3" s="168"/>
      <c r="WEY3" s="168"/>
      <c r="WEZ3" s="168"/>
      <c r="WFA3" s="168"/>
      <c r="WFB3" s="168"/>
      <c r="WFC3" s="168"/>
      <c r="WFD3" s="168"/>
      <c r="WFE3" s="168"/>
      <c r="WFF3" s="168"/>
      <c r="WFG3" s="168"/>
      <c r="WFH3" s="168"/>
      <c r="WFI3" s="168"/>
      <c r="WFJ3" s="168"/>
      <c r="WFK3" s="168"/>
      <c r="WFL3" s="168"/>
      <c r="WFM3" s="168"/>
      <c r="WFN3" s="168"/>
      <c r="WFO3" s="168"/>
      <c r="WFP3" s="168"/>
      <c r="WFQ3" s="168"/>
      <c r="WFR3" s="168"/>
      <c r="WFS3" s="168"/>
      <c r="WFT3" s="168"/>
      <c r="WFU3" s="168"/>
      <c r="WFV3" s="168"/>
      <c r="WFW3" s="168"/>
      <c r="WFX3" s="168"/>
      <c r="WFY3" s="168"/>
      <c r="WFZ3" s="168"/>
      <c r="WGA3" s="168"/>
      <c r="WGB3" s="168"/>
      <c r="WGC3" s="168"/>
      <c r="WGD3" s="168"/>
      <c r="WGE3" s="168"/>
      <c r="WGF3" s="168"/>
      <c r="WGG3" s="168"/>
      <c r="WGH3" s="168"/>
      <c r="WGI3" s="168"/>
      <c r="WGJ3" s="168"/>
      <c r="WGK3" s="168"/>
      <c r="WGL3" s="168"/>
      <c r="WGM3" s="168"/>
      <c r="WGN3" s="168"/>
      <c r="WGO3" s="168"/>
      <c r="WGP3" s="168"/>
      <c r="WGQ3" s="168"/>
      <c r="WGR3" s="168"/>
      <c r="WGS3" s="168"/>
      <c r="WGT3" s="168"/>
      <c r="WGU3" s="168"/>
      <c r="WGV3" s="168"/>
      <c r="WGW3" s="168"/>
      <c r="WGX3" s="168"/>
      <c r="WGY3" s="168"/>
      <c r="WGZ3" s="168"/>
      <c r="WHA3" s="168"/>
      <c r="WHB3" s="168"/>
      <c r="WHC3" s="168"/>
      <c r="WHD3" s="168"/>
      <c r="WHE3" s="168"/>
      <c r="WHF3" s="168"/>
      <c r="WHG3" s="168"/>
      <c r="WHH3" s="168"/>
      <c r="WHI3" s="168"/>
      <c r="WHJ3" s="168"/>
      <c r="WHK3" s="168"/>
      <c r="WHL3" s="168"/>
      <c r="WHM3" s="168"/>
      <c r="WHN3" s="168"/>
      <c r="WHO3" s="168"/>
      <c r="WHP3" s="168"/>
      <c r="WHQ3" s="168"/>
      <c r="WHR3" s="168"/>
      <c r="WHS3" s="168"/>
      <c r="WHT3" s="168"/>
      <c r="WHU3" s="168"/>
      <c r="WHV3" s="168"/>
      <c r="WHW3" s="168"/>
      <c r="WHX3" s="168"/>
      <c r="WHY3" s="168"/>
      <c r="WHZ3" s="168"/>
      <c r="WIA3" s="168"/>
      <c r="WIB3" s="168"/>
      <c r="WIC3" s="168"/>
      <c r="WID3" s="168"/>
      <c r="WIE3" s="168"/>
      <c r="WIF3" s="168"/>
      <c r="WIG3" s="168"/>
      <c r="WIH3" s="168"/>
      <c r="WII3" s="168"/>
      <c r="WIJ3" s="168"/>
      <c r="WIK3" s="168"/>
      <c r="WIL3" s="168"/>
      <c r="WIM3" s="168"/>
      <c r="WIN3" s="168"/>
      <c r="WIO3" s="168"/>
      <c r="WIP3" s="168"/>
      <c r="WIQ3" s="168"/>
      <c r="WIR3" s="168"/>
      <c r="WIS3" s="168"/>
      <c r="WIT3" s="168"/>
      <c r="WIU3" s="168"/>
      <c r="WIV3" s="168"/>
      <c r="WIW3" s="168"/>
      <c r="WIX3" s="168"/>
      <c r="WIY3" s="168"/>
      <c r="WIZ3" s="168"/>
      <c r="WJA3" s="168"/>
      <c r="WJB3" s="168"/>
      <c r="WJC3" s="168"/>
      <c r="WJD3" s="168"/>
      <c r="WJE3" s="168"/>
      <c r="WJF3" s="168"/>
      <c r="WJG3" s="168"/>
      <c r="WJH3" s="168"/>
      <c r="WJI3" s="168"/>
      <c r="WJJ3" s="168"/>
      <c r="WJK3" s="168"/>
      <c r="WJL3" s="168"/>
      <c r="WJM3" s="168"/>
      <c r="WJN3" s="168"/>
      <c r="WJO3" s="168"/>
      <c r="WJP3" s="168"/>
      <c r="WJQ3" s="168"/>
      <c r="WJR3" s="168"/>
      <c r="WJS3" s="168"/>
      <c r="WJT3" s="168"/>
      <c r="WJU3" s="168"/>
      <c r="WJV3" s="168"/>
      <c r="WJW3" s="168"/>
      <c r="WJX3" s="168"/>
      <c r="WJY3" s="168"/>
      <c r="WJZ3" s="168"/>
      <c r="WKA3" s="168"/>
      <c r="WKB3" s="168"/>
      <c r="WKC3" s="168"/>
      <c r="WKD3" s="168"/>
      <c r="WKE3" s="168"/>
      <c r="WKF3" s="168"/>
      <c r="WKG3" s="168"/>
      <c r="WKH3" s="168"/>
      <c r="WKI3" s="168"/>
      <c r="WKJ3" s="168"/>
      <c r="WKK3" s="168"/>
      <c r="WKL3" s="168"/>
      <c r="WKM3" s="168"/>
      <c r="WKN3" s="168"/>
      <c r="WKO3" s="168"/>
      <c r="WKP3" s="168"/>
      <c r="WKQ3" s="168"/>
      <c r="WKR3" s="168"/>
      <c r="WKS3" s="168"/>
      <c r="WKT3" s="168"/>
      <c r="WKU3" s="168"/>
      <c r="WKV3" s="168"/>
      <c r="WKW3" s="168"/>
      <c r="WKX3" s="168"/>
      <c r="WKY3" s="168"/>
      <c r="WKZ3" s="168"/>
      <c r="WLA3" s="168"/>
      <c r="WLB3" s="168"/>
      <c r="WLC3" s="168"/>
      <c r="WLD3" s="168"/>
      <c r="WLE3" s="168"/>
      <c r="WLF3" s="168"/>
      <c r="WLG3" s="168"/>
      <c r="WLH3" s="168"/>
      <c r="WLI3" s="168"/>
      <c r="WLJ3" s="168"/>
      <c r="WLK3" s="168"/>
      <c r="WLL3" s="168"/>
      <c r="WLM3" s="168"/>
      <c r="WLN3" s="168"/>
      <c r="WLO3" s="168"/>
      <c r="WLP3" s="168"/>
      <c r="WLQ3" s="168"/>
      <c r="WLR3" s="168"/>
      <c r="WLS3" s="168"/>
      <c r="WLT3" s="168"/>
      <c r="WLU3" s="168"/>
      <c r="WLV3" s="168"/>
      <c r="WLW3" s="168"/>
      <c r="WLX3" s="168"/>
      <c r="WLY3" s="168"/>
      <c r="WLZ3" s="168"/>
      <c r="WMA3" s="168"/>
      <c r="WMB3" s="168"/>
      <c r="WMC3" s="168"/>
      <c r="WMD3" s="168"/>
      <c r="WME3" s="168"/>
      <c r="WMF3" s="168"/>
      <c r="WMG3" s="168"/>
      <c r="WMH3" s="168"/>
      <c r="WMI3" s="168"/>
      <c r="WMJ3" s="168"/>
      <c r="WMK3" s="168"/>
      <c r="WML3" s="168"/>
      <c r="WMM3" s="168"/>
      <c r="WMN3" s="168"/>
      <c r="WMO3" s="168"/>
      <c r="WMP3" s="168"/>
      <c r="WMQ3" s="168"/>
      <c r="WMR3" s="168"/>
      <c r="WMS3" s="168"/>
      <c r="WMT3" s="168"/>
      <c r="WMU3" s="168"/>
      <c r="WMV3" s="168"/>
      <c r="WMW3" s="168"/>
      <c r="WMX3" s="168"/>
      <c r="WMY3" s="168"/>
      <c r="WMZ3" s="168"/>
      <c r="WNA3" s="168"/>
      <c r="WNB3" s="168"/>
      <c r="WNC3" s="168"/>
      <c r="WND3" s="168"/>
      <c r="WNE3" s="168"/>
      <c r="WNF3" s="168"/>
      <c r="WNG3" s="168"/>
      <c r="WNH3" s="168"/>
      <c r="WNI3" s="168"/>
      <c r="WNJ3" s="168"/>
      <c r="WNK3" s="168"/>
      <c r="WNL3" s="168"/>
      <c r="WNM3" s="168"/>
      <c r="WNN3" s="168"/>
      <c r="WNO3" s="168"/>
      <c r="WNP3" s="168"/>
      <c r="WNQ3" s="168"/>
      <c r="WNR3" s="168"/>
      <c r="WNS3" s="168"/>
      <c r="WNT3" s="168"/>
      <c r="WNU3" s="168"/>
      <c r="WNV3" s="168"/>
      <c r="WNW3" s="168"/>
      <c r="WNX3" s="168"/>
      <c r="WNY3" s="168"/>
      <c r="WNZ3" s="168"/>
      <c r="WOA3" s="168"/>
      <c r="WOB3" s="168"/>
      <c r="WOC3" s="168"/>
      <c r="WOD3" s="168"/>
      <c r="WOE3" s="168"/>
      <c r="WOF3" s="168"/>
      <c r="WOG3" s="168"/>
      <c r="WOH3" s="168"/>
      <c r="WOI3" s="168"/>
      <c r="WOJ3" s="168"/>
      <c r="WOK3" s="168"/>
      <c r="WOL3" s="168"/>
      <c r="WOM3" s="168"/>
      <c r="WON3" s="168"/>
      <c r="WOO3" s="168"/>
      <c r="WOP3" s="168"/>
      <c r="WOQ3" s="168"/>
      <c r="WOR3" s="168"/>
      <c r="WOS3" s="168"/>
      <c r="WOT3" s="168"/>
      <c r="WOU3" s="168"/>
      <c r="WOV3" s="168"/>
      <c r="WOW3" s="168"/>
      <c r="WOX3" s="168"/>
      <c r="WOY3" s="168"/>
      <c r="WOZ3" s="168"/>
      <c r="WPA3" s="168"/>
      <c r="WPB3" s="168"/>
      <c r="WPC3" s="168"/>
      <c r="WPD3" s="168"/>
      <c r="WPE3" s="168"/>
      <c r="WPF3" s="168"/>
      <c r="WPG3" s="168"/>
      <c r="WPH3" s="168"/>
      <c r="WPI3" s="168"/>
      <c r="WPJ3" s="168"/>
      <c r="WPK3" s="168"/>
      <c r="WPL3" s="168"/>
      <c r="WPM3" s="168"/>
      <c r="WPN3" s="168"/>
      <c r="WPO3" s="168"/>
      <c r="WPP3" s="168"/>
      <c r="WPQ3" s="168"/>
      <c r="WPR3" s="168"/>
      <c r="WPS3" s="168"/>
      <c r="WPT3" s="168"/>
      <c r="WPU3" s="168"/>
      <c r="WPV3" s="168"/>
      <c r="WPW3" s="168"/>
      <c r="WPX3" s="168"/>
      <c r="WPY3" s="168"/>
      <c r="WPZ3" s="168"/>
      <c r="WQA3" s="168"/>
      <c r="WQB3" s="168"/>
      <c r="WQC3" s="168"/>
      <c r="WQD3" s="168"/>
      <c r="WQE3" s="168"/>
      <c r="WQF3" s="168"/>
      <c r="WQG3" s="168"/>
      <c r="WQH3" s="168"/>
      <c r="WQI3" s="168"/>
      <c r="WQJ3" s="168"/>
      <c r="WQK3" s="168"/>
      <c r="WQL3" s="168"/>
      <c r="WQM3" s="168"/>
      <c r="WQN3" s="168"/>
      <c r="WQO3" s="168"/>
      <c r="WQP3" s="168"/>
      <c r="WQQ3" s="168"/>
      <c r="WQR3" s="168"/>
      <c r="WQS3" s="168"/>
      <c r="WQT3" s="168"/>
      <c r="WQU3" s="168"/>
      <c r="WQV3" s="168"/>
      <c r="WQW3" s="168"/>
      <c r="WQX3" s="168"/>
      <c r="WQY3" s="168"/>
      <c r="WQZ3" s="168"/>
      <c r="WRA3" s="168"/>
      <c r="WRB3" s="168"/>
      <c r="WRC3" s="168"/>
      <c r="WRD3" s="168"/>
      <c r="WRE3" s="168"/>
      <c r="WRF3" s="168"/>
      <c r="WRG3" s="168"/>
      <c r="WRH3" s="168"/>
      <c r="WRI3" s="168"/>
      <c r="WRJ3" s="168"/>
      <c r="WRK3" s="168"/>
      <c r="WRL3" s="168"/>
      <c r="WRM3" s="168"/>
      <c r="WRN3" s="168"/>
      <c r="WRO3" s="168"/>
      <c r="WRP3" s="168"/>
      <c r="WRQ3" s="168"/>
      <c r="WRR3" s="168"/>
      <c r="WRS3" s="168"/>
      <c r="WRT3" s="168"/>
      <c r="WRU3" s="168"/>
      <c r="WRV3" s="168"/>
      <c r="WRW3" s="168"/>
      <c r="WRX3" s="168"/>
      <c r="WRY3" s="168"/>
      <c r="WRZ3" s="168"/>
      <c r="WSA3" s="168"/>
      <c r="WSB3" s="168"/>
      <c r="WSC3" s="168"/>
      <c r="WSD3" s="168"/>
      <c r="WSE3" s="168"/>
      <c r="WSF3" s="168"/>
      <c r="WSG3" s="168"/>
      <c r="WSH3" s="168"/>
      <c r="WSI3" s="168"/>
      <c r="WSJ3" s="168"/>
      <c r="WSK3" s="168"/>
      <c r="WSL3" s="168"/>
      <c r="WSM3" s="168"/>
      <c r="WSN3" s="168"/>
      <c r="WSO3" s="168"/>
      <c r="WSP3" s="168"/>
      <c r="WSQ3" s="168"/>
      <c r="WSR3" s="168"/>
      <c r="WSS3" s="168"/>
      <c r="WST3" s="168"/>
      <c r="WSU3" s="168"/>
      <c r="WSV3" s="168"/>
      <c r="WSW3" s="168"/>
      <c r="WSX3" s="168"/>
      <c r="WSY3" s="168"/>
      <c r="WSZ3" s="168"/>
      <c r="WTA3" s="168"/>
      <c r="WTB3" s="168"/>
      <c r="WTC3" s="168"/>
      <c r="WTD3" s="168"/>
      <c r="WTE3" s="168"/>
      <c r="WTF3" s="168"/>
      <c r="WTG3" s="168"/>
      <c r="WTH3" s="168"/>
      <c r="WTI3" s="168"/>
      <c r="WTJ3" s="168"/>
      <c r="WTK3" s="168"/>
      <c r="WTL3" s="168"/>
      <c r="WTM3" s="168"/>
      <c r="WTN3" s="168"/>
      <c r="WTO3" s="168"/>
      <c r="WTP3" s="168"/>
      <c r="WTQ3" s="168"/>
      <c r="WTR3" s="168"/>
      <c r="WTS3" s="168"/>
      <c r="WTT3" s="168"/>
      <c r="WTU3" s="168"/>
      <c r="WTV3" s="168"/>
      <c r="WTW3" s="168"/>
      <c r="WTX3" s="168"/>
      <c r="WTY3" s="168"/>
      <c r="WTZ3" s="168"/>
      <c r="WUA3" s="168"/>
      <c r="WUB3" s="168"/>
      <c r="WUC3" s="168"/>
      <c r="WUD3" s="168"/>
      <c r="WUE3" s="168"/>
      <c r="WUF3" s="168"/>
      <c r="WUG3" s="168"/>
      <c r="WUH3" s="168"/>
      <c r="WUI3" s="168"/>
      <c r="WUJ3" s="168"/>
      <c r="WUK3" s="168"/>
      <c r="WUL3" s="168"/>
      <c r="WUM3" s="168"/>
      <c r="WUN3" s="168"/>
      <c r="WUO3" s="168"/>
      <c r="WUP3" s="168"/>
      <c r="WUQ3" s="168"/>
      <c r="WUR3" s="168"/>
      <c r="WUS3" s="168"/>
      <c r="WUT3" s="168"/>
      <c r="WUU3" s="168"/>
      <c r="WUV3" s="168"/>
      <c r="WUW3" s="168"/>
      <c r="WUX3" s="168"/>
      <c r="WUY3" s="168"/>
      <c r="WUZ3" s="168"/>
      <c r="WVA3" s="168"/>
      <c r="WVB3" s="168"/>
      <c r="WVC3" s="168"/>
      <c r="WVD3" s="168"/>
      <c r="WVE3" s="168"/>
      <c r="WVF3" s="168"/>
      <c r="WVG3" s="168"/>
      <c r="WVH3" s="168"/>
      <c r="WVI3" s="168"/>
      <c r="WVJ3" s="168"/>
      <c r="WVK3" s="168"/>
      <c r="WVL3" s="168"/>
      <c r="WVM3" s="168"/>
      <c r="WVN3" s="168"/>
      <c r="WVO3" s="168"/>
      <c r="WVP3" s="168"/>
      <c r="WVQ3" s="168"/>
      <c r="WVR3" s="168"/>
      <c r="WVS3" s="168"/>
      <c r="WVT3" s="168"/>
      <c r="WVU3" s="168"/>
      <c r="WVV3" s="168"/>
      <c r="WVW3" s="168"/>
      <c r="WVX3" s="168"/>
      <c r="WVY3" s="168"/>
      <c r="WVZ3" s="168"/>
      <c r="WWA3" s="168"/>
      <c r="WWB3" s="168"/>
      <c r="WWC3" s="168"/>
      <c r="WWD3" s="168"/>
      <c r="WWE3" s="168"/>
      <c r="WWF3" s="168"/>
      <c r="WWG3" s="168"/>
      <c r="WWH3" s="168"/>
      <c r="WWI3" s="168"/>
      <c r="WWJ3" s="168"/>
      <c r="WWK3" s="168"/>
      <c r="WWL3" s="168"/>
      <c r="WWM3" s="168"/>
      <c r="WWN3" s="168"/>
      <c r="WWO3" s="168"/>
      <c r="WWP3" s="168"/>
      <c r="WWQ3" s="168"/>
      <c r="WWR3" s="168"/>
      <c r="WWS3" s="168"/>
      <c r="WWT3" s="168"/>
      <c r="WWU3" s="168"/>
      <c r="WWV3" s="168"/>
      <c r="WWW3" s="168"/>
      <c r="WWX3" s="168"/>
      <c r="WWY3" s="168"/>
      <c r="WWZ3" s="168"/>
      <c r="WXA3" s="168"/>
      <c r="WXB3" s="168"/>
      <c r="WXC3" s="168"/>
      <c r="WXD3" s="168"/>
      <c r="WXE3" s="168"/>
      <c r="WXF3" s="168"/>
      <c r="WXG3" s="168"/>
      <c r="WXH3" s="168"/>
      <c r="WXI3" s="168"/>
      <c r="WXJ3" s="168"/>
      <c r="WXK3" s="168"/>
      <c r="WXL3" s="168"/>
      <c r="WXM3" s="168"/>
      <c r="WXN3" s="168"/>
      <c r="WXO3" s="168"/>
      <c r="WXP3" s="168"/>
      <c r="WXQ3" s="168"/>
      <c r="WXR3" s="168"/>
      <c r="WXS3" s="168"/>
      <c r="WXT3" s="168"/>
      <c r="WXU3" s="168"/>
      <c r="WXV3" s="168"/>
      <c r="WXW3" s="168"/>
      <c r="WXX3" s="168"/>
      <c r="WXY3" s="168"/>
      <c r="WXZ3" s="168"/>
      <c r="WYA3" s="168"/>
      <c r="WYB3" s="168"/>
      <c r="WYC3" s="168"/>
      <c r="WYD3" s="168"/>
      <c r="WYE3" s="168"/>
      <c r="WYF3" s="168"/>
      <c r="WYG3" s="168"/>
      <c r="WYH3" s="168"/>
      <c r="WYI3" s="168"/>
      <c r="WYJ3" s="168"/>
      <c r="WYK3" s="168"/>
      <c r="WYL3" s="168"/>
      <c r="WYM3" s="168"/>
      <c r="WYN3" s="168"/>
      <c r="WYO3" s="168"/>
      <c r="WYP3" s="168"/>
      <c r="WYQ3" s="168"/>
      <c r="WYR3" s="168"/>
      <c r="WYS3" s="168"/>
      <c r="WYT3" s="168"/>
      <c r="WYU3" s="168"/>
      <c r="WYV3" s="168"/>
      <c r="WYW3" s="168"/>
      <c r="WYX3" s="168"/>
      <c r="WYY3" s="168"/>
      <c r="WYZ3" s="168"/>
      <c r="WZA3" s="168"/>
      <c r="WZB3" s="168"/>
      <c r="WZC3" s="168"/>
      <c r="WZD3" s="168"/>
      <c r="WZE3" s="168"/>
      <c r="WZF3" s="168"/>
      <c r="WZG3" s="168"/>
      <c r="WZH3" s="168"/>
      <c r="WZI3" s="168"/>
    </row>
    <row r="5" spans="1:16233" s="1" customFormat="1" ht="37.5" customHeight="1" x14ac:dyDescent="0.25">
      <c r="A5" s="169" t="s">
        <v>181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Q5" s="144"/>
    </row>
    <row r="6" spans="1:16233" ht="8.25" customHeight="1" x14ac:dyDescent="0.2"/>
    <row r="7" spans="1:16233" ht="12.75" customHeight="1" x14ac:dyDescent="0.2">
      <c r="J7" s="51"/>
    </row>
    <row r="8" spans="1:16233" ht="12.75" customHeight="1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52" t="s">
        <v>3</v>
      </c>
    </row>
    <row r="9" spans="1:16233" x14ac:dyDescent="0.2">
      <c r="A9" s="158" t="s">
        <v>4</v>
      </c>
      <c r="B9" s="158" t="s">
        <v>5</v>
      </c>
      <c r="C9" s="161" t="s">
        <v>6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6233" ht="24" customHeight="1" x14ac:dyDescent="0.2">
      <c r="A10" s="159"/>
      <c r="B10" s="159"/>
      <c r="C10" s="147" t="s">
        <v>7</v>
      </c>
      <c r="D10" s="147"/>
      <c r="E10" s="162" t="s">
        <v>8</v>
      </c>
      <c r="F10" s="163"/>
      <c r="G10" s="163"/>
      <c r="H10" s="163"/>
      <c r="I10" s="164"/>
      <c r="J10" s="162" t="s">
        <v>9</v>
      </c>
      <c r="K10" s="163"/>
      <c r="L10" s="163"/>
      <c r="M10" s="165" t="s">
        <v>10</v>
      </c>
    </row>
    <row r="11" spans="1:16233" ht="16.5" customHeight="1" x14ac:dyDescent="0.2">
      <c r="A11" s="159"/>
      <c r="B11" s="159"/>
      <c r="C11" s="157" t="s">
        <v>11</v>
      </c>
      <c r="D11" s="147" t="s">
        <v>12</v>
      </c>
      <c r="E11" s="153" t="s">
        <v>13</v>
      </c>
      <c r="F11" s="149" t="s">
        <v>14</v>
      </c>
      <c r="G11" s="150"/>
      <c r="H11" s="151" t="s">
        <v>15</v>
      </c>
      <c r="I11" s="152"/>
      <c r="J11" s="153" t="s">
        <v>11</v>
      </c>
      <c r="K11" s="156" t="s">
        <v>16</v>
      </c>
      <c r="L11" s="156"/>
      <c r="M11" s="166"/>
    </row>
    <row r="12" spans="1:16233" ht="24" customHeight="1" x14ac:dyDescent="0.2">
      <c r="A12" s="159"/>
      <c r="B12" s="159"/>
      <c r="C12" s="157"/>
      <c r="D12" s="147"/>
      <c r="E12" s="154"/>
      <c r="F12" s="157" t="s">
        <v>17</v>
      </c>
      <c r="G12" s="157" t="s">
        <v>18</v>
      </c>
      <c r="H12" s="157" t="s">
        <v>19</v>
      </c>
      <c r="I12" s="157" t="s">
        <v>20</v>
      </c>
      <c r="J12" s="154"/>
      <c r="K12" s="153" t="s">
        <v>21</v>
      </c>
      <c r="L12" s="153" t="s">
        <v>22</v>
      </c>
      <c r="M12" s="166"/>
    </row>
    <row r="13" spans="1:16233" ht="12.75" customHeight="1" x14ac:dyDescent="0.2">
      <c r="A13" s="159"/>
      <c r="B13" s="159"/>
      <c r="C13" s="157"/>
      <c r="D13" s="147" t="s">
        <v>23</v>
      </c>
      <c r="E13" s="154"/>
      <c r="F13" s="157"/>
      <c r="G13" s="157"/>
      <c r="H13" s="157"/>
      <c r="I13" s="157"/>
      <c r="J13" s="154"/>
      <c r="K13" s="154"/>
      <c r="L13" s="154" t="s">
        <v>24</v>
      </c>
      <c r="M13" s="166"/>
    </row>
    <row r="14" spans="1:16233" ht="96.75" customHeight="1" x14ac:dyDescent="0.2">
      <c r="A14" s="160"/>
      <c r="B14" s="160"/>
      <c r="C14" s="157"/>
      <c r="D14" s="147"/>
      <c r="E14" s="155"/>
      <c r="F14" s="157"/>
      <c r="G14" s="157"/>
      <c r="H14" s="157"/>
      <c r="I14" s="157"/>
      <c r="J14" s="155"/>
      <c r="K14" s="155"/>
      <c r="L14" s="155"/>
      <c r="M14" s="167"/>
    </row>
    <row r="15" spans="1:16233" ht="12.75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33" ht="15" customHeight="1" x14ac:dyDescent="0.2">
      <c r="A16" s="44">
        <v>1</v>
      </c>
      <c r="B16" s="45" t="s">
        <v>25</v>
      </c>
      <c r="C16" s="8">
        <v>0</v>
      </c>
      <c r="D16" s="8">
        <v>0</v>
      </c>
      <c r="E16" s="8">
        <v>28627</v>
      </c>
      <c r="F16" s="8">
        <v>110240</v>
      </c>
      <c r="G16" s="8">
        <v>10479</v>
      </c>
      <c r="H16" s="8">
        <v>6871</v>
      </c>
      <c r="I16" s="8">
        <v>137862</v>
      </c>
      <c r="J16" s="8">
        <v>35086</v>
      </c>
      <c r="K16" s="8">
        <v>1025</v>
      </c>
      <c r="L16" s="8">
        <v>0</v>
      </c>
      <c r="M16" s="8">
        <v>3552</v>
      </c>
      <c r="N16" s="51">
        <f>SUM(C16:M16)</f>
        <v>333742</v>
      </c>
      <c r="O16" s="51"/>
      <c r="P16" s="51">
        <f>J16-K16</f>
        <v>34061</v>
      </c>
      <c r="Q16" s="9"/>
      <c r="S16" s="51"/>
    </row>
    <row r="17" spans="1:19" ht="15" x14ac:dyDescent="0.2">
      <c r="A17" s="44">
        <v>2</v>
      </c>
      <c r="B17" s="45" t="s">
        <v>26</v>
      </c>
      <c r="C17" s="8">
        <v>0</v>
      </c>
      <c r="D17" s="8">
        <v>0</v>
      </c>
      <c r="E17" s="8">
        <v>22944</v>
      </c>
      <c r="F17" s="8">
        <v>35569</v>
      </c>
      <c r="G17" s="8">
        <v>0</v>
      </c>
      <c r="H17" s="8">
        <v>0</v>
      </c>
      <c r="I17" s="8">
        <v>15259</v>
      </c>
      <c r="J17" s="8">
        <v>6579</v>
      </c>
      <c r="K17" s="8">
        <v>55</v>
      </c>
      <c r="L17" s="8">
        <v>0</v>
      </c>
      <c r="M17" s="8">
        <v>3180</v>
      </c>
      <c r="N17" s="51">
        <f t="shared" ref="N17:N80" si="0">SUM(C17:M17)</f>
        <v>83586</v>
      </c>
      <c r="O17" s="51"/>
      <c r="P17" s="51">
        <f t="shared" ref="P17:P80" si="1">J17-K17</f>
        <v>6524</v>
      </c>
      <c r="Q17" s="9"/>
      <c r="S17" s="51"/>
    </row>
    <row r="18" spans="1:19" ht="15" customHeight="1" x14ac:dyDescent="0.2">
      <c r="A18" s="44">
        <v>4</v>
      </c>
      <c r="B18" s="45" t="s">
        <v>27</v>
      </c>
      <c r="C18" s="8">
        <v>0</v>
      </c>
      <c r="D18" s="8">
        <v>0</v>
      </c>
      <c r="E18" s="8">
        <v>27046</v>
      </c>
      <c r="F18" s="8">
        <v>11672</v>
      </c>
      <c r="G18" s="8">
        <v>2319</v>
      </c>
      <c r="H18" s="8">
        <v>35148</v>
      </c>
      <c r="I18" s="8">
        <v>0</v>
      </c>
      <c r="J18" s="8">
        <v>1540</v>
      </c>
      <c r="K18" s="8">
        <v>0</v>
      </c>
      <c r="L18" s="8">
        <v>0</v>
      </c>
      <c r="M18" s="8">
        <v>1948</v>
      </c>
      <c r="N18" s="51">
        <f t="shared" si="0"/>
        <v>79673</v>
      </c>
      <c r="O18" s="51"/>
      <c r="P18" s="51">
        <f t="shared" si="1"/>
        <v>1540</v>
      </c>
      <c r="Q18" s="9"/>
      <c r="S18" s="51"/>
    </row>
    <row r="19" spans="1:19" ht="15" x14ac:dyDescent="0.2">
      <c r="A19" s="44">
        <v>6</v>
      </c>
      <c r="B19" s="45" t="s">
        <v>28</v>
      </c>
      <c r="C19" s="8">
        <v>0</v>
      </c>
      <c r="D19" s="8">
        <v>0</v>
      </c>
      <c r="E19" s="8">
        <v>36604</v>
      </c>
      <c r="F19" s="8">
        <v>44025</v>
      </c>
      <c r="G19" s="8">
        <v>0</v>
      </c>
      <c r="H19" s="8">
        <v>0</v>
      </c>
      <c r="I19" s="8">
        <v>0</v>
      </c>
      <c r="J19" s="8">
        <v>578</v>
      </c>
      <c r="K19" s="8">
        <v>4</v>
      </c>
      <c r="L19" s="8">
        <v>0</v>
      </c>
      <c r="M19" s="8">
        <v>1674</v>
      </c>
      <c r="N19" s="51">
        <f t="shared" si="0"/>
        <v>82885</v>
      </c>
      <c r="O19" s="51"/>
      <c r="P19" s="51">
        <f t="shared" si="1"/>
        <v>574</v>
      </c>
      <c r="Q19" s="9"/>
      <c r="S19" s="51"/>
    </row>
    <row r="20" spans="1:19" ht="15" x14ac:dyDescent="0.2">
      <c r="A20" s="44">
        <v>9</v>
      </c>
      <c r="B20" s="45" t="s">
        <v>29</v>
      </c>
      <c r="C20" s="8">
        <v>0</v>
      </c>
      <c r="D20" s="8">
        <v>0</v>
      </c>
      <c r="E20" s="8">
        <v>2312</v>
      </c>
      <c r="F20" s="8">
        <v>8643</v>
      </c>
      <c r="G20" s="8">
        <v>48</v>
      </c>
      <c r="H20" s="8">
        <v>0</v>
      </c>
      <c r="I20" s="8">
        <v>0</v>
      </c>
      <c r="J20" s="8">
        <v>3940</v>
      </c>
      <c r="K20" s="8">
        <v>529</v>
      </c>
      <c r="L20" s="8">
        <v>96</v>
      </c>
      <c r="M20" s="8">
        <v>0</v>
      </c>
      <c r="N20" s="51">
        <f t="shared" si="0"/>
        <v>15568</v>
      </c>
      <c r="O20" s="51"/>
      <c r="P20" s="51">
        <f t="shared" si="1"/>
        <v>3411</v>
      </c>
      <c r="Q20" s="9"/>
      <c r="S20" s="51"/>
    </row>
    <row r="21" spans="1:19" ht="15" customHeight="1" x14ac:dyDescent="0.2">
      <c r="A21" s="44">
        <v>33</v>
      </c>
      <c r="B21" s="45" t="s">
        <v>30</v>
      </c>
      <c r="C21" s="8">
        <v>557763</v>
      </c>
      <c r="D21" s="8">
        <v>273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1">
        <f t="shared" si="0"/>
        <v>558036</v>
      </c>
      <c r="O21" s="51"/>
      <c r="P21" s="51">
        <f t="shared" si="1"/>
        <v>0</v>
      </c>
      <c r="Q21" s="9"/>
      <c r="S21" s="51"/>
    </row>
    <row r="22" spans="1:19" ht="15" x14ac:dyDescent="0.2">
      <c r="A22" s="44">
        <v>100</v>
      </c>
      <c r="B22" s="45" t="s">
        <v>31</v>
      </c>
      <c r="C22" s="8">
        <v>0</v>
      </c>
      <c r="D22" s="8">
        <v>0</v>
      </c>
      <c r="E22" s="8">
        <v>35058</v>
      </c>
      <c r="F22" s="8">
        <v>27046</v>
      </c>
      <c r="G22" s="8">
        <v>36908</v>
      </c>
      <c r="H22" s="8">
        <v>0</v>
      </c>
      <c r="I22" s="8">
        <v>1027638</v>
      </c>
      <c r="J22" s="8">
        <v>43525</v>
      </c>
      <c r="K22" s="8">
        <v>139</v>
      </c>
      <c r="L22" s="8">
        <v>0</v>
      </c>
      <c r="M22" s="8">
        <v>2156</v>
      </c>
      <c r="N22" s="51">
        <f t="shared" si="0"/>
        <v>1172470</v>
      </c>
      <c r="O22" s="51"/>
      <c r="P22" s="51">
        <f t="shared" si="1"/>
        <v>43386</v>
      </c>
      <c r="Q22" s="9"/>
      <c r="S22" s="51"/>
    </row>
    <row r="23" spans="1:19" ht="15" customHeight="1" x14ac:dyDescent="0.2">
      <c r="A23" s="44">
        <v>103</v>
      </c>
      <c r="B23" s="45" t="s">
        <v>32</v>
      </c>
      <c r="C23" s="8">
        <v>0</v>
      </c>
      <c r="D23" s="8">
        <v>0</v>
      </c>
      <c r="E23" s="8">
        <v>90283</v>
      </c>
      <c r="F23" s="8">
        <v>103088</v>
      </c>
      <c r="G23" s="8">
        <v>28993</v>
      </c>
      <c r="H23" s="8">
        <v>74694</v>
      </c>
      <c r="I23" s="8">
        <v>106038</v>
      </c>
      <c r="J23" s="8">
        <v>9174</v>
      </c>
      <c r="K23" s="8">
        <v>99</v>
      </c>
      <c r="L23" s="8">
        <v>441</v>
      </c>
      <c r="M23" s="8">
        <v>4045</v>
      </c>
      <c r="N23" s="51">
        <f t="shared" si="0"/>
        <v>416855</v>
      </c>
      <c r="O23" s="51"/>
      <c r="P23" s="51">
        <f t="shared" si="1"/>
        <v>9075</v>
      </c>
      <c r="Q23" s="9"/>
      <c r="S23" s="51"/>
    </row>
    <row r="24" spans="1:19" ht="15" x14ac:dyDescent="0.2">
      <c r="A24" s="44">
        <v>104</v>
      </c>
      <c r="B24" s="45" t="s">
        <v>33</v>
      </c>
      <c r="C24" s="8">
        <v>0</v>
      </c>
      <c r="D24" s="8">
        <v>0</v>
      </c>
      <c r="E24" s="8">
        <v>77699</v>
      </c>
      <c r="F24" s="8">
        <v>84887</v>
      </c>
      <c r="G24" s="8">
        <v>29220</v>
      </c>
      <c r="H24" s="8">
        <v>0</v>
      </c>
      <c r="I24" s="8">
        <v>0</v>
      </c>
      <c r="J24" s="8">
        <v>5479</v>
      </c>
      <c r="K24" s="8">
        <v>0</v>
      </c>
      <c r="L24" s="8">
        <v>0</v>
      </c>
      <c r="M24" s="8">
        <v>2596</v>
      </c>
      <c r="N24" s="51">
        <f t="shared" si="0"/>
        <v>199881</v>
      </c>
      <c r="O24" s="51"/>
      <c r="P24" s="51">
        <f t="shared" si="1"/>
        <v>5479</v>
      </c>
      <c r="Q24" s="9"/>
      <c r="S24" s="51"/>
    </row>
    <row r="25" spans="1:19" ht="15" x14ac:dyDescent="0.2">
      <c r="A25" s="44">
        <v>105</v>
      </c>
      <c r="B25" s="45" t="s">
        <v>34</v>
      </c>
      <c r="C25" s="8">
        <v>0</v>
      </c>
      <c r="D25" s="8">
        <v>0</v>
      </c>
      <c r="E25" s="8">
        <v>38781</v>
      </c>
      <c r="F25" s="8">
        <v>59386</v>
      </c>
      <c r="G25" s="8">
        <v>13589</v>
      </c>
      <c r="H25" s="8">
        <v>0</v>
      </c>
      <c r="I25" s="8">
        <v>0</v>
      </c>
      <c r="J25" s="8">
        <v>2478</v>
      </c>
      <c r="K25" s="8">
        <v>0</v>
      </c>
      <c r="L25" s="8">
        <v>0</v>
      </c>
      <c r="M25" s="8">
        <v>1015</v>
      </c>
      <c r="N25" s="51">
        <f t="shared" si="0"/>
        <v>115249</v>
      </c>
      <c r="O25" s="51"/>
      <c r="P25" s="51">
        <f t="shared" si="1"/>
        <v>2478</v>
      </c>
      <c r="Q25" s="9"/>
      <c r="S25" s="51"/>
    </row>
    <row r="26" spans="1:19" ht="30" customHeight="1" x14ac:dyDescent="0.2">
      <c r="A26" s="44">
        <v>110</v>
      </c>
      <c r="B26" s="45" t="s">
        <v>35</v>
      </c>
      <c r="C26" s="8">
        <v>0</v>
      </c>
      <c r="D26" s="8">
        <v>0</v>
      </c>
      <c r="E26" s="8">
        <v>0</v>
      </c>
      <c r="F26" s="8">
        <v>0</v>
      </c>
      <c r="G26" s="8">
        <v>2024</v>
      </c>
      <c r="H26" s="8">
        <v>0</v>
      </c>
      <c r="I26" s="8">
        <v>0</v>
      </c>
      <c r="J26" s="8">
        <v>8009</v>
      </c>
      <c r="K26" s="8">
        <v>0</v>
      </c>
      <c r="L26" s="8">
        <v>0</v>
      </c>
      <c r="M26" s="8">
        <v>251</v>
      </c>
      <c r="N26" s="51">
        <f t="shared" si="0"/>
        <v>10284</v>
      </c>
      <c r="O26" s="51"/>
      <c r="P26" s="51">
        <f t="shared" si="1"/>
        <v>8009</v>
      </c>
      <c r="Q26" s="9"/>
      <c r="S26" s="51"/>
    </row>
    <row r="27" spans="1:19" ht="15" x14ac:dyDescent="0.2">
      <c r="A27" s="44">
        <v>111</v>
      </c>
      <c r="B27" s="45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5225</v>
      </c>
      <c r="H27" s="8">
        <v>0</v>
      </c>
      <c r="I27" s="8">
        <v>0</v>
      </c>
      <c r="J27" s="8">
        <v>15428</v>
      </c>
      <c r="K27" s="8">
        <v>0</v>
      </c>
      <c r="L27" s="8">
        <v>0</v>
      </c>
      <c r="M27" s="8">
        <v>0</v>
      </c>
      <c r="N27" s="51">
        <f t="shared" si="0"/>
        <v>20653</v>
      </c>
      <c r="O27" s="51"/>
      <c r="P27" s="51">
        <f t="shared" si="1"/>
        <v>15428</v>
      </c>
      <c r="Q27" s="9"/>
      <c r="S27" s="51"/>
    </row>
    <row r="28" spans="1:19" ht="15" customHeight="1" x14ac:dyDescent="0.2">
      <c r="A28" s="44">
        <v>112</v>
      </c>
      <c r="B28" s="45" t="s">
        <v>37</v>
      </c>
      <c r="C28" s="8">
        <v>0</v>
      </c>
      <c r="D28" s="8">
        <v>0</v>
      </c>
      <c r="E28" s="8">
        <v>52243</v>
      </c>
      <c r="F28" s="8">
        <v>60916</v>
      </c>
      <c r="G28" s="8">
        <v>13408</v>
      </c>
      <c r="H28" s="8">
        <v>65029</v>
      </c>
      <c r="I28" s="8">
        <v>0</v>
      </c>
      <c r="J28" s="8">
        <v>2883</v>
      </c>
      <c r="K28" s="8">
        <v>0</v>
      </c>
      <c r="L28" s="8">
        <v>0</v>
      </c>
      <c r="M28" s="8">
        <v>1007</v>
      </c>
      <c r="N28" s="51">
        <f t="shared" si="0"/>
        <v>195486</v>
      </c>
      <c r="O28" s="51"/>
      <c r="P28" s="51">
        <f t="shared" si="1"/>
        <v>2883</v>
      </c>
      <c r="Q28" s="9"/>
      <c r="S28" s="51"/>
    </row>
    <row r="29" spans="1:19" ht="15" x14ac:dyDescent="0.2">
      <c r="A29" s="44">
        <v>115</v>
      </c>
      <c r="B29" s="45" t="s">
        <v>38</v>
      </c>
      <c r="C29" s="8">
        <v>0</v>
      </c>
      <c r="D29" s="8">
        <v>0</v>
      </c>
      <c r="E29" s="8">
        <v>38840</v>
      </c>
      <c r="F29" s="8">
        <v>42925</v>
      </c>
      <c r="G29" s="8">
        <v>19615</v>
      </c>
      <c r="H29" s="8">
        <v>0</v>
      </c>
      <c r="I29" s="8">
        <v>0</v>
      </c>
      <c r="J29" s="8">
        <v>11577</v>
      </c>
      <c r="K29" s="8">
        <v>0</v>
      </c>
      <c r="L29" s="8">
        <v>0</v>
      </c>
      <c r="M29" s="8">
        <v>394</v>
      </c>
      <c r="N29" s="51">
        <f t="shared" si="0"/>
        <v>113351</v>
      </c>
      <c r="O29" s="51"/>
      <c r="P29" s="51">
        <f t="shared" si="1"/>
        <v>11577</v>
      </c>
      <c r="Q29" s="9"/>
      <c r="S29" s="51"/>
    </row>
    <row r="30" spans="1:19" ht="15" x14ac:dyDescent="0.2">
      <c r="A30" s="44">
        <v>116</v>
      </c>
      <c r="B30" s="45" t="s">
        <v>39</v>
      </c>
      <c r="C30" s="8">
        <v>0</v>
      </c>
      <c r="D30" s="8">
        <v>0</v>
      </c>
      <c r="E30" s="8">
        <v>91202</v>
      </c>
      <c r="F30" s="8">
        <v>114135</v>
      </c>
      <c r="G30" s="8">
        <v>29586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1767</v>
      </c>
      <c r="N30" s="51">
        <f t="shared" si="0"/>
        <v>236690</v>
      </c>
      <c r="O30" s="51"/>
      <c r="P30" s="51">
        <f t="shared" si="1"/>
        <v>0</v>
      </c>
      <c r="Q30" s="9"/>
      <c r="S30" s="51"/>
    </row>
    <row r="31" spans="1:19" ht="25.5" x14ac:dyDescent="0.2">
      <c r="A31" s="44">
        <v>120</v>
      </c>
      <c r="B31" s="45" t="s">
        <v>40</v>
      </c>
      <c r="C31" s="8">
        <v>0</v>
      </c>
      <c r="D31" s="8">
        <v>0</v>
      </c>
      <c r="E31" s="8">
        <v>71199</v>
      </c>
      <c r="F31" s="8">
        <v>89429</v>
      </c>
      <c r="G31" s="8">
        <v>7228</v>
      </c>
      <c r="H31" s="8">
        <v>0</v>
      </c>
      <c r="I31" s="8">
        <v>0</v>
      </c>
      <c r="J31" s="8">
        <v>2321</v>
      </c>
      <c r="K31" s="8">
        <v>0</v>
      </c>
      <c r="L31" s="8">
        <v>0</v>
      </c>
      <c r="M31" s="8">
        <v>1182</v>
      </c>
      <c r="N31" s="51">
        <f t="shared" si="0"/>
        <v>171359</v>
      </c>
      <c r="O31" s="51"/>
      <c r="P31" s="51">
        <f t="shared" si="1"/>
        <v>2321</v>
      </c>
      <c r="Q31" s="9"/>
      <c r="S31" s="51"/>
    </row>
    <row r="32" spans="1:19" ht="15" x14ac:dyDescent="0.2">
      <c r="A32" s="44">
        <v>121</v>
      </c>
      <c r="B32" s="45" t="s">
        <v>41</v>
      </c>
      <c r="C32" s="8">
        <v>0</v>
      </c>
      <c r="D32" s="8">
        <v>0</v>
      </c>
      <c r="E32" s="8">
        <v>8293</v>
      </c>
      <c r="F32" s="8">
        <v>10229</v>
      </c>
      <c r="G32" s="8">
        <v>5814</v>
      </c>
      <c r="H32" s="8">
        <v>0</v>
      </c>
      <c r="I32" s="8">
        <v>52500</v>
      </c>
      <c r="J32" s="8">
        <v>10348</v>
      </c>
      <c r="K32" s="8">
        <v>0</v>
      </c>
      <c r="L32" s="8">
        <v>0</v>
      </c>
      <c r="M32" s="8">
        <v>5385</v>
      </c>
      <c r="N32" s="51">
        <f t="shared" si="0"/>
        <v>92569</v>
      </c>
      <c r="O32" s="51"/>
      <c r="P32" s="51">
        <f t="shared" si="1"/>
        <v>10348</v>
      </c>
      <c r="Q32" s="9"/>
      <c r="S32" s="51"/>
    </row>
    <row r="33" spans="1:19" ht="15" x14ac:dyDescent="0.2">
      <c r="A33" s="44">
        <v>123</v>
      </c>
      <c r="B33" s="45" t="s">
        <v>42</v>
      </c>
      <c r="C33" s="8">
        <v>0</v>
      </c>
      <c r="D33" s="8">
        <v>0</v>
      </c>
      <c r="E33" s="8">
        <v>61623</v>
      </c>
      <c r="F33" s="8">
        <v>73130</v>
      </c>
      <c r="G33" s="8">
        <v>19044</v>
      </c>
      <c r="H33" s="8">
        <v>98139</v>
      </c>
      <c r="I33" s="8">
        <v>0</v>
      </c>
      <c r="J33" s="8">
        <v>19366</v>
      </c>
      <c r="K33" s="8">
        <v>10</v>
      </c>
      <c r="L33" s="8">
        <v>0</v>
      </c>
      <c r="M33" s="8">
        <v>1879</v>
      </c>
      <c r="N33" s="51">
        <f t="shared" si="0"/>
        <v>273191</v>
      </c>
      <c r="O33" s="51"/>
      <c r="P33" s="51">
        <f t="shared" si="1"/>
        <v>19356</v>
      </c>
      <c r="Q33" s="9"/>
      <c r="S33" s="51"/>
    </row>
    <row r="34" spans="1:19" ht="15" x14ac:dyDescent="0.2">
      <c r="A34" s="44">
        <v>125</v>
      </c>
      <c r="B34" s="45" t="s">
        <v>43</v>
      </c>
      <c r="C34" s="8">
        <v>0</v>
      </c>
      <c r="D34" s="8">
        <v>0</v>
      </c>
      <c r="E34" s="8">
        <v>4429</v>
      </c>
      <c r="F34" s="8">
        <v>4725</v>
      </c>
      <c r="G34" s="8">
        <v>15878</v>
      </c>
      <c r="H34" s="8">
        <v>1877</v>
      </c>
      <c r="I34" s="8">
        <v>0</v>
      </c>
      <c r="J34" s="8">
        <v>22037</v>
      </c>
      <c r="K34" s="8">
        <v>0</v>
      </c>
      <c r="L34" s="8">
        <v>0</v>
      </c>
      <c r="M34" s="8">
        <v>185</v>
      </c>
      <c r="N34" s="51">
        <f t="shared" si="0"/>
        <v>49131</v>
      </c>
      <c r="O34" s="51"/>
      <c r="P34" s="51">
        <f t="shared" si="1"/>
        <v>22037</v>
      </c>
      <c r="Q34" s="9"/>
      <c r="S34" s="51"/>
    </row>
    <row r="35" spans="1:19" ht="15" x14ac:dyDescent="0.2">
      <c r="A35" s="44">
        <v>126</v>
      </c>
      <c r="B35" s="45" t="s">
        <v>44</v>
      </c>
      <c r="C35" s="8">
        <v>0</v>
      </c>
      <c r="D35" s="8">
        <v>0</v>
      </c>
      <c r="E35" s="8">
        <v>0</v>
      </c>
      <c r="F35" s="8">
        <v>0</v>
      </c>
      <c r="G35" s="8">
        <v>24330</v>
      </c>
      <c r="H35" s="8">
        <v>0</v>
      </c>
      <c r="I35" s="8">
        <v>0</v>
      </c>
      <c r="J35" s="8">
        <v>14107</v>
      </c>
      <c r="K35" s="8">
        <v>0</v>
      </c>
      <c r="L35" s="8">
        <v>0</v>
      </c>
      <c r="M35" s="8">
        <v>1341</v>
      </c>
      <c r="N35" s="51">
        <f t="shared" si="0"/>
        <v>39778</v>
      </c>
      <c r="O35" s="51"/>
      <c r="P35" s="51">
        <f t="shared" si="1"/>
        <v>14107</v>
      </c>
      <c r="Q35" s="9"/>
      <c r="S35" s="51"/>
    </row>
    <row r="36" spans="1:19" ht="15" x14ac:dyDescent="0.2">
      <c r="A36" s="44">
        <v>130</v>
      </c>
      <c r="B36" s="45" t="s">
        <v>45</v>
      </c>
      <c r="C36" s="8">
        <v>0</v>
      </c>
      <c r="D36" s="8">
        <v>0</v>
      </c>
      <c r="E36" s="8">
        <v>155607</v>
      </c>
      <c r="F36" s="8">
        <v>166836</v>
      </c>
      <c r="G36" s="8">
        <v>29434</v>
      </c>
      <c r="H36" s="8">
        <v>168233</v>
      </c>
      <c r="I36" s="8">
        <v>0</v>
      </c>
      <c r="J36" s="8">
        <v>574</v>
      </c>
      <c r="K36" s="8">
        <v>0</v>
      </c>
      <c r="L36" s="8">
        <v>574</v>
      </c>
      <c r="M36" s="8">
        <v>2612</v>
      </c>
      <c r="N36" s="51">
        <f t="shared" si="0"/>
        <v>523870</v>
      </c>
      <c r="O36" s="51"/>
      <c r="P36" s="51">
        <f t="shared" si="1"/>
        <v>574</v>
      </c>
      <c r="Q36" s="9"/>
      <c r="S36" s="51"/>
    </row>
    <row r="37" spans="1:19" ht="15" x14ac:dyDescent="0.2">
      <c r="A37" s="44">
        <v>131</v>
      </c>
      <c r="B37" s="45" t="s">
        <v>46</v>
      </c>
      <c r="C37" s="8">
        <v>0</v>
      </c>
      <c r="D37" s="8">
        <v>0</v>
      </c>
      <c r="E37" s="8">
        <v>64891</v>
      </c>
      <c r="F37" s="8">
        <v>85530</v>
      </c>
      <c r="G37" s="8">
        <v>24729</v>
      </c>
      <c r="H37" s="8">
        <v>0</v>
      </c>
      <c r="I37" s="8">
        <v>0</v>
      </c>
      <c r="J37" s="8">
        <v>5938</v>
      </c>
      <c r="K37" s="8">
        <v>0</v>
      </c>
      <c r="L37" s="8">
        <v>0</v>
      </c>
      <c r="M37" s="8">
        <v>969</v>
      </c>
      <c r="N37" s="51">
        <f t="shared" si="0"/>
        <v>182057</v>
      </c>
      <c r="O37" s="51"/>
      <c r="P37" s="51">
        <f t="shared" si="1"/>
        <v>5938</v>
      </c>
      <c r="Q37" s="9"/>
      <c r="S37" s="51"/>
    </row>
    <row r="38" spans="1:19" ht="15" x14ac:dyDescent="0.2">
      <c r="A38" s="44">
        <v>134</v>
      </c>
      <c r="B38" s="45" t="s">
        <v>47</v>
      </c>
      <c r="C38" s="8">
        <v>0</v>
      </c>
      <c r="D38" s="8">
        <v>0</v>
      </c>
      <c r="E38" s="8">
        <v>9050</v>
      </c>
      <c r="F38" s="8">
        <v>20175</v>
      </c>
      <c r="G38" s="8">
        <v>50034</v>
      </c>
      <c r="H38" s="8">
        <v>0</v>
      </c>
      <c r="I38" s="8">
        <v>2556</v>
      </c>
      <c r="J38" s="8">
        <v>15613</v>
      </c>
      <c r="K38" s="8">
        <v>0</v>
      </c>
      <c r="L38" s="8">
        <v>100</v>
      </c>
      <c r="M38" s="8">
        <v>1936</v>
      </c>
      <c r="N38" s="51">
        <f t="shared" si="0"/>
        <v>99464</v>
      </c>
      <c r="O38" s="51"/>
      <c r="P38" s="51">
        <f t="shared" si="1"/>
        <v>15613</v>
      </c>
      <c r="Q38" s="9"/>
      <c r="S38" s="51"/>
    </row>
    <row r="39" spans="1:19" ht="15" customHeight="1" x14ac:dyDescent="0.2">
      <c r="A39" s="44">
        <v>135</v>
      </c>
      <c r="B39" s="45" t="s">
        <v>48</v>
      </c>
      <c r="C39" s="8">
        <v>0</v>
      </c>
      <c r="D39" s="8">
        <v>0</v>
      </c>
      <c r="E39" s="8">
        <v>53034</v>
      </c>
      <c r="F39" s="8">
        <v>49412</v>
      </c>
      <c r="G39" s="8">
        <v>14388</v>
      </c>
      <c r="H39" s="8">
        <v>57750</v>
      </c>
      <c r="I39" s="8">
        <v>0</v>
      </c>
      <c r="J39" s="8">
        <v>2364</v>
      </c>
      <c r="K39" s="8">
        <v>0</v>
      </c>
      <c r="L39" s="8">
        <v>0</v>
      </c>
      <c r="M39" s="8">
        <v>2048</v>
      </c>
      <c r="N39" s="51">
        <f t="shared" si="0"/>
        <v>178996</v>
      </c>
      <c r="O39" s="51"/>
      <c r="P39" s="51">
        <f t="shared" si="1"/>
        <v>2364</v>
      </c>
      <c r="Q39" s="9"/>
      <c r="S39" s="51"/>
    </row>
    <row r="40" spans="1:19" ht="15" x14ac:dyDescent="0.2">
      <c r="A40" s="44">
        <v>140</v>
      </c>
      <c r="B40" s="45" t="s">
        <v>49</v>
      </c>
      <c r="C40" s="8">
        <v>0</v>
      </c>
      <c r="D40" s="8">
        <v>0</v>
      </c>
      <c r="E40" s="8">
        <v>62661</v>
      </c>
      <c r="F40" s="8">
        <v>63889</v>
      </c>
      <c r="G40" s="8">
        <v>19087</v>
      </c>
      <c r="H40" s="8">
        <v>0</v>
      </c>
      <c r="I40" s="8">
        <v>0</v>
      </c>
      <c r="J40" s="8">
        <v>18336</v>
      </c>
      <c r="K40" s="8">
        <v>0</v>
      </c>
      <c r="L40" s="8">
        <v>0</v>
      </c>
      <c r="M40" s="8">
        <v>2284</v>
      </c>
      <c r="N40" s="51">
        <f t="shared" si="0"/>
        <v>166257</v>
      </c>
      <c r="O40" s="51"/>
      <c r="P40" s="51">
        <f t="shared" si="1"/>
        <v>18336</v>
      </c>
      <c r="Q40" s="9"/>
      <c r="S40" s="51"/>
    </row>
    <row r="41" spans="1:19" ht="15" customHeight="1" x14ac:dyDescent="0.2">
      <c r="A41" s="44">
        <v>143</v>
      </c>
      <c r="B41" s="45" t="s">
        <v>51</v>
      </c>
      <c r="C41" s="8">
        <v>0</v>
      </c>
      <c r="D41" s="8">
        <v>0</v>
      </c>
      <c r="E41" s="8">
        <v>9260</v>
      </c>
      <c r="F41" s="8">
        <v>10820</v>
      </c>
      <c r="G41" s="8">
        <v>2742</v>
      </c>
      <c r="H41" s="8">
        <v>0</v>
      </c>
      <c r="I41" s="8">
        <v>0</v>
      </c>
      <c r="J41" s="8">
        <v>2019</v>
      </c>
      <c r="K41" s="8">
        <v>224</v>
      </c>
      <c r="L41" s="8">
        <v>0</v>
      </c>
      <c r="M41" s="8">
        <v>423</v>
      </c>
      <c r="N41" s="51">
        <f t="shared" si="0"/>
        <v>25488</v>
      </c>
      <c r="O41" s="51"/>
      <c r="P41" s="51">
        <f t="shared" si="1"/>
        <v>1795</v>
      </c>
      <c r="Q41" s="9"/>
      <c r="S41" s="51"/>
    </row>
    <row r="42" spans="1:19" ht="38.25" x14ac:dyDescent="0.2">
      <c r="A42" s="44">
        <v>145</v>
      </c>
      <c r="B42" s="45" t="s">
        <v>52</v>
      </c>
      <c r="C42" s="8">
        <v>0</v>
      </c>
      <c r="D42" s="8">
        <v>0</v>
      </c>
      <c r="E42" s="8">
        <v>16754</v>
      </c>
      <c r="F42" s="8">
        <v>23009</v>
      </c>
      <c r="G42" s="8">
        <v>5574</v>
      </c>
      <c r="H42" s="8">
        <v>3500</v>
      </c>
      <c r="I42" s="8">
        <v>981</v>
      </c>
      <c r="J42" s="8">
        <v>1571</v>
      </c>
      <c r="K42" s="8">
        <v>279</v>
      </c>
      <c r="L42" s="8">
        <v>100</v>
      </c>
      <c r="M42" s="8">
        <v>347</v>
      </c>
      <c r="N42" s="51">
        <f t="shared" si="0"/>
        <v>52115</v>
      </c>
      <c r="O42" s="51"/>
      <c r="P42" s="51">
        <f t="shared" si="1"/>
        <v>1292</v>
      </c>
      <c r="Q42" s="9"/>
      <c r="S42" s="51"/>
    </row>
    <row r="43" spans="1:19" ht="25.5" x14ac:dyDescent="0.2">
      <c r="A43" s="44">
        <v>147</v>
      </c>
      <c r="B43" s="45" t="s">
        <v>275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51838</v>
      </c>
      <c r="J43" s="8">
        <v>6025</v>
      </c>
      <c r="K43" s="8">
        <v>2373</v>
      </c>
      <c r="L43" s="8">
        <v>0</v>
      </c>
      <c r="M43" s="8">
        <v>0</v>
      </c>
      <c r="N43" s="51">
        <f t="shared" si="0"/>
        <v>60236</v>
      </c>
      <c r="O43" s="51"/>
      <c r="P43" s="51">
        <f t="shared" si="1"/>
        <v>3652</v>
      </c>
      <c r="Q43" s="9"/>
      <c r="S43" s="51"/>
    </row>
    <row r="44" spans="1:19" ht="15" x14ac:dyDescent="0.25">
      <c r="A44" s="44">
        <v>150</v>
      </c>
      <c r="B44" s="46" t="s">
        <v>276</v>
      </c>
      <c r="C44" s="8">
        <v>0</v>
      </c>
      <c r="D44" s="8">
        <v>0</v>
      </c>
      <c r="E44" s="8">
        <v>4246</v>
      </c>
      <c r="F44" s="8">
        <v>5325</v>
      </c>
      <c r="G44" s="8">
        <v>10160</v>
      </c>
      <c r="H44" s="8">
        <v>0</v>
      </c>
      <c r="I44" s="8">
        <v>0</v>
      </c>
      <c r="J44" s="8">
        <v>11625</v>
      </c>
      <c r="K44" s="8">
        <v>0</v>
      </c>
      <c r="L44" s="8">
        <v>0</v>
      </c>
      <c r="M44" s="8">
        <v>358</v>
      </c>
      <c r="N44" s="51">
        <f t="shared" si="0"/>
        <v>31714</v>
      </c>
      <c r="O44" s="51"/>
      <c r="P44" s="51">
        <f t="shared" si="1"/>
        <v>11625</v>
      </c>
      <c r="Q44" s="9"/>
      <c r="S44" s="51"/>
    </row>
    <row r="45" spans="1:19" ht="25.5" x14ac:dyDescent="0.2">
      <c r="A45" s="44">
        <v>152</v>
      </c>
      <c r="B45" s="45" t="s">
        <v>55</v>
      </c>
      <c r="C45" s="8">
        <v>0</v>
      </c>
      <c r="D45" s="8">
        <v>0</v>
      </c>
      <c r="E45" s="8">
        <v>2664</v>
      </c>
      <c r="F45" s="8">
        <v>3116</v>
      </c>
      <c r="G45" s="8">
        <v>357</v>
      </c>
      <c r="H45" s="8">
        <v>6776</v>
      </c>
      <c r="I45" s="8">
        <v>0</v>
      </c>
      <c r="J45" s="8">
        <v>930</v>
      </c>
      <c r="K45" s="8">
        <v>0</v>
      </c>
      <c r="L45" s="8">
        <v>0</v>
      </c>
      <c r="M45" s="8">
        <v>192</v>
      </c>
      <c r="N45" s="51">
        <f t="shared" si="0"/>
        <v>14035</v>
      </c>
      <c r="O45" s="51"/>
      <c r="P45" s="51">
        <f t="shared" si="1"/>
        <v>930</v>
      </c>
      <c r="Q45" s="9"/>
      <c r="S45" s="51"/>
    </row>
    <row r="46" spans="1:19" ht="15" x14ac:dyDescent="0.2">
      <c r="A46" s="44">
        <v>160</v>
      </c>
      <c r="B46" s="45" t="s">
        <v>56</v>
      </c>
      <c r="C46" s="8">
        <v>0</v>
      </c>
      <c r="D46" s="8">
        <v>0</v>
      </c>
      <c r="E46" s="8">
        <v>97306</v>
      </c>
      <c r="F46" s="8">
        <v>107317</v>
      </c>
      <c r="G46" s="8">
        <v>29084</v>
      </c>
      <c r="H46" s="8">
        <v>130712</v>
      </c>
      <c r="I46" s="8">
        <v>0</v>
      </c>
      <c r="J46" s="8">
        <v>0</v>
      </c>
      <c r="K46" s="8">
        <v>0</v>
      </c>
      <c r="L46" s="8">
        <v>0</v>
      </c>
      <c r="M46" s="8">
        <v>1588</v>
      </c>
      <c r="N46" s="51">
        <f t="shared" si="0"/>
        <v>366007</v>
      </c>
      <c r="O46" s="51"/>
      <c r="P46" s="51">
        <f t="shared" si="1"/>
        <v>0</v>
      </c>
      <c r="Q46" s="9"/>
      <c r="S46" s="51"/>
    </row>
    <row r="47" spans="1:19" ht="25.5" x14ac:dyDescent="0.2">
      <c r="A47" s="44">
        <v>170</v>
      </c>
      <c r="B47" s="45" t="s">
        <v>57</v>
      </c>
      <c r="C47" s="8">
        <v>0</v>
      </c>
      <c r="D47" s="8">
        <v>0</v>
      </c>
      <c r="E47" s="8">
        <v>0</v>
      </c>
      <c r="F47" s="8">
        <v>0</v>
      </c>
      <c r="G47" s="8">
        <v>2197</v>
      </c>
      <c r="H47" s="8">
        <v>0</v>
      </c>
      <c r="I47" s="8">
        <v>0</v>
      </c>
      <c r="J47" s="8">
        <v>1382</v>
      </c>
      <c r="K47" s="8">
        <v>344</v>
      </c>
      <c r="L47" s="8">
        <v>0</v>
      </c>
      <c r="M47" s="8">
        <v>0</v>
      </c>
      <c r="N47" s="51">
        <f t="shared" si="0"/>
        <v>3923</v>
      </c>
      <c r="O47" s="51"/>
      <c r="P47" s="51">
        <f t="shared" si="1"/>
        <v>1038</v>
      </c>
      <c r="Q47" s="9"/>
      <c r="S47" s="51"/>
    </row>
    <row r="48" spans="1:19" ht="15" x14ac:dyDescent="0.2">
      <c r="A48" s="44">
        <v>171</v>
      </c>
      <c r="B48" s="45" t="s">
        <v>58</v>
      </c>
      <c r="C48" s="8">
        <v>0</v>
      </c>
      <c r="D48" s="8">
        <v>0</v>
      </c>
      <c r="E48" s="8">
        <v>7744</v>
      </c>
      <c r="F48" s="8">
        <v>15889</v>
      </c>
      <c r="G48" s="8">
        <v>273</v>
      </c>
      <c r="H48" s="8">
        <v>16641</v>
      </c>
      <c r="I48" s="8">
        <v>0</v>
      </c>
      <c r="J48" s="8">
        <v>3317</v>
      </c>
      <c r="K48" s="8">
        <v>0</v>
      </c>
      <c r="L48" s="8">
        <v>0</v>
      </c>
      <c r="M48" s="8">
        <v>1303</v>
      </c>
      <c r="N48" s="51">
        <f t="shared" si="0"/>
        <v>45167</v>
      </c>
      <c r="O48" s="51"/>
      <c r="P48" s="51">
        <f t="shared" si="1"/>
        <v>3317</v>
      </c>
      <c r="Q48" s="9"/>
      <c r="S48" s="51"/>
    </row>
    <row r="49" spans="1:19" ht="15" x14ac:dyDescent="0.2">
      <c r="A49" s="44">
        <v>180</v>
      </c>
      <c r="B49" s="45" t="s">
        <v>59</v>
      </c>
      <c r="C49" s="8">
        <v>0</v>
      </c>
      <c r="D49" s="8">
        <v>0</v>
      </c>
      <c r="E49" s="8">
        <v>42208</v>
      </c>
      <c r="F49" s="8">
        <v>21299</v>
      </c>
      <c r="G49" s="8">
        <v>0</v>
      </c>
      <c r="H49" s="8">
        <v>7287</v>
      </c>
      <c r="I49" s="8">
        <v>0</v>
      </c>
      <c r="J49" s="8">
        <v>10294</v>
      </c>
      <c r="K49" s="8">
        <v>56</v>
      </c>
      <c r="L49" s="8">
        <v>0</v>
      </c>
      <c r="M49" s="8">
        <v>1781</v>
      </c>
      <c r="N49" s="51">
        <f t="shared" si="0"/>
        <v>82925</v>
      </c>
      <c r="O49" s="51"/>
      <c r="P49" s="51">
        <f t="shared" si="1"/>
        <v>10238</v>
      </c>
      <c r="Q49" s="9"/>
      <c r="S49" s="51"/>
    </row>
    <row r="50" spans="1:19" ht="15" customHeight="1" x14ac:dyDescent="0.2">
      <c r="A50" s="44">
        <v>182</v>
      </c>
      <c r="B50" s="45" t="s">
        <v>60</v>
      </c>
      <c r="C50" s="8">
        <v>0</v>
      </c>
      <c r="D50" s="8">
        <v>0</v>
      </c>
      <c r="E50" s="8">
        <v>12768</v>
      </c>
      <c r="F50" s="8">
        <v>19346</v>
      </c>
      <c r="G50" s="8">
        <v>0</v>
      </c>
      <c r="H50" s="8">
        <v>0</v>
      </c>
      <c r="I50" s="8">
        <v>0</v>
      </c>
      <c r="J50" s="8">
        <v>3120</v>
      </c>
      <c r="K50" s="8">
        <v>0</v>
      </c>
      <c r="L50" s="8">
        <v>0</v>
      </c>
      <c r="M50" s="8">
        <v>543</v>
      </c>
      <c r="N50" s="51">
        <f t="shared" si="0"/>
        <v>35777</v>
      </c>
      <c r="O50" s="51"/>
      <c r="P50" s="51">
        <f t="shared" si="1"/>
        <v>3120</v>
      </c>
      <c r="Q50" s="9"/>
      <c r="S50" s="51"/>
    </row>
    <row r="51" spans="1:19" ht="15" x14ac:dyDescent="0.2">
      <c r="A51" s="44">
        <v>186</v>
      </c>
      <c r="B51" s="45" t="s">
        <v>61</v>
      </c>
      <c r="C51" s="8">
        <v>0</v>
      </c>
      <c r="D51" s="8">
        <v>0</v>
      </c>
      <c r="E51" s="8">
        <v>28633</v>
      </c>
      <c r="F51" s="8">
        <v>9729</v>
      </c>
      <c r="G51" s="8">
        <v>400</v>
      </c>
      <c r="H51" s="8">
        <v>0</v>
      </c>
      <c r="I51" s="8">
        <v>0</v>
      </c>
      <c r="J51" s="8">
        <v>7089</v>
      </c>
      <c r="K51" s="8">
        <v>0</v>
      </c>
      <c r="L51" s="8">
        <v>0</v>
      </c>
      <c r="M51" s="8">
        <v>1243</v>
      </c>
      <c r="N51" s="51">
        <f t="shared" si="0"/>
        <v>47094</v>
      </c>
      <c r="O51" s="51"/>
      <c r="P51" s="51">
        <f t="shared" si="1"/>
        <v>7089</v>
      </c>
      <c r="Q51" s="9"/>
      <c r="S51" s="51"/>
    </row>
    <row r="52" spans="1:19" ht="15" x14ac:dyDescent="0.2">
      <c r="A52" s="44">
        <v>187</v>
      </c>
      <c r="B52" s="45" t="s">
        <v>62</v>
      </c>
      <c r="C52" s="8">
        <v>0</v>
      </c>
      <c r="D52" s="8">
        <v>0</v>
      </c>
      <c r="E52" s="8">
        <v>10403</v>
      </c>
      <c r="F52" s="8">
        <v>11081</v>
      </c>
      <c r="G52" s="8">
        <v>0</v>
      </c>
      <c r="H52" s="8">
        <v>3423</v>
      </c>
      <c r="I52" s="8">
        <v>0</v>
      </c>
      <c r="J52" s="8">
        <v>4572</v>
      </c>
      <c r="K52" s="8">
        <v>0</v>
      </c>
      <c r="L52" s="8">
        <v>0</v>
      </c>
      <c r="M52" s="8">
        <v>475</v>
      </c>
      <c r="N52" s="51">
        <f t="shared" si="0"/>
        <v>29954</v>
      </c>
      <c r="O52" s="51"/>
      <c r="P52" s="51">
        <f t="shared" si="1"/>
        <v>4572</v>
      </c>
      <c r="Q52" s="9"/>
      <c r="S52" s="51"/>
    </row>
    <row r="53" spans="1:19" ht="15" x14ac:dyDescent="0.2">
      <c r="A53" s="44">
        <v>190</v>
      </c>
      <c r="B53" s="45" t="s">
        <v>277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630</v>
      </c>
      <c r="K53" s="8">
        <v>0</v>
      </c>
      <c r="L53" s="8">
        <v>200</v>
      </c>
      <c r="M53" s="8">
        <v>50</v>
      </c>
      <c r="N53" s="51">
        <f t="shared" si="0"/>
        <v>880</v>
      </c>
      <c r="O53" s="51"/>
      <c r="P53" s="51">
        <f t="shared" si="1"/>
        <v>630</v>
      </c>
      <c r="Q53" s="9"/>
      <c r="S53" s="51"/>
    </row>
    <row r="54" spans="1:19" ht="15" x14ac:dyDescent="0.2">
      <c r="A54" s="44">
        <v>200</v>
      </c>
      <c r="B54" s="45" t="s">
        <v>64</v>
      </c>
      <c r="C54" s="8">
        <v>0</v>
      </c>
      <c r="D54" s="8">
        <v>0</v>
      </c>
      <c r="E54" s="8">
        <v>8476</v>
      </c>
      <c r="F54" s="8">
        <v>16325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137</v>
      </c>
      <c r="N54" s="51">
        <f t="shared" si="0"/>
        <v>24938</v>
      </c>
      <c r="O54" s="51"/>
      <c r="P54" s="51">
        <f t="shared" si="1"/>
        <v>0</v>
      </c>
      <c r="Q54" s="9"/>
      <c r="S54" s="51"/>
    </row>
    <row r="55" spans="1:19" ht="25.5" x14ac:dyDescent="0.2">
      <c r="A55" s="44">
        <v>201</v>
      </c>
      <c r="B55" s="45" t="s">
        <v>65</v>
      </c>
      <c r="C55" s="8">
        <v>0</v>
      </c>
      <c r="D55" s="8">
        <v>0</v>
      </c>
      <c r="E55" s="8">
        <v>32884</v>
      </c>
      <c r="F55" s="8">
        <v>19929</v>
      </c>
      <c r="G55" s="8">
        <v>130</v>
      </c>
      <c r="H55" s="8">
        <v>447627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51">
        <f t="shared" si="0"/>
        <v>500570</v>
      </c>
      <c r="O55" s="51"/>
      <c r="P55" s="51">
        <f t="shared" si="1"/>
        <v>0</v>
      </c>
      <c r="Q55" s="9"/>
      <c r="S55" s="51"/>
    </row>
    <row r="56" spans="1:19" ht="15" x14ac:dyDescent="0.2">
      <c r="A56" s="44">
        <v>204</v>
      </c>
      <c r="B56" s="45" t="s">
        <v>66</v>
      </c>
      <c r="C56" s="8">
        <v>0</v>
      </c>
      <c r="D56" s="8">
        <v>0</v>
      </c>
      <c r="E56" s="8">
        <v>90428</v>
      </c>
      <c r="F56" s="8">
        <v>106028</v>
      </c>
      <c r="G56" s="8">
        <v>27955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1494</v>
      </c>
      <c r="N56" s="51">
        <f t="shared" si="0"/>
        <v>225905</v>
      </c>
      <c r="O56" s="51"/>
      <c r="P56" s="51">
        <f t="shared" si="1"/>
        <v>0</v>
      </c>
      <c r="Q56" s="9"/>
      <c r="S56" s="51"/>
    </row>
    <row r="57" spans="1:19" ht="15" x14ac:dyDescent="0.2">
      <c r="A57" s="44">
        <v>205</v>
      </c>
      <c r="B57" s="45" t="s">
        <v>67</v>
      </c>
      <c r="C57" s="8">
        <v>0</v>
      </c>
      <c r="D57" s="8">
        <v>0</v>
      </c>
      <c r="E57" s="8">
        <v>21314</v>
      </c>
      <c r="F57" s="8">
        <v>13340</v>
      </c>
      <c r="G57" s="8">
        <v>1981</v>
      </c>
      <c r="H57" s="8">
        <v>288132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51">
        <f t="shared" si="0"/>
        <v>324767</v>
      </c>
      <c r="O57" s="51"/>
      <c r="P57" s="51">
        <f t="shared" si="1"/>
        <v>0</v>
      </c>
      <c r="Q57" s="9"/>
      <c r="S57" s="51"/>
    </row>
    <row r="58" spans="1:19" ht="15" customHeight="1" x14ac:dyDescent="0.2">
      <c r="A58" s="44">
        <v>211</v>
      </c>
      <c r="B58" s="45" t="s">
        <v>68</v>
      </c>
      <c r="C58" s="8">
        <v>0</v>
      </c>
      <c r="D58" s="8">
        <v>0</v>
      </c>
      <c r="E58" s="8">
        <v>23302</v>
      </c>
      <c r="F58" s="8">
        <v>13959</v>
      </c>
      <c r="G58" s="8">
        <v>2000</v>
      </c>
      <c r="H58" s="8">
        <v>327460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51">
        <f t="shared" si="0"/>
        <v>366721</v>
      </c>
      <c r="O58" s="51"/>
      <c r="P58" s="51">
        <f t="shared" si="1"/>
        <v>0</v>
      </c>
      <c r="Q58" s="9"/>
      <c r="S58" s="51"/>
    </row>
    <row r="59" spans="1:19" ht="15" x14ac:dyDescent="0.2">
      <c r="A59" s="44">
        <v>214</v>
      </c>
      <c r="B59" s="45" t="s">
        <v>69</v>
      </c>
      <c r="C59" s="8">
        <v>0</v>
      </c>
      <c r="D59" s="8">
        <v>0</v>
      </c>
      <c r="E59" s="8">
        <v>28769</v>
      </c>
      <c r="F59" s="8">
        <v>17195</v>
      </c>
      <c r="G59" s="8">
        <v>3890</v>
      </c>
      <c r="H59" s="8">
        <v>388901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51">
        <f t="shared" si="0"/>
        <v>438755</v>
      </c>
      <c r="O59" s="51"/>
      <c r="P59" s="51">
        <f t="shared" si="1"/>
        <v>0</v>
      </c>
      <c r="Q59" s="9"/>
      <c r="S59" s="51"/>
    </row>
    <row r="60" spans="1:19" ht="15" x14ac:dyDescent="0.2">
      <c r="A60" s="44">
        <v>217</v>
      </c>
      <c r="B60" s="45" t="s">
        <v>70</v>
      </c>
      <c r="C60" s="8">
        <v>0</v>
      </c>
      <c r="D60" s="8">
        <v>0</v>
      </c>
      <c r="E60" s="8">
        <v>251346</v>
      </c>
      <c r="F60" s="8">
        <v>319540</v>
      </c>
      <c r="G60" s="8">
        <v>69719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6003</v>
      </c>
      <c r="N60" s="51">
        <f t="shared" si="0"/>
        <v>646608</v>
      </c>
      <c r="O60" s="51"/>
      <c r="P60" s="51">
        <f t="shared" si="1"/>
        <v>0</v>
      </c>
      <c r="Q60" s="9"/>
      <c r="S60" s="51"/>
    </row>
    <row r="61" spans="1:19" ht="15" x14ac:dyDescent="0.2">
      <c r="A61" s="44">
        <v>223</v>
      </c>
      <c r="B61" s="45" t="s">
        <v>71</v>
      </c>
      <c r="C61" s="8">
        <v>0</v>
      </c>
      <c r="D61" s="8">
        <v>0</v>
      </c>
      <c r="E61" s="8">
        <v>36986</v>
      </c>
      <c r="F61" s="8">
        <v>22775</v>
      </c>
      <c r="G61" s="8">
        <v>14292</v>
      </c>
      <c r="H61" s="8">
        <v>499995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51">
        <f t="shared" si="0"/>
        <v>574048</v>
      </c>
      <c r="O61" s="51"/>
      <c r="P61" s="51">
        <f t="shared" si="1"/>
        <v>0</v>
      </c>
      <c r="Q61" s="9"/>
      <c r="S61" s="51"/>
    </row>
    <row r="62" spans="1:19" ht="15" x14ac:dyDescent="0.2">
      <c r="A62" s="44">
        <v>225</v>
      </c>
      <c r="B62" s="45" t="s">
        <v>72</v>
      </c>
      <c r="C62" s="8">
        <v>0</v>
      </c>
      <c r="D62" s="8">
        <v>0</v>
      </c>
      <c r="E62" s="8">
        <v>44468</v>
      </c>
      <c r="F62" s="8">
        <v>46737</v>
      </c>
      <c r="G62" s="8">
        <v>11197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1920</v>
      </c>
      <c r="N62" s="51">
        <f t="shared" si="0"/>
        <v>104322</v>
      </c>
      <c r="O62" s="51"/>
      <c r="P62" s="51">
        <f t="shared" si="1"/>
        <v>0</v>
      </c>
      <c r="Q62" s="9"/>
      <c r="S62" s="51"/>
    </row>
    <row r="63" spans="1:19" ht="15" x14ac:dyDescent="0.2">
      <c r="A63" s="44">
        <v>230</v>
      </c>
      <c r="B63" s="45" t="s">
        <v>282</v>
      </c>
      <c r="C63" s="8">
        <v>0</v>
      </c>
      <c r="D63" s="8">
        <v>0</v>
      </c>
      <c r="E63" s="8">
        <v>192412</v>
      </c>
      <c r="F63" s="8">
        <v>152009</v>
      </c>
      <c r="G63" s="8">
        <v>54877</v>
      </c>
      <c r="H63" s="8">
        <v>17989</v>
      </c>
      <c r="I63" s="8">
        <v>0</v>
      </c>
      <c r="J63" s="8">
        <v>0</v>
      </c>
      <c r="K63" s="8">
        <v>0</v>
      </c>
      <c r="L63" s="8">
        <v>0</v>
      </c>
      <c r="M63" s="8">
        <v>5679</v>
      </c>
      <c r="N63" s="51">
        <f t="shared" si="0"/>
        <v>422966</v>
      </c>
      <c r="O63" s="51"/>
      <c r="P63" s="51">
        <f t="shared" si="1"/>
        <v>0</v>
      </c>
      <c r="Q63" s="9"/>
      <c r="S63" s="51"/>
    </row>
    <row r="64" spans="1:19" ht="15" x14ac:dyDescent="0.2">
      <c r="A64" s="44">
        <v>231</v>
      </c>
      <c r="B64" s="45" t="s">
        <v>74</v>
      </c>
      <c r="C64" s="8">
        <v>0</v>
      </c>
      <c r="D64" s="8">
        <v>0</v>
      </c>
      <c r="E64" s="8">
        <v>26682</v>
      </c>
      <c r="F64" s="8">
        <v>17018</v>
      </c>
      <c r="G64" s="8">
        <v>1721</v>
      </c>
      <c r="H64" s="8">
        <v>360704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51">
        <f t="shared" si="0"/>
        <v>406125</v>
      </c>
      <c r="O64" s="51"/>
      <c r="P64" s="51">
        <f t="shared" si="1"/>
        <v>0</v>
      </c>
      <c r="Q64" s="9"/>
      <c r="S64" s="51"/>
    </row>
    <row r="65" spans="1:19" ht="15" x14ac:dyDescent="0.2">
      <c r="A65" s="44">
        <v>233</v>
      </c>
      <c r="B65" s="45" t="s">
        <v>75</v>
      </c>
      <c r="C65" s="8">
        <v>0</v>
      </c>
      <c r="D65" s="8">
        <v>0</v>
      </c>
      <c r="E65" s="8">
        <v>129747</v>
      </c>
      <c r="F65" s="8">
        <v>146201</v>
      </c>
      <c r="G65" s="8">
        <v>30651</v>
      </c>
      <c r="H65" s="8">
        <v>120808</v>
      </c>
      <c r="I65" s="8">
        <v>0</v>
      </c>
      <c r="J65" s="8">
        <v>0</v>
      </c>
      <c r="K65" s="8">
        <v>0</v>
      </c>
      <c r="L65" s="8">
        <v>0</v>
      </c>
      <c r="M65" s="8">
        <v>2881</v>
      </c>
      <c r="N65" s="51">
        <f t="shared" si="0"/>
        <v>430288</v>
      </c>
      <c r="O65" s="51"/>
      <c r="P65" s="51">
        <f t="shared" si="1"/>
        <v>0</v>
      </c>
      <c r="Q65" s="9"/>
      <c r="S65" s="51"/>
    </row>
    <row r="66" spans="1:19" ht="15" x14ac:dyDescent="0.2">
      <c r="A66" s="44">
        <v>234</v>
      </c>
      <c r="B66" s="45" t="s">
        <v>76</v>
      </c>
      <c r="C66" s="8">
        <v>0</v>
      </c>
      <c r="D66" s="8">
        <v>0</v>
      </c>
      <c r="E66" s="8">
        <v>147327</v>
      </c>
      <c r="F66" s="8">
        <v>158899</v>
      </c>
      <c r="G66" s="8">
        <v>30238</v>
      </c>
      <c r="H66" s="8">
        <v>95957</v>
      </c>
      <c r="I66" s="8">
        <v>0</v>
      </c>
      <c r="J66" s="8">
        <v>0</v>
      </c>
      <c r="K66" s="8">
        <v>0</v>
      </c>
      <c r="L66" s="8">
        <v>0</v>
      </c>
      <c r="M66" s="8">
        <v>1813</v>
      </c>
      <c r="N66" s="51">
        <f t="shared" si="0"/>
        <v>434234</v>
      </c>
      <c r="O66" s="51"/>
      <c r="P66" s="51">
        <f t="shared" si="1"/>
        <v>0</v>
      </c>
      <c r="Q66" s="9"/>
      <c r="S66" s="51"/>
    </row>
    <row r="67" spans="1:19" ht="15" x14ac:dyDescent="0.2">
      <c r="A67" s="44">
        <v>237</v>
      </c>
      <c r="B67" s="45" t="s">
        <v>77</v>
      </c>
      <c r="C67" s="8">
        <v>0</v>
      </c>
      <c r="D67" s="8">
        <v>0</v>
      </c>
      <c r="E67" s="8">
        <v>192968</v>
      </c>
      <c r="F67" s="8">
        <v>217161</v>
      </c>
      <c r="G67" s="8">
        <v>52683</v>
      </c>
      <c r="H67" s="8">
        <v>18093</v>
      </c>
      <c r="I67" s="8">
        <v>0</v>
      </c>
      <c r="J67" s="8">
        <v>0</v>
      </c>
      <c r="K67" s="8">
        <v>0</v>
      </c>
      <c r="L67" s="8">
        <v>0</v>
      </c>
      <c r="M67" s="8">
        <v>4592</v>
      </c>
      <c r="N67" s="51">
        <f t="shared" si="0"/>
        <v>485497</v>
      </c>
      <c r="O67" s="51"/>
      <c r="P67" s="51">
        <f t="shared" si="1"/>
        <v>0</v>
      </c>
      <c r="Q67" s="9"/>
      <c r="S67" s="51"/>
    </row>
    <row r="68" spans="1:19" ht="25.5" x14ac:dyDescent="0.2">
      <c r="A68" s="44">
        <v>238</v>
      </c>
      <c r="B68" s="45" t="s">
        <v>78</v>
      </c>
      <c r="C68" s="8">
        <v>0</v>
      </c>
      <c r="D68" s="8">
        <v>0</v>
      </c>
      <c r="E68" s="8">
        <v>58526</v>
      </c>
      <c r="F68" s="8">
        <v>35059</v>
      </c>
      <c r="G68" s="8">
        <v>0</v>
      </c>
      <c r="H68" s="8">
        <v>791156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51">
        <f t="shared" si="0"/>
        <v>884741</v>
      </c>
      <c r="O68" s="51"/>
      <c r="P68" s="51">
        <f t="shared" si="1"/>
        <v>0</v>
      </c>
      <c r="Q68" s="9"/>
      <c r="S68" s="51"/>
    </row>
    <row r="69" spans="1:19" ht="15" x14ac:dyDescent="0.2">
      <c r="A69" s="44">
        <v>240</v>
      </c>
      <c r="B69" s="45" t="s">
        <v>79</v>
      </c>
      <c r="C69" s="8">
        <v>0</v>
      </c>
      <c r="D69" s="8">
        <v>0</v>
      </c>
      <c r="E69" s="8">
        <v>11639</v>
      </c>
      <c r="F69" s="8">
        <v>7340</v>
      </c>
      <c r="G69" s="8">
        <v>1</v>
      </c>
      <c r="H69" s="8">
        <v>157333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51">
        <f t="shared" si="0"/>
        <v>176313</v>
      </c>
      <c r="O69" s="51"/>
      <c r="P69" s="51">
        <f t="shared" si="1"/>
        <v>0</v>
      </c>
      <c r="Q69" s="9"/>
      <c r="S69" s="51"/>
    </row>
    <row r="70" spans="1:19" ht="15" x14ac:dyDescent="0.2">
      <c r="A70" s="44">
        <v>241</v>
      </c>
      <c r="B70" s="45" t="s">
        <v>80</v>
      </c>
      <c r="C70" s="8">
        <v>0</v>
      </c>
      <c r="D70" s="8">
        <v>0</v>
      </c>
      <c r="E70" s="8">
        <v>108629</v>
      </c>
      <c r="F70" s="8">
        <v>128227</v>
      </c>
      <c r="G70" s="8">
        <v>17603</v>
      </c>
      <c r="H70" s="8">
        <v>93575</v>
      </c>
      <c r="I70" s="8">
        <v>0</v>
      </c>
      <c r="J70" s="8">
        <v>0</v>
      </c>
      <c r="K70" s="8">
        <v>0</v>
      </c>
      <c r="L70" s="8">
        <v>0</v>
      </c>
      <c r="M70" s="8">
        <v>3305</v>
      </c>
      <c r="N70" s="51">
        <f t="shared" si="0"/>
        <v>351339</v>
      </c>
      <c r="O70" s="51"/>
      <c r="P70" s="51">
        <f t="shared" si="1"/>
        <v>0</v>
      </c>
      <c r="Q70" s="9"/>
      <c r="S70" s="51"/>
    </row>
    <row r="71" spans="1:19" ht="15" x14ac:dyDescent="0.2">
      <c r="A71" s="44">
        <v>260</v>
      </c>
      <c r="B71" s="45" t="s">
        <v>283</v>
      </c>
      <c r="C71" s="8">
        <v>0</v>
      </c>
      <c r="D71" s="8">
        <v>0</v>
      </c>
      <c r="E71" s="8">
        <v>183949</v>
      </c>
      <c r="F71" s="8">
        <v>228544</v>
      </c>
      <c r="G71" s="8">
        <v>60491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3727</v>
      </c>
      <c r="N71" s="51">
        <f t="shared" si="0"/>
        <v>476711</v>
      </c>
      <c r="O71" s="51"/>
      <c r="P71" s="51">
        <f t="shared" si="1"/>
        <v>0</v>
      </c>
      <c r="Q71" s="9"/>
      <c r="S71" s="51"/>
    </row>
    <row r="72" spans="1:19" ht="15" x14ac:dyDescent="0.2">
      <c r="A72" s="44">
        <v>265</v>
      </c>
      <c r="B72" s="45" t="s">
        <v>82</v>
      </c>
      <c r="C72" s="8">
        <v>0</v>
      </c>
      <c r="D72" s="8">
        <v>0</v>
      </c>
      <c r="E72" s="8">
        <v>90944</v>
      </c>
      <c r="F72" s="8">
        <v>87644</v>
      </c>
      <c r="G72" s="8">
        <v>21942</v>
      </c>
      <c r="H72" s="8">
        <v>93203</v>
      </c>
      <c r="I72" s="8">
        <v>0</v>
      </c>
      <c r="J72" s="8">
        <v>0</v>
      </c>
      <c r="K72" s="8">
        <v>0</v>
      </c>
      <c r="L72" s="8">
        <v>0</v>
      </c>
      <c r="M72" s="8">
        <v>1560</v>
      </c>
      <c r="N72" s="51">
        <f t="shared" si="0"/>
        <v>295293</v>
      </c>
      <c r="O72" s="51"/>
      <c r="P72" s="51">
        <f t="shared" si="1"/>
        <v>0</v>
      </c>
      <c r="Q72" s="9"/>
      <c r="S72" s="51"/>
    </row>
    <row r="73" spans="1:19" ht="15" x14ac:dyDescent="0.2">
      <c r="A73" s="44">
        <v>267</v>
      </c>
      <c r="B73" s="45" t="s">
        <v>83</v>
      </c>
      <c r="C73" s="8">
        <v>0</v>
      </c>
      <c r="D73" s="8">
        <v>0</v>
      </c>
      <c r="E73" s="8">
        <v>183442</v>
      </c>
      <c r="F73" s="8">
        <v>189055</v>
      </c>
      <c r="G73" s="8">
        <v>48698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3460</v>
      </c>
      <c r="N73" s="51">
        <f t="shared" si="0"/>
        <v>424655</v>
      </c>
      <c r="O73" s="51"/>
      <c r="P73" s="51">
        <f t="shared" si="1"/>
        <v>0</v>
      </c>
      <c r="Q73" s="9"/>
      <c r="S73" s="51"/>
    </row>
    <row r="74" spans="1:19" ht="15" x14ac:dyDescent="0.2">
      <c r="A74" s="44">
        <v>268</v>
      </c>
      <c r="B74" s="45" t="s">
        <v>84</v>
      </c>
      <c r="C74" s="8">
        <v>0</v>
      </c>
      <c r="D74" s="8">
        <v>0</v>
      </c>
      <c r="E74" s="8">
        <v>86788</v>
      </c>
      <c r="F74" s="8">
        <v>103527</v>
      </c>
      <c r="G74" s="8">
        <v>30054</v>
      </c>
      <c r="H74" s="8">
        <v>14534</v>
      </c>
      <c r="I74" s="8">
        <v>0</v>
      </c>
      <c r="J74" s="8">
        <v>0</v>
      </c>
      <c r="K74" s="8">
        <v>0</v>
      </c>
      <c r="L74" s="8">
        <v>0</v>
      </c>
      <c r="M74" s="8">
        <v>2673</v>
      </c>
      <c r="N74" s="51">
        <f t="shared" si="0"/>
        <v>237576</v>
      </c>
      <c r="O74" s="51"/>
      <c r="P74" s="51">
        <f t="shared" si="1"/>
        <v>0</v>
      </c>
      <c r="Q74" s="9"/>
      <c r="S74" s="51"/>
    </row>
    <row r="75" spans="1:19" ht="15" x14ac:dyDescent="0.2">
      <c r="A75" s="44">
        <v>269</v>
      </c>
      <c r="B75" s="45" t="s">
        <v>85</v>
      </c>
      <c r="C75" s="8">
        <v>0</v>
      </c>
      <c r="D75" s="8">
        <v>0</v>
      </c>
      <c r="E75" s="8">
        <v>197391</v>
      </c>
      <c r="F75" s="8">
        <v>217383</v>
      </c>
      <c r="G75" s="8">
        <v>50631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4189</v>
      </c>
      <c r="N75" s="51">
        <f t="shared" si="0"/>
        <v>469594</v>
      </c>
      <c r="O75" s="51"/>
      <c r="P75" s="51">
        <f t="shared" si="1"/>
        <v>0</v>
      </c>
      <c r="Q75" s="9"/>
      <c r="S75" s="51"/>
    </row>
    <row r="76" spans="1:19" ht="15" x14ac:dyDescent="0.2">
      <c r="A76" s="44">
        <v>270</v>
      </c>
      <c r="B76" s="45" t="s">
        <v>86</v>
      </c>
      <c r="C76" s="8">
        <v>0</v>
      </c>
      <c r="D76" s="8">
        <v>0</v>
      </c>
      <c r="E76" s="8">
        <v>13400</v>
      </c>
      <c r="F76" s="8">
        <v>187145</v>
      </c>
      <c r="G76" s="8">
        <v>0</v>
      </c>
      <c r="H76" s="8">
        <v>816775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51">
        <f t="shared" si="0"/>
        <v>1017320</v>
      </c>
      <c r="O76" s="51"/>
      <c r="P76" s="51">
        <f t="shared" si="1"/>
        <v>0</v>
      </c>
      <c r="Q76" s="9"/>
      <c r="S76" s="51"/>
    </row>
    <row r="77" spans="1:19" ht="15" x14ac:dyDescent="0.2">
      <c r="A77" s="44">
        <v>272</v>
      </c>
      <c r="B77" s="45" t="s">
        <v>87</v>
      </c>
      <c r="C77" s="8">
        <v>0</v>
      </c>
      <c r="D77" s="8">
        <v>0</v>
      </c>
      <c r="E77" s="8">
        <v>57</v>
      </c>
      <c r="F77" s="8">
        <v>341</v>
      </c>
      <c r="G77" s="8">
        <v>0</v>
      </c>
      <c r="H77" s="8">
        <v>4132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51">
        <f t="shared" si="0"/>
        <v>4530</v>
      </c>
      <c r="O77" s="51"/>
      <c r="P77" s="51">
        <f t="shared" si="1"/>
        <v>0</v>
      </c>
      <c r="Q77" s="9"/>
      <c r="S77" s="51"/>
    </row>
    <row r="78" spans="1:19" ht="15" hidden="1" x14ac:dyDescent="0.2">
      <c r="A78" s="44">
        <v>282</v>
      </c>
      <c r="B78" s="47" t="s">
        <v>89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51">
        <f t="shared" si="0"/>
        <v>0</v>
      </c>
      <c r="O78" s="51"/>
      <c r="P78" s="51">
        <f t="shared" si="1"/>
        <v>0</v>
      </c>
      <c r="Q78" s="9">
        <f t="shared" ref="Q17:Q80" si="2">SUM(C78:M78)</f>
        <v>0</v>
      </c>
    </row>
    <row r="79" spans="1:19" ht="15" x14ac:dyDescent="0.2">
      <c r="A79" s="44">
        <v>284</v>
      </c>
      <c r="B79" s="45" t="s">
        <v>90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1368</v>
      </c>
      <c r="K79" s="8">
        <v>350</v>
      </c>
      <c r="L79" s="8">
        <v>56</v>
      </c>
      <c r="M79" s="8">
        <v>3500</v>
      </c>
      <c r="N79" s="51">
        <f t="shared" si="0"/>
        <v>5274</v>
      </c>
      <c r="O79" s="51"/>
      <c r="P79" s="51">
        <f t="shared" si="1"/>
        <v>1018</v>
      </c>
      <c r="Q79" s="9"/>
      <c r="S79" s="51"/>
    </row>
    <row r="80" spans="1:19" ht="15" x14ac:dyDescent="0.2">
      <c r="A80" s="44">
        <v>288</v>
      </c>
      <c r="B80" s="48" t="s">
        <v>91</v>
      </c>
      <c r="C80" s="8">
        <v>0</v>
      </c>
      <c r="D80" s="8">
        <v>0</v>
      </c>
      <c r="E80" s="8">
        <v>9</v>
      </c>
      <c r="F80" s="8">
        <v>35</v>
      </c>
      <c r="G80" s="8">
        <v>0</v>
      </c>
      <c r="H80" s="8">
        <v>764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51">
        <f t="shared" si="0"/>
        <v>808</v>
      </c>
      <c r="O80" s="51"/>
      <c r="P80" s="51">
        <f t="shared" si="1"/>
        <v>0</v>
      </c>
      <c r="Q80" s="9"/>
      <c r="S80" s="51"/>
    </row>
    <row r="81" spans="1:19" ht="38.25" x14ac:dyDescent="0.2">
      <c r="A81" s="44">
        <v>300</v>
      </c>
      <c r="B81" s="45" t="s">
        <v>92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3709</v>
      </c>
      <c r="K81" s="8">
        <v>1075</v>
      </c>
      <c r="L81" s="8">
        <v>0</v>
      </c>
      <c r="M81" s="8">
        <v>870</v>
      </c>
      <c r="N81" s="51">
        <f t="shared" ref="N81:N144" si="3">SUM(C81:M81)</f>
        <v>5654</v>
      </c>
      <c r="O81" s="51"/>
      <c r="P81" s="51">
        <f t="shared" ref="P81:P144" si="4">J81-K81</f>
        <v>2634</v>
      </c>
      <c r="Q81" s="9"/>
      <c r="S81" s="51"/>
    </row>
    <row r="82" spans="1:19" ht="15" hidden="1" x14ac:dyDescent="0.2">
      <c r="A82" s="44">
        <v>317</v>
      </c>
      <c r="B82" s="47" t="s">
        <v>95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51">
        <f t="shared" si="3"/>
        <v>0</v>
      </c>
      <c r="O82" s="51"/>
      <c r="P82" s="51">
        <f t="shared" si="4"/>
        <v>0</v>
      </c>
      <c r="Q82" s="9">
        <f t="shared" ref="Q81:Q144" si="5">SUM(C82:M82)</f>
        <v>0</v>
      </c>
    </row>
    <row r="83" spans="1:19" ht="15" x14ac:dyDescent="0.2">
      <c r="A83" s="44">
        <v>325</v>
      </c>
      <c r="B83" s="45" t="s">
        <v>96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3541</v>
      </c>
      <c r="N83" s="51">
        <f t="shared" si="3"/>
        <v>3541</v>
      </c>
      <c r="O83" s="51"/>
      <c r="P83" s="51">
        <f t="shared" si="4"/>
        <v>0</v>
      </c>
      <c r="Q83" s="9"/>
      <c r="S83" s="51"/>
    </row>
    <row r="84" spans="1:19" ht="25.5" x14ac:dyDescent="0.2">
      <c r="A84" s="44">
        <v>326</v>
      </c>
      <c r="B84" s="45" t="s">
        <v>97</v>
      </c>
      <c r="C84" s="8">
        <v>0</v>
      </c>
      <c r="D84" s="8">
        <v>0</v>
      </c>
      <c r="E84" s="8">
        <v>1473</v>
      </c>
      <c r="F84" s="8">
        <v>5677</v>
      </c>
      <c r="G84" s="8">
        <v>0</v>
      </c>
      <c r="H84" s="8">
        <v>0</v>
      </c>
      <c r="I84" s="8">
        <v>14018</v>
      </c>
      <c r="J84" s="8">
        <v>512</v>
      </c>
      <c r="K84" s="8">
        <v>290</v>
      </c>
      <c r="L84" s="8">
        <v>0</v>
      </c>
      <c r="M84" s="8">
        <v>0</v>
      </c>
      <c r="N84" s="51">
        <f t="shared" si="3"/>
        <v>21970</v>
      </c>
      <c r="O84" s="51"/>
      <c r="P84" s="51">
        <f t="shared" si="4"/>
        <v>222</v>
      </c>
      <c r="Q84" s="9"/>
      <c r="S84" s="51"/>
    </row>
    <row r="85" spans="1:19" ht="15" x14ac:dyDescent="0.2">
      <c r="A85" s="44">
        <v>329</v>
      </c>
      <c r="B85" s="45" t="s">
        <v>278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736</v>
      </c>
      <c r="K85" s="8">
        <v>53</v>
      </c>
      <c r="L85" s="8">
        <v>0</v>
      </c>
      <c r="M85" s="8">
        <v>470</v>
      </c>
      <c r="N85" s="51">
        <f t="shared" si="3"/>
        <v>1259</v>
      </c>
      <c r="O85" s="51"/>
      <c r="P85" s="51">
        <f t="shared" si="4"/>
        <v>683</v>
      </c>
      <c r="Q85" s="9"/>
      <c r="S85" s="51"/>
    </row>
    <row r="86" spans="1:19" ht="15" hidden="1" x14ac:dyDescent="0.2">
      <c r="A86" s="44">
        <v>330</v>
      </c>
      <c r="B86" s="47" t="s">
        <v>100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51">
        <f t="shared" si="3"/>
        <v>0</v>
      </c>
      <c r="O86" s="51"/>
      <c r="P86" s="51">
        <f t="shared" si="4"/>
        <v>0</v>
      </c>
      <c r="Q86" s="9">
        <f t="shared" si="5"/>
        <v>0</v>
      </c>
    </row>
    <row r="87" spans="1:19" ht="15" x14ac:dyDescent="0.2">
      <c r="A87" s="44">
        <v>332</v>
      </c>
      <c r="B87" s="45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160</v>
      </c>
      <c r="K87" s="8">
        <v>0</v>
      </c>
      <c r="L87" s="8">
        <v>0</v>
      </c>
      <c r="M87" s="8">
        <v>0</v>
      </c>
      <c r="N87" s="51">
        <f t="shared" si="3"/>
        <v>160</v>
      </c>
      <c r="O87" s="51"/>
      <c r="P87" s="51">
        <f t="shared" si="4"/>
        <v>160</v>
      </c>
      <c r="Q87" s="9"/>
      <c r="S87" s="51"/>
    </row>
    <row r="88" spans="1:19" ht="15" hidden="1" x14ac:dyDescent="0.2">
      <c r="A88" s="44">
        <v>333</v>
      </c>
      <c r="B88" s="47" t="s">
        <v>102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51">
        <f t="shared" si="3"/>
        <v>0</v>
      </c>
      <c r="O88" s="51"/>
      <c r="P88" s="51">
        <f t="shared" si="4"/>
        <v>0</v>
      </c>
      <c r="Q88" s="9">
        <f t="shared" si="5"/>
        <v>0</v>
      </c>
    </row>
    <row r="89" spans="1:19" ht="15" customHeight="1" x14ac:dyDescent="0.2">
      <c r="A89" s="44">
        <v>337</v>
      </c>
      <c r="B89" s="45" t="s">
        <v>103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70</v>
      </c>
      <c r="N89" s="51">
        <f t="shared" si="3"/>
        <v>70</v>
      </c>
      <c r="O89" s="51"/>
      <c r="P89" s="51">
        <f t="shared" si="4"/>
        <v>0</v>
      </c>
      <c r="Q89" s="9"/>
      <c r="S89" s="51"/>
    </row>
    <row r="90" spans="1:19" ht="15" x14ac:dyDescent="0.2">
      <c r="A90" s="44">
        <v>338</v>
      </c>
      <c r="B90" s="45" t="s">
        <v>104</v>
      </c>
      <c r="C90" s="8">
        <v>0</v>
      </c>
      <c r="D90" s="8">
        <v>0</v>
      </c>
      <c r="E90" s="8">
        <v>1000</v>
      </c>
      <c r="F90" s="8">
        <v>800</v>
      </c>
      <c r="G90" s="8">
        <v>0</v>
      </c>
      <c r="H90" s="8">
        <v>0</v>
      </c>
      <c r="I90" s="8">
        <v>1340</v>
      </c>
      <c r="J90" s="8">
        <v>1020</v>
      </c>
      <c r="K90" s="8">
        <v>71</v>
      </c>
      <c r="L90" s="8">
        <v>0</v>
      </c>
      <c r="M90" s="8">
        <v>8</v>
      </c>
      <c r="N90" s="51">
        <f t="shared" si="3"/>
        <v>4239</v>
      </c>
      <c r="O90" s="51"/>
      <c r="P90" s="51">
        <f t="shared" si="4"/>
        <v>949</v>
      </c>
      <c r="Q90" s="9"/>
      <c r="S90" s="51"/>
    </row>
    <row r="91" spans="1:19" ht="15" x14ac:dyDescent="0.2">
      <c r="A91" s="44">
        <v>341</v>
      </c>
      <c r="B91" s="45" t="s">
        <v>105</v>
      </c>
      <c r="C91" s="8">
        <v>0</v>
      </c>
      <c r="D91" s="8">
        <v>0</v>
      </c>
      <c r="E91" s="8">
        <v>1191</v>
      </c>
      <c r="F91" s="8">
        <v>1317</v>
      </c>
      <c r="G91" s="8">
        <v>314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40</v>
      </c>
      <c r="N91" s="51">
        <f t="shared" si="3"/>
        <v>2862</v>
      </c>
      <c r="O91" s="51"/>
      <c r="P91" s="51">
        <f t="shared" si="4"/>
        <v>0</v>
      </c>
      <c r="Q91" s="9"/>
      <c r="S91" s="51"/>
    </row>
    <row r="92" spans="1:19" ht="15" x14ac:dyDescent="0.2">
      <c r="A92" s="44">
        <v>343</v>
      </c>
      <c r="B92" s="45" t="s">
        <v>106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</v>
      </c>
      <c r="N92" s="51">
        <f t="shared" si="3"/>
        <v>100</v>
      </c>
      <c r="O92" s="51"/>
      <c r="P92" s="51">
        <f t="shared" si="4"/>
        <v>0</v>
      </c>
      <c r="Q92" s="9"/>
      <c r="S92" s="51"/>
    </row>
    <row r="93" spans="1:19" ht="25.5" x14ac:dyDescent="0.2">
      <c r="A93" s="44">
        <v>346</v>
      </c>
      <c r="B93" s="45" t="s">
        <v>107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260</v>
      </c>
      <c r="N93" s="51">
        <f t="shared" si="3"/>
        <v>260</v>
      </c>
      <c r="O93" s="51"/>
      <c r="P93" s="51">
        <f t="shared" si="4"/>
        <v>0</v>
      </c>
      <c r="Q93" s="9"/>
      <c r="S93" s="51"/>
    </row>
    <row r="94" spans="1:19" ht="15" x14ac:dyDescent="0.2">
      <c r="A94" s="44">
        <v>356</v>
      </c>
      <c r="B94" s="45" t="s">
        <v>109</v>
      </c>
      <c r="C94" s="8">
        <v>0</v>
      </c>
      <c r="D94" s="8">
        <v>0</v>
      </c>
      <c r="E94" s="8">
        <v>0</v>
      </c>
      <c r="F94" s="8">
        <v>800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51">
        <f t="shared" si="3"/>
        <v>800</v>
      </c>
      <c r="O94" s="51"/>
      <c r="P94" s="51">
        <f t="shared" si="4"/>
        <v>0</v>
      </c>
      <c r="Q94" s="9"/>
      <c r="S94" s="51"/>
    </row>
    <row r="95" spans="1:19" ht="25.5" x14ac:dyDescent="0.2">
      <c r="A95" s="44">
        <v>370</v>
      </c>
      <c r="B95" s="45" t="s">
        <v>112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4461</v>
      </c>
      <c r="N95" s="51">
        <f t="shared" si="3"/>
        <v>4461</v>
      </c>
      <c r="O95" s="51"/>
      <c r="P95" s="51">
        <f t="shared" si="4"/>
        <v>0</v>
      </c>
      <c r="Q95" s="9"/>
      <c r="S95" s="51"/>
    </row>
    <row r="96" spans="1:19" ht="15" x14ac:dyDescent="0.2">
      <c r="A96" s="44">
        <v>372</v>
      </c>
      <c r="B96" s="45" t="s">
        <v>113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445</v>
      </c>
      <c r="K96" s="8">
        <v>0</v>
      </c>
      <c r="L96" s="8">
        <v>0</v>
      </c>
      <c r="M96" s="8">
        <v>0</v>
      </c>
      <c r="N96" s="51">
        <f t="shared" si="3"/>
        <v>445</v>
      </c>
      <c r="O96" s="51"/>
      <c r="P96" s="51">
        <f t="shared" si="4"/>
        <v>445</v>
      </c>
      <c r="Q96" s="9"/>
      <c r="S96" s="51"/>
    </row>
    <row r="97" spans="1:19" ht="15" hidden="1" x14ac:dyDescent="0.2">
      <c r="A97" s="44">
        <v>375</v>
      </c>
      <c r="B97" s="47" t="s">
        <v>114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51">
        <f t="shared" si="3"/>
        <v>0</v>
      </c>
      <c r="O97" s="51"/>
      <c r="P97" s="51">
        <f t="shared" si="4"/>
        <v>0</v>
      </c>
      <c r="Q97" s="9">
        <f t="shared" si="5"/>
        <v>0</v>
      </c>
    </row>
    <row r="98" spans="1:19" ht="30" hidden="1" customHeight="1" x14ac:dyDescent="0.2">
      <c r="A98" s="44">
        <v>377</v>
      </c>
      <c r="B98" s="47" t="s">
        <v>115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51">
        <f t="shared" si="3"/>
        <v>0</v>
      </c>
      <c r="O98" s="51"/>
      <c r="P98" s="51">
        <f t="shared" si="4"/>
        <v>0</v>
      </c>
      <c r="Q98" s="9">
        <f t="shared" si="5"/>
        <v>0</v>
      </c>
    </row>
    <row r="99" spans="1:19" ht="15" x14ac:dyDescent="0.2">
      <c r="A99" s="44">
        <v>382</v>
      </c>
      <c r="B99" s="45" t="s">
        <v>117</v>
      </c>
      <c r="C99" s="8">
        <v>0</v>
      </c>
      <c r="D99" s="8">
        <v>0</v>
      </c>
      <c r="E99" s="8">
        <v>31981</v>
      </c>
      <c r="F99" s="8">
        <v>17341</v>
      </c>
      <c r="G99" s="8">
        <v>0</v>
      </c>
      <c r="H99" s="8">
        <v>0</v>
      </c>
      <c r="I99" s="8">
        <v>159144</v>
      </c>
      <c r="J99" s="8">
        <v>2802</v>
      </c>
      <c r="K99" s="8">
        <v>0</v>
      </c>
      <c r="L99" s="8">
        <v>0</v>
      </c>
      <c r="M99" s="8">
        <v>412</v>
      </c>
      <c r="N99" s="51">
        <f t="shared" si="3"/>
        <v>211680</v>
      </c>
      <c r="O99" s="51"/>
      <c r="P99" s="51">
        <f t="shared" si="4"/>
        <v>2802</v>
      </c>
      <c r="Q99" s="9"/>
      <c r="S99" s="51"/>
    </row>
    <row r="100" spans="1:19" ht="15" x14ac:dyDescent="0.2">
      <c r="A100" s="44">
        <v>383</v>
      </c>
      <c r="B100" s="45" t="s">
        <v>118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30</v>
      </c>
      <c r="K100" s="8">
        <v>0</v>
      </c>
      <c r="L100" s="8">
        <v>0</v>
      </c>
      <c r="M100" s="8">
        <v>0</v>
      </c>
      <c r="N100" s="51">
        <f t="shared" si="3"/>
        <v>30</v>
      </c>
      <c r="O100" s="51"/>
      <c r="P100" s="51">
        <f t="shared" si="4"/>
        <v>30</v>
      </c>
      <c r="Q100" s="9"/>
      <c r="S100" s="51"/>
    </row>
    <row r="101" spans="1:19" ht="15" hidden="1" x14ac:dyDescent="0.2">
      <c r="A101" s="44">
        <v>384</v>
      </c>
      <c r="B101" s="47" t="s">
        <v>189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51">
        <f t="shared" si="3"/>
        <v>0</v>
      </c>
      <c r="O101" s="51"/>
      <c r="P101" s="51">
        <f t="shared" si="4"/>
        <v>0</v>
      </c>
      <c r="Q101" s="9">
        <f t="shared" si="5"/>
        <v>0</v>
      </c>
    </row>
    <row r="102" spans="1:19" ht="15" hidden="1" x14ac:dyDescent="0.2">
      <c r="A102" s="44">
        <v>385</v>
      </c>
      <c r="B102" s="47" t="s">
        <v>120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51">
        <f t="shared" si="3"/>
        <v>0</v>
      </c>
      <c r="O102" s="51"/>
      <c r="P102" s="51">
        <f t="shared" si="4"/>
        <v>0</v>
      </c>
      <c r="Q102" s="9">
        <f t="shared" si="5"/>
        <v>0</v>
      </c>
    </row>
    <row r="103" spans="1:19" ht="15" hidden="1" x14ac:dyDescent="0.2">
      <c r="A103" s="44">
        <v>388</v>
      </c>
      <c r="B103" s="47" t="s">
        <v>122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51">
        <f t="shared" si="3"/>
        <v>0</v>
      </c>
      <c r="O103" s="51"/>
      <c r="P103" s="51">
        <f t="shared" si="4"/>
        <v>0</v>
      </c>
      <c r="Q103" s="9">
        <f t="shared" si="5"/>
        <v>0</v>
      </c>
    </row>
    <row r="104" spans="1:19" ht="15" x14ac:dyDescent="0.2">
      <c r="A104" s="44">
        <v>389</v>
      </c>
      <c r="B104" s="48" t="s">
        <v>123</v>
      </c>
      <c r="C104" s="8">
        <v>0</v>
      </c>
      <c r="D104" s="8">
        <v>0</v>
      </c>
      <c r="E104" s="8">
        <v>350</v>
      </c>
      <c r="F104" s="8">
        <v>584</v>
      </c>
      <c r="G104" s="8">
        <v>70</v>
      </c>
      <c r="H104" s="8">
        <v>6887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51">
        <f t="shared" si="3"/>
        <v>7891</v>
      </c>
      <c r="O104" s="51"/>
      <c r="P104" s="51">
        <f t="shared" si="4"/>
        <v>0</v>
      </c>
      <c r="Q104" s="9"/>
      <c r="S104" s="51"/>
    </row>
    <row r="105" spans="1:19" ht="15.75" thickBot="1" x14ac:dyDescent="0.25">
      <c r="A105" s="58">
        <v>390</v>
      </c>
      <c r="B105" s="59" t="s">
        <v>124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160</v>
      </c>
      <c r="N105" s="51">
        <f t="shared" si="3"/>
        <v>160</v>
      </c>
      <c r="O105" s="51"/>
      <c r="P105" s="51">
        <f t="shared" si="4"/>
        <v>0</v>
      </c>
      <c r="Q105" s="9"/>
      <c r="S105" s="51"/>
    </row>
    <row r="106" spans="1:19" ht="15" x14ac:dyDescent="0.2">
      <c r="A106" s="64">
        <v>392</v>
      </c>
      <c r="B106" s="65" t="s">
        <v>284</v>
      </c>
      <c r="C106" s="8">
        <v>0</v>
      </c>
      <c r="D106" s="8">
        <v>0</v>
      </c>
      <c r="E106" s="8">
        <v>0</v>
      </c>
      <c r="F106" s="8">
        <v>392</v>
      </c>
      <c r="G106" s="8">
        <v>0</v>
      </c>
      <c r="H106" s="8">
        <v>0</v>
      </c>
      <c r="I106" s="8">
        <v>0</v>
      </c>
      <c r="J106" s="8">
        <v>450</v>
      </c>
      <c r="K106" s="8">
        <v>0</v>
      </c>
      <c r="L106" s="8">
        <v>450</v>
      </c>
      <c r="M106" s="8">
        <v>804</v>
      </c>
      <c r="N106" s="51">
        <f t="shared" si="3"/>
        <v>2096</v>
      </c>
      <c r="O106" s="51"/>
      <c r="P106" s="51">
        <f t="shared" si="4"/>
        <v>450</v>
      </c>
      <c r="Q106" s="9"/>
      <c r="S106" s="51"/>
    </row>
    <row r="107" spans="1:19" ht="15" x14ac:dyDescent="0.2">
      <c r="A107" s="67" t="s">
        <v>285</v>
      </c>
      <c r="B107" s="45"/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51">
        <f t="shared" si="3"/>
        <v>0</v>
      </c>
      <c r="O107" s="51"/>
      <c r="P107" s="51">
        <f t="shared" si="4"/>
        <v>0</v>
      </c>
      <c r="Q107" s="9"/>
    </row>
    <row r="108" spans="1:19" ht="15" x14ac:dyDescent="0.2">
      <c r="A108" s="67">
        <v>391</v>
      </c>
      <c r="B108" s="45" t="s">
        <v>125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152</v>
      </c>
      <c r="K108" s="8">
        <v>0</v>
      </c>
      <c r="L108" s="8">
        <v>152</v>
      </c>
      <c r="M108" s="8">
        <v>198</v>
      </c>
      <c r="N108" s="51">
        <f t="shared" si="3"/>
        <v>502</v>
      </c>
      <c r="O108" s="51"/>
      <c r="P108" s="51">
        <f t="shared" si="4"/>
        <v>152</v>
      </c>
      <c r="Q108" s="9"/>
      <c r="S108" s="51"/>
    </row>
    <row r="109" spans="1:19" ht="15" hidden="1" x14ac:dyDescent="0.2">
      <c r="A109" s="67"/>
      <c r="B109" s="4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51">
        <f t="shared" si="3"/>
        <v>0</v>
      </c>
      <c r="O109" s="51"/>
      <c r="P109" s="51">
        <f t="shared" si="4"/>
        <v>0</v>
      </c>
      <c r="Q109" s="9"/>
    </row>
    <row r="110" spans="1:19" ht="26.25" thickBot="1" x14ac:dyDescent="0.25">
      <c r="A110" s="68">
        <v>671</v>
      </c>
      <c r="B110" s="69" t="s">
        <v>168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144</v>
      </c>
      <c r="K110" s="8">
        <v>0</v>
      </c>
      <c r="L110" s="8">
        <v>144</v>
      </c>
      <c r="M110" s="8">
        <v>0</v>
      </c>
      <c r="N110" s="51">
        <f t="shared" si="3"/>
        <v>288</v>
      </c>
      <c r="O110" s="51"/>
      <c r="P110" s="51">
        <f t="shared" si="4"/>
        <v>144</v>
      </c>
      <c r="Q110" s="9"/>
      <c r="S110" s="51"/>
    </row>
    <row r="111" spans="1:19" ht="15" x14ac:dyDescent="0.2">
      <c r="A111" s="61">
        <v>393</v>
      </c>
      <c r="B111" s="62" t="s">
        <v>286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15</v>
      </c>
      <c r="N111" s="51">
        <f t="shared" si="3"/>
        <v>15</v>
      </c>
      <c r="O111" s="51"/>
      <c r="P111" s="51">
        <f t="shared" si="4"/>
        <v>0</v>
      </c>
      <c r="Q111" s="9"/>
      <c r="S111" s="51"/>
    </row>
    <row r="112" spans="1:19" ht="15" hidden="1" x14ac:dyDescent="0.2">
      <c r="A112" s="44">
        <v>394</v>
      </c>
      <c r="B112" s="47" t="s">
        <v>265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51">
        <f t="shared" si="3"/>
        <v>0</v>
      </c>
      <c r="O112" s="51"/>
      <c r="P112" s="51">
        <f t="shared" si="4"/>
        <v>0</v>
      </c>
      <c r="Q112" s="9">
        <f t="shared" si="5"/>
        <v>0</v>
      </c>
    </row>
    <row r="113" spans="1:19" ht="15" x14ac:dyDescent="0.2">
      <c r="A113" s="44">
        <v>395</v>
      </c>
      <c r="B113" s="45" t="s">
        <v>127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1606</v>
      </c>
      <c r="K113" s="8">
        <v>342</v>
      </c>
      <c r="L113" s="8">
        <v>0</v>
      </c>
      <c r="M113" s="8">
        <v>161</v>
      </c>
      <c r="N113" s="51">
        <f t="shared" si="3"/>
        <v>2109</v>
      </c>
      <c r="O113" s="51"/>
      <c r="P113" s="51">
        <f t="shared" si="4"/>
        <v>1264</v>
      </c>
      <c r="Q113" s="9"/>
      <c r="S113" s="51"/>
    </row>
    <row r="114" spans="1:19" ht="15" x14ac:dyDescent="0.2">
      <c r="A114" s="44">
        <v>600</v>
      </c>
      <c r="B114" s="45" t="s">
        <v>128</v>
      </c>
      <c r="C114" s="8">
        <v>4668</v>
      </c>
      <c r="D114" s="8">
        <v>1</v>
      </c>
      <c r="E114" s="8">
        <v>29425</v>
      </c>
      <c r="F114" s="8">
        <v>28242</v>
      </c>
      <c r="G114" s="8">
        <v>8130</v>
      </c>
      <c r="H114" s="8">
        <v>41169</v>
      </c>
      <c r="I114" s="8">
        <v>0</v>
      </c>
      <c r="J114" s="8">
        <v>1827</v>
      </c>
      <c r="K114" s="8">
        <v>0</v>
      </c>
      <c r="L114" s="8">
        <v>0</v>
      </c>
      <c r="M114" s="8">
        <v>862</v>
      </c>
      <c r="N114" s="51">
        <f t="shared" si="3"/>
        <v>114324</v>
      </c>
      <c r="O114" s="51"/>
      <c r="P114" s="51">
        <f t="shared" si="4"/>
        <v>1827</v>
      </c>
      <c r="Q114" s="9"/>
      <c r="S114" s="51"/>
    </row>
    <row r="115" spans="1:19" ht="15" x14ac:dyDescent="0.2">
      <c r="A115" s="44">
        <v>601</v>
      </c>
      <c r="B115" s="45" t="s">
        <v>129</v>
      </c>
      <c r="C115" s="8">
        <v>14267</v>
      </c>
      <c r="D115" s="8">
        <v>15</v>
      </c>
      <c r="E115" s="8">
        <v>73395</v>
      </c>
      <c r="F115" s="8">
        <v>82969</v>
      </c>
      <c r="G115" s="8">
        <v>18125</v>
      </c>
      <c r="H115" s="8">
        <v>98390</v>
      </c>
      <c r="I115" s="8">
        <v>0</v>
      </c>
      <c r="J115" s="8">
        <v>5643</v>
      </c>
      <c r="K115" s="8">
        <v>0</v>
      </c>
      <c r="L115" s="8">
        <v>0</v>
      </c>
      <c r="M115" s="8">
        <v>2431</v>
      </c>
      <c r="N115" s="51">
        <f t="shared" si="3"/>
        <v>295235</v>
      </c>
      <c r="O115" s="51"/>
      <c r="P115" s="51">
        <f t="shared" si="4"/>
        <v>5643</v>
      </c>
      <c r="Q115" s="9"/>
      <c r="S115" s="51"/>
    </row>
    <row r="116" spans="1:19" ht="15" x14ac:dyDescent="0.2">
      <c r="A116" s="44">
        <v>602</v>
      </c>
      <c r="B116" s="45" t="s">
        <v>130</v>
      </c>
      <c r="C116" s="8">
        <v>8216</v>
      </c>
      <c r="D116" s="8">
        <v>2</v>
      </c>
      <c r="E116" s="8">
        <v>52987</v>
      </c>
      <c r="F116" s="8">
        <v>58863</v>
      </c>
      <c r="G116" s="8">
        <v>12210</v>
      </c>
      <c r="H116" s="8">
        <v>40877</v>
      </c>
      <c r="I116" s="8">
        <v>0</v>
      </c>
      <c r="J116" s="8">
        <v>3301</v>
      </c>
      <c r="K116" s="8">
        <v>0</v>
      </c>
      <c r="L116" s="8">
        <v>0</v>
      </c>
      <c r="M116" s="8">
        <v>711</v>
      </c>
      <c r="N116" s="51">
        <f t="shared" si="3"/>
        <v>177167</v>
      </c>
      <c r="O116" s="51"/>
      <c r="P116" s="51">
        <f t="shared" si="4"/>
        <v>3301</v>
      </c>
      <c r="Q116" s="9"/>
      <c r="S116" s="51"/>
    </row>
    <row r="117" spans="1:19" ht="15" x14ac:dyDescent="0.2">
      <c r="A117" s="44">
        <v>603</v>
      </c>
      <c r="B117" s="45" t="s">
        <v>131</v>
      </c>
      <c r="C117" s="8">
        <v>5696</v>
      </c>
      <c r="D117" s="8">
        <v>4</v>
      </c>
      <c r="E117" s="8">
        <v>35276</v>
      </c>
      <c r="F117" s="8">
        <v>37588</v>
      </c>
      <c r="G117" s="8">
        <v>12489</v>
      </c>
      <c r="H117" s="8">
        <v>46554</v>
      </c>
      <c r="I117" s="8">
        <v>0</v>
      </c>
      <c r="J117" s="8">
        <v>3299</v>
      </c>
      <c r="K117" s="8">
        <v>0</v>
      </c>
      <c r="L117" s="8">
        <v>0</v>
      </c>
      <c r="M117" s="8">
        <v>1507</v>
      </c>
      <c r="N117" s="51">
        <f t="shared" si="3"/>
        <v>142413</v>
      </c>
      <c r="O117" s="51"/>
      <c r="P117" s="51">
        <f t="shared" si="4"/>
        <v>3299</v>
      </c>
      <c r="Q117" s="9"/>
      <c r="S117" s="51"/>
    </row>
    <row r="118" spans="1:19" ht="15" x14ac:dyDescent="0.2">
      <c r="A118" s="44">
        <v>604</v>
      </c>
      <c r="B118" s="45" t="s">
        <v>132</v>
      </c>
      <c r="C118" s="8">
        <v>4919</v>
      </c>
      <c r="D118" s="8">
        <v>2</v>
      </c>
      <c r="E118" s="8">
        <v>25142</v>
      </c>
      <c r="F118" s="8">
        <v>28910</v>
      </c>
      <c r="G118" s="8">
        <v>5861</v>
      </c>
      <c r="H118" s="8">
        <v>37431</v>
      </c>
      <c r="I118" s="8">
        <v>0</v>
      </c>
      <c r="J118" s="8">
        <v>2554</v>
      </c>
      <c r="K118" s="8">
        <v>0</v>
      </c>
      <c r="L118" s="8">
        <v>0</v>
      </c>
      <c r="M118" s="8">
        <v>915</v>
      </c>
      <c r="N118" s="51">
        <f t="shared" si="3"/>
        <v>105734</v>
      </c>
      <c r="O118" s="51"/>
      <c r="P118" s="51">
        <f t="shared" si="4"/>
        <v>2554</v>
      </c>
      <c r="Q118" s="9"/>
      <c r="S118" s="51"/>
    </row>
    <row r="119" spans="1:19" ht="15" x14ac:dyDescent="0.2">
      <c r="A119" s="44">
        <v>605</v>
      </c>
      <c r="B119" s="45" t="s">
        <v>133</v>
      </c>
      <c r="C119" s="8">
        <v>5187</v>
      </c>
      <c r="D119" s="8">
        <v>2</v>
      </c>
      <c r="E119" s="8">
        <v>23193</v>
      </c>
      <c r="F119" s="8">
        <v>30189</v>
      </c>
      <c r="G119" s="8">
        <v>5975</v>
      </c>
      <c r="H119" s="8">
        <v>40640</v>
      </c>
      <c r="I119" s="8">
        <v>0</v>
      </c>
      <c r="J119" s="8">
        <v>1961</v>
      </c>
      <c r="K119" s="8">
        <v>0</v>
      </c>
      <c r="L119" s="8">
        <v>0</v>
      </c>
      <c r="M119" s="8">
        <v>867</v>
      </c>
      <c r="N119" s="51">
        <f t="shared" si="3"/>
        <v>108014</v>
      </c>
      <c r="O119" s="51"/>
      <c r="P119" s="51">
        <f t="shared" si="4"/>
        <v>1961</v>
      </c>
      <c r="Q119" s="9"/>
      <c r="S119" s="51"/>
    </row>
    <row r="120" spans="1:19" ht="15" x14ac:dyDescent="0.2">
      <c r="A120" s="44">
        <v>607</v>
      </c>
      <c r="B120" s="45" t="s">
        <v>134</v>
      </c>
      <c r="C120" s="8">
        <v>24236</v>
      </c>
      <c r="D120" s="8">
        <v>49</v>
      </c>
      <c r="E120" s="8">
        <v>168138</v>
      </c>
      <c r="F120" s="8">
        <v>199910</v>
      </c>
      <c r="G120" s="8">
        <v>38000</v>
      </c>
      <c r="H120" s="8">
        <v>229639</v>
      </c>
      <c r="I120" s="8">
        <v>0</v>
      </c>
      <c r="J120" s="8">
        <v>12314</v>
      </c>
      <c r="K120" s="8">
        <v>0</v>
      </c>
      <c r="L120" s="8">
        <v>0</v>
      </c>
      <c r="M120" s="8">
        <v>3401</v>
      </c>
      <c r="N120" s="51">
        <f t="shared" si="3"/>
        <v>675687</v>
      </c>
      <c r="O120" s="51"/>
      <c r="P120" s="51">
        <f t="shared" si="4"/>
        <v>12314</v>
      </c>
      <c r="Q120" s="9"/>
      <c r="S120" s="51"/>
    </row>
    <row r="121" spans="1:19" ht="15" x14ac:dyDescent="0.2">
      <c r="A121" s="44">
        <v>610</v>
      </c>
      <c r="B121" s="45" t="s">
        <v>135</v>
      </c>
      <c r="C121" s="8">
        <v>13116</v>
      </c>
      <c r="D121" s="8">
        <v>7</v>
      </c>
      <c r="E121" s="8">
        <v>61874</v>
      </c>
      <c r="F121" s="8">
        <v>90071</v>
      </c>
      <c r="G121" s="8">
        <v>19381</v>
      </c>
      <c r="H121" s="8">
        <v>127357</v>
      </c>
      <c r="I121" s="8">
        <v>0</v>
      </c>
      <c r="J121" s="8">
        <v>4832</v>
      </c>
      <c r="K121" s="8">
        <v>0</v>
      </c>
      <c r="L121" s="8">
        <v>0</v>
      </c>
      <c r="M121" s="8">
        <v>2137</v>
      </c>
      <c r="N121" s="51">
        <f t="shared" si="3"/>
        <v>318775</v>
      </c>
      <c r="O121" s="51"/>
      <c r="P121" s="51">
        <f t="shared" si="4"/>
        <v>4832</v>
      </c>
      <c r="Q121" s="9"/>
      <c r="S121" s="51"/>
    </row>
    <row r="122" spans="1:19" ht="25.5" x14ac:dyDescent="0.2">
      <c r="A122" s="44">
        <v>611</v>
      </c>
      <c r="B122" s="45" t="s">
        <v>136</v>
      </c>
      <c r="C122" s="8">
        <v>4971</v>
      </c>
      <c r="D122" s="8">
        <v>5</v>
      </c>
      <c r="E122" s="8">
        <v>26138</v>
      </c>
      <c r="F122" s="8">
        <v>30272</v>
      </c>
      <c r="G122" s="8">
        <v>6228</v>
      </c>
      <c r="H122" s="8">
        <v>33634</v>
      </c>
      <c r="I122" s="8">
        <v>0</v>
      </c>
      <c r="J122" s="8">
        <v>2217</v>
      </c>
      <c r="K122" s="8">
        <v>0</v>
      </c>
      <c r="L122" s="8">
        <v>0</v>
      </c>
      <c r="M122" s="8">
        <v>855</v>
      </c>
      <c r="N122" s="51">
        <f t="shared" si="3"/>
        <v>104320</v>
      </c>
      <c r="O122" s="51"/>
      <c r="P122" s="51">
        <f t="shared" si="4"/>
        <v>2217</v>
      </c>
      <c r="Q122" s="9"/>
      <c r="S122" s="51"/>
    </row>
    <row r="123" spans="1:19" ht="15" x14ac:dyDescent="0.2">
      <c r="A123" s="44">
        <v>612</v>
      </c>
      <c r="B123" s="45" t="s">
        <v>137</v>
      </c>
      <c r="C123" s="8">
        <v>7324</v>
      </c>
      <c r="D123" s="8">
        <v>0</v>
      </c>
      <c r="E123" s="8">
        <v>46725</v>
      </c>
      <c r="F123" s="8">
        <v>49613</v>
      </c>
      <c r="G123" s="8">
        <v>11630</v>
      </c>
      <c r="H123" s="8">
        <v>58541</v>
      </c>
      <c r="I123" s="8">
        <v>0</v>
      </c>
      <c r="J123" s="8">
        <v>2803</v>
      </c>
      <c r="K123" s="8">
        <v>0</v>
      </c>
      <c r="L123" s="8">
        <v>0</v>
      </c>
      <c r="M123" s="8">
        <v>1095</v>
      </c>
      <c r="N123" s="51">
        <f t="shared" si="3"/>
        <v>177731</v>
      </c>
      <c r="O123" s="51"/>
      <c r="P123" s="51">
        <f t="shared" si="4"/>
        <v>2803</v>
      </c>
      <c r="Q123" s="9"/>
      <c r="S123" s="51"/>
    </row>
    <row r="124" spans="1:19" ht="15" customHeight="1" x14ac:dyDescent="0.2">
      <c r="A124" s="44">
        <v>613</v>
      </c>
      <c r="B124" s="45" t="s">
        <v>138</v>
      </c>
      <c r="C124" s="8">
        <v>13581</v>
      </c>
      <c r="D124" s="8">
        <v>7</v>
      </c>
      <c r="E124" s="8">
        <v>67733</v>
      </c>
      <c r="F124" s="8">
        <v>96124</v>
      </c>
      <c r="G124" s="8">
        <v>20179</v>
      </c>
      <c r="H124" s="8">
        <v>110062</v>
      </c>
      <c r="I124" s="8">
        <v>0</v>
      </c>
      <c r="J124" s="8">
        <v>4277</v>
      </c>
      <c r="K124" s="8">
        <v>0</v>
      </c>
      <c r="L124" s="8">
        <v>0</v>
      </c>
      <c r="M124" s="8">
        <v>1745</v>
      </c>
      <c r="N124" s="51">
        <f t="shared" si="3"/>
        <v>313708</v>
      </c>
      <c r="O124" s="51"/>
      <c r="P124" s="51">
        <f t="shared" si="4"/>
        <v>4277</v>
      </c>
      <c r="Q124" s="9"/>
      <c r="S124" s="51"/>
    </row>
    <row r="125" spans="1:19" ht="15" x14ac:dyDescent="0.2">
      <c r="A125" s="44">
        <v>615</v>
      </c>
      <c r="B125" s="45" t="s">
        <v>139</v>
      </c>
      <c r="C125" s="8">
        <v>4431</v>
      </c>
      <c r="D125" s="8">
        <v>0</v>
      </c>
      <c r="E125" s="8">
        <v>22711</v>
      </c>
      <c r="F125" s="8">
        <v>27206</v>
      </c>
      <c r="G125" s="8">
        <v>7446</v>
      </c>
      <c r="H125" s="8">
        <v>30673</v>
      </c>
      <c r="I125" s="8">
        <v>0</v>
      </c>
      <c r="J125" s="8">
        <v>1893</v>
      </c>
      <c r="K125" s="8">
        <v>0</v>
      </c>
      <c r="L125" s="8">
        <v>0</v>
      </c>
      <c r="M125" s="8">
        <v>1003</v>
      </c>
      <c r="N125" s="51">
        <f t="shared" si="3"/>
        <v>95363</v>
      </c>
      <c r="O125" s="51"/>
      <c r="P125" s="51">
        <f t="shared" si="4"/>
        <v>1893</v>
      </c>
      <c r="Q125" s="9"/>
      <c r="S125" s="51"/>
    </row>
    <row r="126" spans="1:19" ht="15" x14ac:dyDescent="0.2">
      <c r="A126" s="44">
        <v>616</v>
      </c>
      <c r="B126" s="45" t="s">
        <v>140</v>
      </c>
      <c r="C126" s="8">
        <v>9117</v>
      </c>
      <c r="D126" s="8">
        <v>8</v>
      </c>
      <c r="E126" s="8">
        <v>59610</v>
      </c>
      <c r="F126" s="8">
        <v>65931</v>
      </c>
      <c r="G126" s="8">
        <v>21720</v>
      </c>
      <c r="H126" s="8">
        <v>84768</v>
      </c>
      <c r="I126" s="8">
        <v>0</v>
      </c>
      <c r="J126" s="8">
        <v>4380</v>
      </c>
      <c r="K126" s="8">
        <v>0</v>
      </c>
      <c r="L126" s="8">
        <v>0</v>
      </c>
      <c r="M126" s="8">
        <v>1548</v>
      </c>
      <c r="N126" s="51">
        <f t="shared" si="3"/>
        <v>247082</v>
      </c>
      <c r="O126" s="51"/>
      <c r="P126" s="51">
        <f t="shared" si="4"/>
        <v>4380</v>
      </c>
      <c r="Q126" s="9"/>
      <c r="S126" s="51"/>
    </row>
    <row r="127" spans="1:19" ht="15" x14ac:dyDescent="0.2">
      <c r="A127" s="44">
        <v>618</v>
      </c>
      <c r="B127" s="45" t="s">
        <v>141</v>
      </c>
      <c r="C127" s="8">
        <v>20814</v>
      </c>
      <c r="D127" s="8">
        <v>12</v>
      </c>
      <c r="E127" s="8">
        <v>90256</v>
      </c>
      <c r="F127" s="8">
        <v>128091</v>
      </c>
      <c r="G127" s="8">
        <v>31364</v>
      </c>
      <c r="H127" s="8">
        <v>145648</v>
      </c>
      <c r="I127" s="8">
        <v>0</v>
      </c>
      <c r="J127" s="8">
        <v>10693</v>
      </c>
      <c r="K127" s="8">
        <v>0</v>
      </c>
      <c r="L127" s="8">
        <v>0</v>
      </c>
      <c r="M127" s="8">
        <v>3002</v>
      </c>
      <c r="N127" s="51">
        <f t="shared" si="3"/>
        <v>429880</v>
      </c>
      <c r="O127" s="51"/>
      <c r="P127" s="51">
        <f t="shared" si="4"/>
        <v>10693</v>
      </c>
      <c r="Q127" s="9"/>
      <c r="S127" s="51"/>
    </row>
    <row r="128" spans="1:19" ht="15" x14ac:dyDescent="0.2">
      <c r="A128" s="44">
        <v>623</v>
      </c>
      <c r="B128" s="45" t="s">
        <v>142</v>
      </c>
      <c r="C128" s="8">
        <v>8818</v>
      </c>
      <c r="D128" s="8">
        <v>5</v>
      </c>
      <c r="E128" s="8">
        <v>50509</v>
      </c>
      <c r="F128" s="8">
        <v>61211</v>
      </c>
      <c r="G128" s="8">
        <v>12745</v>
      </c>
      <c r="H128" s="8">
        <v>92619</v>
      </c>
      <c r="I128" s="8">
        <v>0</v>
      </c>
      <c r="J128" s="8">
        <v>3872</v>
      </c>
      <c r="K128" s="8">
        <v>0</v>
      </c>
      <c r="L128" s="8">
        <v>0</v>
      </c>
      <c r="M128" s="8">
        <v>1610</v>
      </c>
      <c r="N128" s="51">
        <f t="shared" si="3"/>
        <v>231389</v>
      </c>
      <c r="O128" s="51"/>
      <c r="P128" s="51">
        <f t="shared" si="4"/>
        <v>3872</v>
      </c>
      <c r="Q128" s="9"/>
      <c r="S128" s="51"/>
    </row>
    <row r="129" spans="1:19" ht="15" x14ac:dyDescent="0.2">
      <c r="A129" s="44">
        <v>624</v>
      </c>
      <c r="B129" s="45" t="s">
        <v>143</v>
      </c>
      <c r="C129" s="8">
        <v>3904</v>
      </c>
      <c r="D129" s="8">
        <v>0</v>
      </c>
      <c r="E129" s="8">
        <v>19526</v>
      </c>
      <c r="F129" s="8">
        <v>24467</v>
      </c>
      <c r="G129" s="8">
        <v>7965</v>
      </c>
      <c r="H129" s="8">
        <v>26552</v>
      </c>
      <c r="I129" s="8">
        <v>0</v>
      </c>
      <c r="J129" s="8">
        <v>1856</v>
      </c>
      <c r="K129" s="8">
        <v>0</v>
      </c>
      <c r="L129" s="8">
        <v>0</v>
      </c>
      <c r="M129" s="8">
        <v>1202</v>
      </c>
      <c r="N129" s="51">
        <f t="shared" si="3"/>
        <v>85472</v>
      </c>
      <c r="O129" s="51"/>
      <c r="P129" s="51">
        <f t="shared" si="4"/>
        <v>1856</v>
      </c>
      <c r="Q129" s="9"/>
      <c r="S129" s="51"/>
    </row>
    <row r="130" spans="1:19" ht="15" x14ac:dyDescent="0.2">
      <c r="A130" s="44">
        <v>625</v>
      </c>
      <c r="B130" s="45" t="s">
        <v>144</v>
      </c>
      <c r="C130" s="8">
        <v>7038</v>
      </c>
      <c r="D130" s="8">
        <v>3</v>
      </c>
      <c r="E130" s="8">
        <v>44967</v>
      </c>
      <c r="F130" s="8">
        <v>50512</v>
      </c>
      <c r="G130" s="8">
        <v>16070</v>
      </c>
      <c r="H130" s="8">
        <v>44059</v>
      </c>
      <c r="I130" s="8">
        <v>0</v>
      </c>
      <c r="J130" s="8">
        <v>3182</v>
      </c>
      <c r="K130" s="8">
        <v>0</v>
      </c>
      <c r="L130" s="8">
        <v>0</v>
      </c>
      <c r="M130" s="8">
        <v>1080</v>
      </c>
      <c r="N130" s="51">
        <f t="shared" si="3"/>
        <v>166911</v>
      </c>
      <c r="O130" s="51"/>
      <c r="P130" s="51">
        <f t="shared" si="4"/>
        <v>3182</v>
      </c>
      <c r="Q130" s="9"/>
      <c r="S130" s="51"/>
    </row>
    <row r="131" spans="1:19" ht="15" x14ac:dyDescent="0.2">
      <c r="A131" s="44">
        <v>626</v>
      </c>
      <c r="B131" s="45" t="s">
        <v>145</v>
      </c>
      <c r="C131" s="8">
        <v>12424</v>
      </c>
      <c r="D131" s="8">
        <v>2</v>
      </c>
      <c r="E131" s="8">
        <v>73888</v>
      </c>
      <c r="F131" s="8">
        <v>81804</v>
      </c>
      <c r="G131" s="8">
        <v>18907</v>
      </c>
      <c r="H131" s="8">
        <v>101897</v>
      </c>
      <c r="I131" s="8">
        <v>0</v>
      </c>
      <c r="J131" s="8">
        <v>3966</v>
      </c>
      <c r="K131" s="8">
        <v>0</v>
      </c>
      <c r="L131" s="8">
        <v>0</v>
      </c>
      <c r="M131" s="8">
        <v>914</v>
      </c>
      <c r="N131" s="51">
        <f t="shared" si="3"/>
        <v>293802</v>
      </c>
      <c r="O131" s="51"/>
      <c r="P131" s="51">
        <f t="shared" si="4"/>
        <v>3966</v>
      </c>
      <c r="Q131" s="9"/>
      <c r="S131" s="51"/>
    </row>
    <row r="132" spans="1:19" ht="15" x14ac:dyDescent="0.2">
      <c r="A132" s="44">
        <v>628</v>
      </c>
      <c r="B132" s="45" t="s">
        <v>146</v>
      </c>
      <c r="C132" s="8">
        <v>13685</v>
      </c>
      <c r="D132" s="8">
        <v>3</v>
      </c>
      <c r="E132" s="8">
        <v>143826</v>
      </c>
      <c r="F132" s="8">
        <v>184285</v>
      </c>
      <c r="G132" s="8">
        <v>33161</v>
      </c>
      <c r="H132" s="8">
        <v>180844</v>
      </c>
      <c r="I132" s="8">
        <v>0</v>
      </c>
      <c r="J132" s="8">
        <v>6538</v>
      </c>
      <c r="K132" s="8">
        <v>38</v>
      </c>
      <c r="L132" s="8">
        <v>0</v>
      </c>
      <c r="M132" s="8">
        <v>3093</v>
      </c>
      <c r="N132" s="51">
        <f t="shared" si="3"/>
        <v>565473</v>
      </c>
      <c r="O132" s="51"/>
      <c r="P132" s="51">
        <f t="shared" si="4"/>
        <v>6500</v>
      </c>
      <c r="Q132" s="9"/>
      <c r="S132" s="51"/>
    </row>
    <row r="133" spans="1:19" ht="15" x14ac:dyDescent="0.2">
      <c r="A133" s="44">
        <v>630</v>
      </c>
      <c r="B133" s="45" t="s">
        <v>147</v>
      </c>
      <c r="C133" s="8">
        <v>10585</v>
      </c>
      <c r="D133" s="8">
        <v>2</v>
      </c>
      <c r="E133" s="8">
        <v>59831</v>
      </c>
      <c r="F133" s="8">
        <v>64590</v>
      </c>
      <c r="G133" s="8">
        <v>17450</v>
      </c>
      <c r="H133" s="8">
        <v>95872</v>
      </c>
      <c r="I133" s="8">
        <v>0</v>
      </c>
      <c r="J133" s="8">
        <v>4183</v>
      </c>
      <c r="K133" s="8">
        <v>0</v>
      </c>
      <c r="L133" s="8">
        <v>0</v>
      </c>
      <c r="M133" s="8">
        <v>1970</v>
      </c>
      <c r="N133" s="51">
        <f t="shared" si="3"/>
        <v>254483</v>
      </c>
      <c r="O133" s="51"/>
      <c r="P133" s="51">
        <f t="shared" si="4"/>
        <v>4183</v>
      </c>
      <c r="Q133" s="9"/>
      <c r="S133" s="51"/>
    </row>
    <row r="134" spans="1:19" ht="15" x14ac:dyDescent="0.2">
      <c r="A134" s="44">
        <v>631</v>
      </c>
      <c r="B134" s="45" t="s">
        <v>148</v>
      </c>
      <c r="C134" s="8">
        <v>4031</v>
      </c>
      <c r="D134" s="8">
        <v>0</v>
      </c>
      <c r="E134" s="8">
        <v>15972</v>
      </c>
      <c r="F134" s="8">
        <v>18849</v>
      </c>
      <c r="G134" s="8">
        <v>6756</v>
      </c>
      <c r="H134" s="8">
        <v>33467</v>
      </c>
      <c r="I134" s="8">
        <v>0</v>
      </c>
      <c r="J134" s="8">
        <v>1125</v>
      </c>
      <c r="K134" s="8">
        <v>0</v>
      </c>
      <c r="L134" s="8">
        <v>0</v>
      </c>
      <c r="M134" s="8">
        <v>825</v>
      </c>
      <c r="N134" s="51">
        <f t="shared" si="3"/>
        <v>81025</v>
      </c>
      <c r="O134" s="51"/>
      <c r="P134" s="51">
        <f t="shared" si="4"/>
        <v>1125</v>
      </c>
      <c r="Q134" s="9"/>
      <c r="S134" s="51"/>
    </row>
    <row r="135" spans="1:19" ht="15" x14ac:dyDescent="0.2">
      <c r="A135" s="44">
        <v>632</v>
      </c>
      <c r="B135" s="45" t="s">
        <v>149</v>
      </c>
      <c r="C135" s="8">
        <v>9470</v>
      </c>
      <c r="D135" s="8">
        <v>4</v>
      </c>
      <c r="E135" s="8">
        <v>50491</v>
      </c>
      <c r="F135" s="8">
        <v>65164</v>
      </c>
      <c r="G135" s="8">
        <v>15848</v>
      </c>
      <c r="H135" s="8">
        <v>74909</v>
      </c>
      <c r="I135" s="8">
        <v>0</v>
      </c>
      <c r="J135" s="8">
        <v>4214</v>
      </c>
      <c r="K135" s="8">
        <v>0</v>
      </c>
      <c r="L135" s="8">
        <v>0</v>
      </c>
      <c r="M135" s="8">
        <v>1536</v>
      </c>
      <c r="N135" s="51">
        <f t="shared" si="3"/>
        <v>221636</v>
      </c>
      <c r="O135" s="51"/>
      <c r="P135" s="51">
        <f t="shared" si="4"/>
        <v>4214</v>
      </c>
      <c r="Q135" s="9"/>
      <c r="S135" s="51"/>
    </row>
    <row r="136" spans="1:19" ht="25.5" x14ac:dyDescent="0.2">
      <c r="A136" s="44">
        <v>634</v>
      </c>
      <c r="B136" s="45" t="s">
        <v>150</v>
      </c>
      <c r="C136" s="8">
        <v>13041</v>
      </c>
      <c r="D136" s="8">
        <v>22</v>
      </c>
      <c r="E136" s="8">
        <v>60007</v>
      </c>
      <c r="F136" s="8">
        <v>83948</v>
      </c>
      <c r="G136" s="8">
        <v>19166</v>
      </c>
      <c r="H136" s="8">
        <v>104442</v>
      </c>
      <c r="I136" s="8">
        <v>0</v>
      </c>
      <c r="J136" s="8">
        <v>5752</v>
      </c>
      <c r="K136" s="8">
        <v>0</v>
      </c>
      <c r="L136" s="8">
        <v>0</v>
      </c>
      <c r="M136" s="8">
        <v>1802</v>
      </c>
      <c r="N136" s="51">
        <f t="shared" si="3"/>
        <v>288180</v>
      </c>
      <c r="O136" s="51"/>
      <c r="P136" s="51">
        <f t="shared" si="4"/>
        <v>5752</v>
      </c>
      <c r="Q136" s="9"/>
      <c r="S136" s="51"/>
    </row>
    <row r="137" spans="1:19" ht="15" x14ac:dyDescent="0.2">
      <c r="A137" s="44">
        <v>636</v>
      </c>
      <c r="B137" s="45" t="s">
        <v>151</v>
      </c>
      <c r="C137" s="8">
        <v>21439</v>
      </c>
      <c r="D137" s="8">
        <v>61</v>
      </c>
      <c r="E137" s="8">
        <v>104165</v>
      </c>
      <c r="F137" s="8">
        <v>120155</v>
      </c>
      <c r="G137" s="8">
        <v>29407</v>
      </c>
      <c r="H137" s="8">
        <v>174922</v>
      </c>
      <c r="I137" s="8">
        <v>0</v>
      </c>
      <c r="J137" s="8">
        <v>6403</v>
      </c>
      <c r="K137" s="8">
        <v>0</v>
      </c>
      <c r="L137" s="8">
        <v>0</v>
      </c>
      <c r="M137" s="8">
        <v>2155</v>
      </c>
      <c r="N137" s="51">
        <f t="shared" si="3"/>
        <v>458707</v>
      </c>
      <c r="O137" s="51"/>
      <c r="P137" s="51">
        <f t="shared" si="4"/>
        <v>6403</v>
      </c>
      <c r="Q137" s="9"/>
      <c r="S137" s="51"/>
    </row>
    <row r="138" spans="1:19" ht="15" customHeight="1" x14ac:dyDescent="0.2">
      <c r="A138" s="44">
        <v>639</v>
      </c>
      <c r="B138" s="45" t="s">
        <v>152</v>
      </c>
      <c r="C138" s="8">
        <v>4995</v>
      </c>
      <c r="D138" s="8">
        <v>3</v>
      </c>
      <c r="E138" s="8">
        <v>21796</v>
      </c>
      <c r="F138" s="8">
        <v>27247</v>
      </c>
      <c r="G138" s="8">
        <v>7252</v>
      </c>
      <c r="H138" s="8">
        <v>34796</v>
      </c>
      <c r="I138" s="8">
        <v>0</v>
      </c>
      <c r="J138" s="8">
        <v>1685</v>
      </c>
      <c r="K138" s="8">
        <v>0</v>
      </c>
      <c r="L138" s="8">
        <v>0</v>
      </c>
      <c r="M138" s="8">
        <v>978</v>
      </c>
      <c r="N138" s="51">
        <f t="shared" si="3"/>
        <v>98752</v>
      </c>
      <c r="O138" s="51"/>
      <c r="P138" s="51">
        <f t="shared" si="4"/>
        <v>1685</v>
      </c>
      <c r="Q138" s="9"/>
      <c r="S138" s="51"/>
    </row>
    <row r="139" spans="1:19" ht="15" x14ac:dyDescent="0.2">
      <c r="A139" s="44">
        <v>640</v>
      </c>
      <c r="B139" s="45" t="s">
        <v>153</v>
      </c>
      <c r="C139" s="8">
        <v>3464</v>
      </c>
      <c r="D139" s="8">
        <v>3</v>
      </c>
      <c r="E139" s="8">
        <v>22722</v>
      </c>
      <c r="F139" s="8">
        <v>25555</v>
      </c>
      <c r="G139" s="8">
        <v>6212</v>
      </c>
      <c r="H139" s="8">
        <v>28376</v>
      </c>
      <c r="I139" s="8">
        <v>0</v>
      </c>
      <c r="J139" s="8">
        <v>2141</v>
      </c>
      <c r="K139" s="8">
        <v>0</v>
      </c>
      <c r="L139" s="8">
        <v>0</v>
      </c>
      <c r="M139" s="8">
        <v>976</v>
      </c>
      <c r="N139" s="51">
        <f t="shared" si="3"/>
        <v>89449</v>
      </c>
      <c r="O139" s="51"/>
      <c r="P139" s="51">
        <f t="shared" si="4"/>
        <v>2141</v>
      </c>
      <c r="Q139" s="9"/>
      <c r="S139" s="51"/>
    </row>
    <row r="140" spans="1:19" ht="15" x14ac:dyDescent="0.2">
      <c r="A140" s="44">
        <v>641</v>
      </c>
      <c r="B140" s="45" t="s">
        <v>154</v>
      </c>
      <c r="C140" s="8">
        <v>7158</v>
      </c>
      <c r="D140" s="8">
        <v>5</v>
      </c>
      <c r="E140" s="8">
        <v>40992</v>
      </c>
      <c r="F140" s="8">
        <v>54003</v>
      </c>
      <c r="G140" s="8">
        <v>14556</v>
      </c>
      <c r="H140" s="8">
        <v>75485</v>
      </c>
      <c r="I140" s="8">
        <v>0</v>
      </c>
      <c r="J140" s="8">
        <v>3874</v>
      </c>
      <c r="K140" s="8">
        <v>0</v>
      </c>
      <c r="L140" s="8">
        <v>0</v>
      </c>
      <c r="M140" s="8">
        <v>2648</v>
      </c>
      <c r="N140" s="51">
        <f t="shared" si="3"/>
        <v>198721</v>
      </c>
      <c r="O140" s="51"/>
      <c r="P140" s="51">
        <f t="shared" si="4"/>
        <v>3874</v>
      </c>
      <c r="Q140" s="9"/>
      <c r="S140" s="51"/>
    </row>
    <row r="141" spans="1:19" ht="15" x14ac:dyDescent="0.2">
      <c r="A141" s="44">
        <v>642</v>
      </c>
      <c r="B141" s="45" t="s">
        <v>155</v>
      </c>
      <c r="C141" s="8">
        <v>15574</v>
      </c>
      <c r="D141" s="8">
        <v>5</v>
      </c>
      <c r="E141" s="8">
        <v>75580</v>
      </c>
      <c r="F141" s="8">
        <v>101251</v>
      </c>
      <c r="G141" s="8">
        <v>20067</v>
      </c>
      <c r="H141" s="8">
        <v>70928</v>
      </c>
      <c r="I141" s="8">
        <v>0</v>
      </c>
      <c r="J141" s="8">
        <v>5524</v>
      </c>
      <c r="K141" s="8">
        <v>0</v>
      </c>
      <c r="L141" s="8">
        <v>0</v>
      </c>
      <c r="M141" s="8">
        <v>2549</v>
      </c>
      <c r="N141" s="51">
        <f t="shared" si="3"/>
        <v>291478</v>
      </c>
      <c r="O141" s="51"/>
      <c r="P141" s="51">
        <f t="shared" si="4"/>
        <v>5524</v>
      </c>
      <c r="Q141" s="9"/>
      <c r="S141" s="51"/>
    </row>
    <row r="142" spans="1:19" ht="15" x14ac:dyDescent="0.2">
      <c r="A142" s="44">
        <v>645</v>
      </c>
      <c r="B142" s="45" t="s">
        <v>156</v>
      </c>
      <c r="C142" s="8">
        <v>5564</v>
      </c>
      <c r="D142" s="8">
        <v>4</v>
      </c>
      <c r="E142" s="8">
        <v>28153</v>
      </c>
      <c r="F142" s="8">
        <v>36245</v>
      </c>
      <c r="G142" s="8">
        <v>6717</v>
      </c>
      <c r="H142" s="8">
        <v>53204</v>
      </c>
      <c r="I142" s="8">
        <v>0</v>
      </c>
      <c r="J142" s="8">
        <v>2371</v>
      </c>
      <c r="K142" s="8">
        <v>0</v>
      </c>
      <c r="L142" s="8">
        <v>0</v>
      </c>
      <c r="M142" s="8">
        <v>1150</v>
      </c>
      <c r="N142" s="51">
        <f t="shared" si="3"/>
        <v>133408</v>
      </c>
      <c r="O142" s="51"/>
      <c r="P142" s="51">
        <f t="shared" si="4"/>
        <v>2371</v>
      </c>
      <c r="Q142" s="9"/>
      <c r="S142" s="51"/>
    </row>
    <row r="143" spans="1:19" ht="15" x14ac:dyDescent="0.2">
      <c r="A143" s="44">
        <v>646</v>
      </c>
      <c r="B143" s="45" t="s">
        <v>157</v>
      </c>
      <c r="C143" s="8">
        <v>6706</v>
      </c>
      <c r="D143" s="8">
        <v>0</v>
      </c>
      <c r="E143" s="8">
        <v>40237</v>
      </c>
      <c r="F143" s="8">
        <v>45884</v>
      </c>
      <c r="G143" s="8">
        <v>10372</v>
      </c>
      <c r="H143" s="8">
        <v>60162</v>
      </c>
      <c r="I143" s="8">
        <v>0</v>
      </c>
      <c r="J143" s="8">
        <v>3433</v>
      </c>
      <c r="K143" s="8">
        <v>0</v>
      </c>
      <c r="L143" s="8">
        <v>0</v>
      </c>
      <c r="M143" s="8">
        <v>1458</v>
      </c>
      <c r="N143" s="51">
        <f t="shared" si="3"/>
        <v>168252</v>
      </c>
      <c r="O143" s="51"/>
      <c r="P143" s="51">
        <f t="shared" si="4"/>
        <v>3433</v>
      </c>
      <c r="Q143" s="9"/>
      <c r="S143" s="51"/>
    </row>
    <row r="144" spans="1:19" ht="15" x14ac:dyDescent="0.2">
      <c r="A144" s="44">
        <v>647</v>
      </c>
      <c r="B144" s="45" t="s">
        <v>158</v>
      </c>
      <c r="C144" s="8">
        <v>33642</v>
      </c>
      <c r="D144" s="8">
        <v>26</v>
      </c>
      <c r="E144" s="8">
        <v>214282</v>
      </c>
      <c r="F144" s="8">
        <v>239956</v>
      </c>
      <c r="G144" s="8">
        <v>59932</v>
      </c>
      <c r="H144" s="8">
        <v>267360</v>
      </c>
      <c r="I144" s="8">
        <v>0</v>
      </c>
      <c r="J144" s="8">
        <v>12846</v>
      </c>
      <c r="K144" s="8">
        <v>0</v>
      </c>
      <c r="L144" s="8">
        <v>0</v>
      </c>
      <c r="M144" s="8">
        <v>4115</v>
      </c>
      <c r="N144" s="51">
        <f t="shared" si="3"/>
        <v>832159</v>
      </c>
      <c r="O144" s="51"/>
      <c r="P144" s="51">
        <f t="shared" si="4"/>
        <v>12846</v>
      </c>
      <c r="Q144" s="9"/>
      <c r="S144" s="51"/>
    </row>
    <row r="145" spans="1:19" ht="15" x14ac:dyDescent="0.2">
      <c r="A145" s="44">
        <v>651</v>
      </c>
      <c r="B145" s="45" t="s">
        <v>159</v>
      </c>
      <c r="C145" s="8">
        <v>10841</v>
      </c>
      <c r="D145" s="8">
        <v>5</v>
      </c>
      <c r="E145" s="8">
        <v>63719</v>
      </c>
      <c r="F145" s="8">
        <v>78571</v>
      </c>
      <c r="G145" s="8">
        <v>25456</v>
      </c>
      <c r="H145" s="8">
        <v>109754</v>
      </c>
      <c r="I145" s="8">
        <v>0</v>
      </c>
      <c r="J145" s="8">
        <v>3004</v>
      </c>
      <c r="K145" s="8">
        <v>0</v>
      </c>
      <c r="L145" s="8">
        <v>0</v>
      </c>
      <c r="M145" s="8">
        <v>1268</v>
      </c>
      <c r="N145" s="51">
        <f t="shared" ref="N145:N156" si="6">SUM(C145:M145)</f>
        <v>292618</v>
      </c>
      <c r="O145" s="51"/>
      <c r="P145" s="51">
        <f t="shared" ref="P145:P156" si="7">J145-K145</f>
        <v>3004</v>
      </c>
      <c r="Q145" s="9"/>
      <c r="S145" s="51"/>
    </row>
    <row r="146" spans="1:19" ht="15" x14ac:dyDescent="0.2">
      <c r="A146" s="44">
        <v>653</v>
      </c>
      <c r="B146" s="45" t="s">
        <v>160</v>
      </c>
      <c r="C146" s="8">
        <v>0</v>
      </c>
      <c r="D146" s="8">
        <v>0</v>
      </c>
      <c r="E146" s="8">
        <v>33473</v>
      </c>
      <c r="F146" s="8">
        <v>20051</v>
      </c>
      <c r="G146" s="8">
        <v>5214</v>
      </c>
      <c r="H146" s="8">
        <v>452487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51">
        <f t="shared" si="6"/>
        <v>511225</v>
      </c>
      <c r="O146" s="51"/>
      <c r="P146" s="51">
        <f t="shared" si="7"/>
        <v>0</v>
      </c>
      <c r="Q146" s="9"/>
      <c r="S146" s="51"/>
    </row>
    <row r="147" spans="1:19" ht="15" x14ac:dyDescent="0.2">
      <c r="A147" s="44">
        <v>655</v>
      </c>
      <c r="B147" s="45" t="s">
        <v>161</v>
      </c>
      <c r="C147" s="8">
        <v>11669</v>
      </c>
      <c r="D147" s="8">
        <v>19</v>
      </c>
      <c r="E147" s="8">
        <v>47950</v>
      </c>
      <c r="F147" s="8">
        <v>57779</v>
      </c>
      <c r="G147" s="8">
        <v>9060</v>
      </c>
      <c r="H147" s="8">
        <v>55697</v>
      </c>
      <c r="I147" s="8">
        <v>0</v>
      </c>
      <c r="J147" s="8">
        <v>1717</v>
      </c>
      <c r="K147" s="8">
        <v>0</v>
      </c>
      <c r="L147" s="8">
        <v>0</v>
      </c>
      <c r="M147" s="8">
        <v>1003</v>
      </c>
      <c r="N147" s="51">
        <f t="shared" si="6"/>
        <v>184894</v>
      </c>
      <c r="O147" s="51"/>
      <c r="P147" s="51">
        <f t="shared" si="7"/>
        <v>1717</v>
      </c>
      <c r="Q147" s="9"/>
      <c r="S147" s="51"/>
    </row>
    <row r="148" spans="1:19" ht="15" x14ac:dyDescent="0.2">
      <c r="A148" s="44">
        <v>657</v>
      </c>
      <c r="B148" s="45" t="s">
        <v>287</v>
      </c>
      <c r="C148" s="8">
        <v>11493</v>
      </c>
      <c r="D148" s="8">
        <v>2</v>
      </c>
      <c r="E148" s="8">
        <v>70206</v>
      </c>
      <c r="F148" s="8">
        <v>84904</v>
      </c>
      <c r="G148" s="8">
        <v>13908</v>
      </c>
      <c r="H148" s="8">
        <v>123673</v>
      </c>
      <c r="I148" s="8">
        <v>0</v>
      </c>
      <c r="J148" s="8">
        <v>6962</v>
      </c>
      <c r="K148" s="8">
        <v>0</v>
      </c>
      <c r="L148" s="8">
        <v>1241</v>
      </c>
      <c r="M148" s="8">
        <v>1368</v>
      </c>
      <c r="N148" s="51">
        <f t="shared" si="6"/>
        <v>313757</v>
      </c>
      <c r="O148" s="51"/>
      <c r="P148" s="51">
        <f t="shared" si="7"/>
        <v>6962</v>
      </c>
      <c r="Q148" s="9"/>
      <c r="S148" s="51"/>
    </row>
    <row r="149" spans="1:19" ht="15" x14ac:dyDescent="0.2">
      <c r="A149" s="44">
        <v>662</v>
      </c>
      <c r="B149" s="45" t="s">
        <v>288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606</v>
      </c>
      <c r="K149" s="8">
        <v>0</v>
      </c>
      <c r="L149" s="8">
        <v>606</v>
      </c>
      <c r="M149" s="8">
        <v>0</v>
      </c>
      <c r="N149" s="51">
        <f t="shared" si="6"/>
        <v>1212</v>
      </c>
      <c r="O149" s="51"/>
      <c r="P149" s="51">
        <f t="shared" si="7"/>
        <v>606</v>
      </c>
      <c r="Q149" s="9"/>
      <c r="S149" s="51"/>
    </row>
    <row r="150" spans="1:19" ht="15" x14ac:dyDescent="0.2">
      <c r="A150" s="44">
        <v>664</v>
      </c>
      <c r="B150" s="45" t="s">
        <v>164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1260</v>
      </c>
      <c r="K150" s="8">
        <v>0</v>
      </c>
      <c r="L150" s="8">
        <v>1260</v>
      </c>
      <c r="M150" s="8">
        <v>600</v>
      </c>
      <c r="N150" s="51">
        <f t="shared" si="6"/>
        <v>3120</v>
      </c>
      <c r="O150" s="51"/>
      <c r="P150" s="51">
        <f t="shared" si="7"/>
        <v>1260</v>
      </c>
      <c r="Q150" s="9"/>
      <c r="S150" s="51"/>
    </row>
    <row r="151" spans="1:19" ht="15" x14ac:dyDescent="0.2">
      <c r="A151" s="44">
        <v>667</v>
      </c>
      <c r="B151" s="45" t="s">
        <v>165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1135</v>
      </c>
      <c r="K151" s="8">
        <v>0</v>
      </c>
      <c r="L151" s="8">
        <v>1135</v>
      </c>
      <c r="M151" s="8">
        <v>200</v>
      </c>
      <c r="N151" s="51">
        <f t="shared" si="6"/>
        <v>2470</v>
      </c>
      <c r="O151" s="51"/>
      <c r="P151" s="51">
        <f t="shared" si="7"/>
        <v>1135</v>
      </c>
      <c r="Q151" s="9"/>
      <c r="S151" s="51"/>
    </row>
    <row r="152" spans="1:19" ht="15" x14ac:dyDescent="0.2">
      <c r="A152" s="44">
        <v>670</v>
      </c>
      <c r="B152" s="45" t="s">
        <v>167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400</v>
      </c>
      <c r="K152" s="8">
        <v>0</v>
      </c>
      <c r="L152" s="8">
        <v>400</v>
      </c>
      <c r="M152" s="8">
        <v>150</v>
      </c>
      <c r="N152" s="51">
        <f t="shared" si="6"/>
        <v>950</v>
      </c>
      <c r="O152" s="51"/>
      <c r="P152" s="51">
        <f t="shared" si="7"/>
        <v>400</v>
      </c>
      <c r="Q152" s="9"/>
      <c r="S152" s="51"/>
    </row>
    <row r="153" spans="1:19" ht="25.5" x14ac:dyDescent="0.2">
      <c r="A153" s="44">
        <v>868</v>
      </c>
      <c r="B153" s="45" t="s">
        <v>169</v>
      </c>
      <c r="C153" s="8">
        <v>0</v>
      </c>
      <c r="D153" s="8">
        <v>0</v>
      </c>
      <c r="E153" s="8">
        <v>7439</v>
      </c>
      <c r="F153" s="8">
        <v>9244</v>
      </c>
      <c r="G153" s="8">
        <v>2203</v>
      </c>
      <c r="H153" s="8">
        <v>12437</v>
      </c>
      <c r="I153" s="8">
        <v>0</v>
      </c>
      <c r="J153" s="8">
        <v>215</v>
      </c>
      <c r="K153" s="8">
        <v>0</v>
      </c>
      <c r="L153" s="8">
        <v>100</v>
      </c>
      <c r="M153" s="8">
        <v>302</v>
      </c>
      <c r="N153" s="51">
        <f t="shared" si="6"/>
        <v>31940</v>
      </c>
      <c r="O153" s="51"/>
      <c r="P153" s="51">
        <f t="shared" si="7"/>
        <v>215</v>
      </c>
      <c r="Q153" s="9"/>
      <c r="S153" s="51"/>
    </row>
    <row r="154" spans="1:19" ht="25.5" x14ac:dyDescent="0.2">
      <c r="A154" s="44">
        <v>869</v>
      </c>
      <c r="B154" s="45" t="s">
        <v>170</v>
      </c>
      <c r="C154" s="8">
        <v>0</v>
      </c>
      <c r="D154" s="8">
        <v>0</v>
      </c>
      <c r="E154" s="8">
        <v>7824</v>
      </c>
      <c r="F154" s="8">
        <v>9722</v>
      </c>
      <c r="G154" s="8">
        <v>2317</v>
      </c>
      <c r="H154" s="8">
        <v>13078</v>
      </c>
      <c r="I154" s="8">
        <v>0</v>
      </c>
      <c r="J154" s="8">
        <v>104</v>
      </c>
      <c r="K154" s="8">
        <v>0</v>
      </c>
      <c r="L154" s="8">
        <v>0</v>
      </c>
      <c r="M154" s="8">
        <v>317</v>
      </c>
      <c r="N154" s="51">
        <f t="shared" si="6"/>
        <v>33362</v>
      </c>
      <c r="O154" s="51"/>
      <c r="P154" s="51">
        <f t="shared" si="7"/>
        <v>104</v>
      </c>
      <c r="Q154" s="9"/>
      <c r="S154" s="51"/>
    </row>
    <row r="155" spans="1:19" ht="29.25" customHeight="1" x14ac:dyDescent="0.2">
      <c r="A155" s="44">
        <v>873</v>
      </c>
      <c r="B155" s="45" t="s">
        <v>171</v>
      </c>
      <c r="C155" s="8">
        <v>0</v>
      </c>
      <c r="D155" s="8">
        <v>0</v>
      </c>
      <c r="E155" s="8">
        <v>2582</v>
      </c>
      <c r="F155" s="8">
        <v>3208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104</v>
      </c>
      <c r="N155" s="51">
        <f t="shared" si="6"/>
        <v>5894</v>
      </c>
      <c r="O155" s="51"/>
      <c r="P155" s="51">
        <f t="shared" si="7"/>
        <v>0</v>
      </c>
      <c r="Q155" s="9"/>
      <c r="S155" s="51"/>
    </row>
    <row r="156" spans="1:19" ht="14.25" x14ac:dyDescent="0.2">
      <c r="A156" s="16"/>
      <c r="B156" s="17" t="s">
        <v>11</v>
      </c>
      <c r="C156" s="18">
        <f>SUM(C16:C155)-C108-C109-C110</f>
        <v>913847</v>
      </c>
      <c r="D156" s="18">
        <f t="shared" ref="D156:M156" si="8">SUM(D16:D155)-D108-D109-D110</f>
        <v>561</v>
      </c>
      <c r="E156" s="18">
        <f t="shared" si="8"/>
        <v>5545030</v>
      </c>
      <c r="F156" s="18">
        <f t="shared" si="8"/>
        <v>6473729</v>
      </c>
      <c r="G156" s="18">
        <f t="shared" si="8"/>
        <v>1562784</v>
      </c>
      <c r="H156" s="18">
        <f t="shared" si="8"/>
        <v>8632508</v>
      </c>
      <c r="I156" s="18">
        <f t="shared" si="8"/>
        <v>1569174</v>
      </c>
      <c r="J156" s="18">
        <f t="shared" si="8"/>
        <v>473054</v>
      </c>
      <c r="K156" s="18">
        <f t="shared" si="8"/>
        <v>7356</v>
      </c>
      <c r="L156" s="18">
        <f t="shared" si="8"/>
        <v>6759</v>
      </c>
      <c r="M156" s="18">
        <f t="shared" si="8"/>
        <v>167466</v>
      </c>
      <c r="N156" s="51">
        <f t="shared" si="6"/>
        <v>25352268</v>
      </c>
      <c r="O156" s="51"/>
      <c r="P156" s="51">
        <f t="shared" si="7"/>
        <v>465698</v>
      </c>
      <c r="Q156" s="9"/>
    </row>
    <row r="158" spans="1:19" x14ac:dyDescent="0.2">
      <c r="J158" s="51"/>
    </row>
    <row r="159" spans="1:19" x14ac:dyDescent="0.2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</sheetData>
  <autoFilter ref="A15:WZI156">
    <filterColumn colId="16">
      <customFilters>
        <customFilter operator="notEqual" val=" "/>
      </customFilters>
    </filterColumn>
  </autoFilter>
  <mergeCells count="2190">
    <mergeCell ref="BH2:BV2"/>
    <mergeCell ref="BW2:CK2"/>
    <mergeCell ref="CL2:CZ2"/>
    <mergeCell ref="DA2:DO2"/>
    <mergeCell ref="DP2:ED2"/>
    <mergeCell ref="EE2:ES2"/>
    <mergeCell ref="A1:M1"/>
    <mergeCell ref="A2:M2"/>
    <mergeCell ref="O2:AC2"/>
    <mergeCell ref="AD2:AR2"/>
    <mergeCell ref="AS2:BG2"/>
    <mergeCell ref="LR2:MF2"/>
    <mergeCell ref="MG2:MU2"/>
    <mergeCell ref="MV2:NJ2"/>
    <mergeCell ref="NK2:NY2"/>
    <mergeCell ref="NZ2:ON2"/>
    <mergeCell ref="OO2:PC2"/>
    <mergeCell ref="IF2:IT2"/>
    <mergeCell ref="IU2:JI2"/>
    <mergeCell ref="JJ2:JX2"/>
    <mergeCell ref="JY2:KM2"/>
    <mergeCell ref="KN2:LB2"/>
    <mergeCell ref="LC2:LQ2"/>
    <mergeCell ref="ET2:FH2"/>
    <mergeCell ref="FI2:FW2"/>
    <mergeCell ref="FX2:GL2"/>
    <mergeCell ref="GM2:HA2"/>
    <mergeCell ref="HB2:HP2"/>
    <mergeCell ref="HQ2:IE2"/>
    <mergeCell ref="WB2:WP2"/>
    <mergeCell ref="WQ2:XE2"/>
    <mergeCell ref="XF2:XT2"/>
    <mergeCell ref="XU2:YI2"/>
    <mergeCell ref="YJ2:YX2"/>
    <mergeCell ref="YY2:ZM2"/>
    <mergeCell ref="SP2:TD2"/>
    <mergeCell ref="TE2:TS2"/>
    <mergeCell ref="TT2:UH2"/>
    <mergeCell ref="UI2:UW2"/>
    <mergeCell ref="UX2:VL2"/>
    <mergeCell ref="VM2:WA2"/>
    <mergeCell ref="PD2:PR2"/>
    <mergeCell ref="PS2:QG2"/>
    <mergeCell ref="QH2:QV2"/>
    <mergeCell ref="QW2:RK2"/>
    <mergeCell ref="RL2:RZ2"/>
    <mergeCell ref="SA2:SO2"/>
    <mergeCell ref="AGL2:AGZ2"/>
    <mergeCell ref="AHA2:AHO2"/>
    <mergeCell ref="AHP2:AID2"/>
    <mergeCell ref="AIE2:AIS2"/>
    <mergeCell ref="AIT2:AJH2"/>
    <mergeCell ref="AJI2:AJW2"/>
    <mergeCell ref="ACZ2:ADN2"/>
    <mergeCell ref="ADO2:AEC2"/>
    <mergeCell ref="AED2:AER2"/>
    <mergeCell ref="AES2:AFG2"/>
    <mergeCell ref="AFH2:AFV2"/>
    <mergeCell ref="AFW2:AGK2"/>
    <mergeCell ref="ZN2:AAB2"/>
    <mergeCell ref="AAC2:AAQ2"/>
    <mergeCell ref="AAR2:ABF2"/>
    <mergeCell ref="ABG2:ABU2"/>
    <mergeCell ref="ABV2:ACJ2"/>
    <mergeCell ref="ACK2:ACY2"/>
    <mergeCell ref="AQV2:ARJ2"/>
    <mergeCell ref="ARK2:ARY2"/>
    <mergeCell ref="ARZ2:ASN2"/>
    <mergeCell ref="ASO2:ATC2"/>
    <mergeCell ref="ATD2:ATR2"/>
    <mergeCell ref="ATS2:AUG2"/>
    <mergeCell ref="ANJ2:ANX2"/>
    <mergeCell ref="ANY2:AOM2"/>
    <mergeCell ref="AON2:APB2"/>
    <mergeCell ref="APC2:APQ2"/>
    <mergeCell ref="APR2:AQF2"/>
    <mergeCell ref="AQG2:AQU2"/>
    <mergeCell ref="AJX2:AKL2"/>
    <mergeCell ref="AKM2:ALA2"/>
    <mergeCell ref="ALB2:ALP2"/>
    <mergeCell ref="ALQ2:AME2"/>
    <mergeCell ref="AMF2:AMT2"/>
    <mergeCell ref="AMU2:ANI2"/>
    <mergeCell ref="BBF2:BBT2"/>
    <mergeCell ref="BBU2:BCI2"/>
    <mergeCell ref="BCJ2:BCX2"/>
    <mergeCell ref="BCY2:BDM2"/>
    <mergeCell ref="BDN2:BEB2"/>
    <mergeCell ref="BEC2:BEQ2"/>
    <mergeCell ref="AXT2:AYH2"/>
    <mergeCell ref="AYI2:AYW2"/>
    <mergeCell ref="AYX2:AZL2"/>
    <mergeCell ref="AZM2:BAA2"/>
    <mergeCell ref="BAB2:BAP2"/>
    <mergeCell ref="BAQ2:BBE2"/>
    <mergeCell ref="AUH2:AUV2"/>
    <mergeCell ref="AUW2:AVK2"/>
    <mergeCell ref="AVL2:AVZ2"/>
    <mergeCell ref="AWA2:AWO2"/>
    <mergeCell ref="AWP2:AXD2"/>
    <mergeCell ref="AXE2:AXS2"/>
    <mergeCell ref="BLP2:BMD2"/>
    <mergeCell ref="BME2:BMS2"/>
    <mergeCell ref="BMT2:BNH2"/>
    <mergeCell ref="BNI2:BNW2"/>
    <mergeCell ref="BNX2:BOL2"/>
    <mergeCell ref="BOM2:BPA2"/>
    <mergeCell ref="BID2:BIR2"/>
    <mergeCell ref="BIS2:BJG2"/>
    <mergeCell ref="BJH2:BJV2"/>
    <mergeCell ref="BJW2:BKK2"/>
    <mergeCell ref="BKL2:BKZ2"/>
    <mergeCell ref="BLA2:BLO2"/>
    <mergeCell ref="BER2:BFF2"/>
    <mergeCell ref="BFG2:BFU2"/>
    <mergeCell ref="BFV2:BGJ2"/>
    <mergeCell ref="BGK2:BGY2"/>
    <mergeCell ref="BGZ2:BHN2"/>
    <mergeCell ref="BHO2:BIC2"/>
    <mergeCell ref="BVZ2:BWN2"/>
    <mergeCell ref="BWO2:BXC2"/>
    <mergeCell ref="BXD2:BXR2"/>
    <mergeCell ref="BXS2:BYG2"/>
    <mergeCell ref="BYH2:BYV2"/>
    <mergeCell ref="BYW2:BZK2"/>
    <mergeCell ref="BSN2:BTB2"/>
    <mergeCell ref="BTC2:BTQ2"/>
    <mergeCell ref="BTR2:BUF2"/>
    <mergeCell ref="BUG2:BUU2"/>
    <mergeCell ref="BUV2:BVJ2"/>
    <mergeCell ref="BVK2:BVY2"/>
    <mergeCell ref="BPB2:BPP2"/>
    <mergeCell ref="BPQ2:BQE2"/>
    <mergeCell ref="BQF2:BQT2"/>
    <mergeCell ref="BQU2:BRI2"/>
    <mergeCell ref="BRJ2:BRX2"/>
    <mergeCell ref="BRY2:BSM2"/>
    <mergeCell ref="CGJ2:CGX2"/>
    <mergeCell ref="CGY2:CHM2"/>
    <mergeCell ref="CHN2:CIB2"/>
    <mergeCell ref="CIC2:CIQ2"/>
    <mergeCell ref="CIR2:CJF2"/>
    <mergeCell ref="CJG2:CJU2"/>
    <mergeCell ref="CCX2:CDL2"/>
    <mergeCell ref="CDM2:CEA2"/>
    <mergeCell ref="CEB2:CEP2"/>
    <mergeCell ref="CEQ2:CFE2"/>
    <mergeCell ref="CFF2:CFT2"/>
    <mergeCell ref="CFU2:CGI2"/>
    <mergeCell ref="BZL2:BZZ2"/>
    <mergeCell ref="CAA2:CAO2"/>
    <mergeCell ref="CAP2:CBD2"/>
    <mergeCell ref="CBE2:CBS2"/>
    <mergeCell ref="CBT2:CCH2"/>
    <mergeCell ref="CCI2:CCW2"/>
    <mergeCell ref="CQT2:CRH2"/>
    <mergeCell ref="CRI2:CRW2"/>
    <mergeCell ref="CRX2:CSL2"/>
    <mergeCell ref="CSM2:CTA2"/>
    <mergeCell ref="CTB2:CTP2"/>
    <mergeCell ref="CTQ2:CUE2"/>
    <mergeCell ref="CNH2:CNV2"/>
    <mergeCell ref="CNW2:COK2"/>
    <mergeCell ref="COL2:COZ2"/>
    <mergeCell ref="CPA2:CPO2"/>
    <mergeCell ref="CPP2:CQD2"/>
    <mergeCell ref="CQE2:CQS2"/>
    <mergeCell ref="CJV2:CKJ2"/>
    <mergeCell ref="CKK2:CKY2"/>
    <mergeCell ref="CKZ2:CLN2"/>
    <mergeCell ref="CLO2:CMC2"/>
    <mergeCell ref="CMD2:CMR2"/>
    <mergeCell ref="CMS2:CNG2"/>
    <mergeCell ref="DBD2:DBR2"/>
    <mergeCell ref="DBS2:DCG2"/>
    <mergeCell ref="DCH2:DCV2"/>
    <mergeCell ref="DCW2:DDK2"/>
    <mergeCell ref="DDL2:DDZ2"/>
    <mergeCell ref="DEA2:DEO2"/>
    <mergeCell ref="CXR2:CYF2"/>
    <mergeCell ref="CYG2:CYU2"/>
    <mergeCell ref="CYV2:CZJ2"/>
    <mergeCell ref="CZK2:CZY2"/>
    <mergeCell ref="CZZ2:DAN2"/>
    <mergeCell ref="DAO2:DBC2"/>
    <mergeCell ref="CUF2:CUT2"/>
    <mergeCell ref="CUU2:CVI2"/>
    <mergeCell ref="CVJ2:CVX2"/>
    <mergeCell ref="CVY2:CWM2"/>
    <mergeCell ref="CWN2:CXB2"/>
    <mergeCell ref="CXC2:CXQ2"/>
    <mergeCell ref="DLN2:DMB2"/>
    <mergeCell ref="DMC2:DMQ2"/>
    <mergeCell ref="DMR2:DNF2"/>
    <mergeCell ref="DNG2:DNU2"/>
    <mergeCell ref="DNV2:DOJ2"/>
    <mergeCell ref="DOK2:DOY2"/>
    <mergeCell ref="DIB2:DIP2"/>
    <mergeCell ref="DIQ2:DJE2"/>
    <mergeCell ref="DJF2:DJT2"/>
    <mergeCell ref="DJU2:DKI2"/>
    <mergeCell ref="DKJ2:DKX2"/>
    <mergeCell ref="DKY2:DLM2"/>
    <mergeCell ref="DEP2:DFD2"/>
    <mergeCell ref="DFE2:DFS2"/>
    <mergeCell ref="DFT2:DGH2"/>
    <mergeCell ref="DGI2:DGW2"/>
    <mergeCell ref="DGX2:DHL2"/>
    <mergeCell ref="DHM2:DIA2"/>
    <mergeCell ref="DVX2:DWL2"/>
    <mergeCell ref="DWM2:DXA2"/>
    <mergeCell ref="DXB2:DXP2"/>
    <mergeCell ref="DXQ2:DYE2"/>
    <mergeCell ref="DYF2:DYT2"/>
    <mergeCell ref="DYU2:DZI2"/>
    <mergeCell ref="DSL2:DSZ2"/>
    <mergeCell ref="DTA2:DTO2"/>
    <mergeCell ref="DTP2:DUD2"/>
    <mergeCell ref="DUE2:DUS2"/>
    <mergeCell ref="DUT2:DVH2"/>
    <mergeCell ref="DVI2:DVW2"/>
    <mergeCell ref="DOZ2:DPN2"/>
    <mergeCell ref="DPO2:DQC2"/>
    <mergeCell ref="DQD2:DQR2"/>
    <mergeCell ref="DQS2:DRG2"/>
    <mergeCell ref="DRH2:DRV2"/>
    <mergeCell ref="DRW2:DSK2"/>
    <mergeCell ref="EGH2:EGV2"/>
    <mergeCell ref="EGW2:EHK2"/>
    <mergeCell ref="EHL2:EHZ2"/>
    <mergeCell ref="EIA2:EIO2"/>
    <mergeCell ref="EIP2:EJD2"/>
    <mergeCell ref="EJE2:EJS2"/>
    <mergeCell ref="ECV2:EDJ2"/>
    <mergeCell ref="EDK2:EDY2"/>
    <mergeCell ref="EDZ2:EEN2"/>
    <mergeCell ref="EEO2:EFC2"/>
    <mergeCell ref="EFD2:EFR2"/>
    <mergeCell ref="EFS2:EGG2"/>
    <mergeCell ref="DZJ2:DZX2"/>
    <mergeCell ref="DZY2:EAM2"/>
    <mergeCell ref="EAN2:EBB2"/>
    <mergeCell ref="EBC2:EBQ2"/>
    <mergeCell ref="EBR2:ECF2"/>
    <mergeCell ref="ECG2:ECU2"/>
    <mergeCell ref="EQR2:ERF2"/>
    <mergeCell ref="ERG2:ERU2"/>
    <mergeCell ref="ERV2:ESJ2"/>
    <mergeCell ref="ESK2:ESY2"/>
    <mergeCell ref="ESZ2:ETN2"/>
    <mergeCell ref="ETO2:EUC2"/>
    <mergeCell ref="ENF2:ENT2"/>
    <mergeCell ref="ENU2:EOI2"/>
    <mergeCell ref="EOJ2:EOX2"/>
    <mergeCell ref="EOY2:EPM2"/>
    <mergeCell ref="EPN2:EQB2"/>
    <mergeCell ref="EQC2:EQQ2"/>
    <mergeCell ref="EJT2:EKH2"/>
    <mergeCell ref="EKI2:EKW2"/>
    <mergeCell ref="EKX2:ELL2"/>
    <mergeCell ref="ELM2:EMA2"/>
    <mergeCell ref="EMB2:EMP2"/>
    <mergeCell ref="EMQ2:ENE2"/>
    <mergeCell ref="FBB2:FBP2"/>
    <mergeCell ref="FBQ2:FCE2"/>
    <mergeCell ref="FCF2:FCT2"/>
    <mergeCell ref="FCU2:FDI2"/>
    <mergeCell ref="FDJ2:FDX2"/>
    <mergeCell ref="FDY2:FEM2"/>
    <mergeCell ref="EXP2:EYD2"/>
    <mergeCell ref="EYE2:EYS2"/>
    <mergeCell ref="EYT2:EZH2"/>
    <mergeCell ref="EZI2:EZW2"/>
    <mergeCell ref="EZX2:FAL2"/>
    <mergeCell ref="FAM2:FBA2"/>
    <mergeCell ref="EUD2:EUR2"/>
    <mergeCell ref="EUS2:EVG2"/>
    <mergeCell ref="EVH2:EVV2"/>
    <mergeCell ref="EVW2:EWK2"/>
    <mergeCell ref="EWL2:EWZ2"/>
    <mergeCell ref="EXA2:EXO2"/>
    <mergeCell ref="FLL2:FLZ2"/>
    <mergeCell ref="FMA2:FMO2"/>
    <mergeCell ref="FMP2:FND2"/>
    <mergeCell ref="FNE2:FNS2"/>
    <mergeCell ref="FNT2:FOH2"/>
    <mergeCell ref="FOI2:FOW2"/>
    <mergeCell ref="FHZ2:FIN2"/>
    <mergeCell ref="FIO2:FJC2"/>
    <mergeCell ref="FJD2:FJR2"/>
    <mergeCell ref="FJS2:FKG2"/>
    <mergeCell ref="FKH2:FKV2"/>
    <mergeCell ref="FKW2:FLK2"/>
    <mergeCell ref="FEN2:FFB2"/>
    <mergeCell ref="FFC2:FFQ2"/>
    <mergeCell ref="FFR2:FGF2"/>
    <mergeCell ref="FGG2:FGU2"/>
    <mergeCell ref="FGV2:FHJ2"/>
    <mergeCell ref="FHK2:FHY2"/>
    <mergeCell ref="FVV2:FWJ2"/>
    <mergeCell ref="FWK2:FWY2"/>
    <mergeCell ref="FWZ2:FXN2"/>
    <mergeCell ref="FXO2:FYC2"/>
    <mergeCell ref="FYD2:FYR2"/>
    <mergeCell ref="FYS2:FZG2"/>
    <mergeCell ref="FSJ2:FSX2"/>
    <mergeCell ref="FSY2:FTM2"/>
    <mergeCell ref="FTN2:FUB2"/>
    <mergeCell ref="FUC2:FUQ2"/>
    <mergeCell ref="FUR2:FVF2"/>
    <mergeCell ref="FVG2:FVU2"/>
    <mergeCell ref="FOX2:FPL2"/>
    <mergeCell ref="FPM2:FQA2"/>
    <mergeCell ref="FQB2:FQP2"/>
    <mergeCell ref="FQQ2:FRE2"/>
    <mergeCell ref="FRF2:FRT2"/>
    <mergeCell ref="FRU2:FSI2"/>
    <mergeCell ref="GGF2:GGT2"/>
    <mergeCell ref="GGU2:GHI2"/>
    <mergeCell ref="GHJ2:GHX2"/>
    <mergeCell ref="GHY2:GIM2"/>
    <mergeCell ref="GIN2:GJB2"/>
    <mergeCell ref="GJC2:GJQ2"/>
    <mergeCell ref="GCT2:GDH2"/>
    <mergeCell ref="GDI2:GDW2"/>
    <mergeCell ref="GDX2:GEL2"/>
    <mergeCell ref="GEM2:GFA2"/>
    <mergeCell ref="GFB2:GFP2"/>
    <mergeCell ref="GFQ2:GGE2"/>
    <mergeCell ref="FZH2:FZV2"/>
    <mergeCell ref="FZW2:GAK2"/>
    <mergeCell ref="GAL2:GAZ2"/>
    <mergeCell ref="GBA2:GBO2"/>
    <mergeCell ref="GBP2:GCD2"/>
    <mergeCell ref="GCE2:GCS2"/>
    <mergeCell ref="GQP2:GRD2"/>
    <mergeCell ref="GRE2:GRS2"/>
    <mergeCell ref="GRT2:GSH2"/>
    <mergeCell ref="GSI2:GSW2"/>
    <mergeCell ref="GSX2:GTL2"/>
    <mergeCell ref="GTM2:GUA2"/>
    <mergeCell ref="GND2:GNR2"/>
    <mergeCell ref="GNS2:GOG2"/>
    <mergeCell ref="GOH2:GOV2"/>
    <mergeCell ref="GOW2:GPK2"/>
    <mergeCell ref="GPL2:GPZ2"/>
    <mergeCell ref="GQA2:GQO2"/>
    <mergeCell ref="GJR2:GKF2"/>
    <mergeCell ref="GKG2:GKU2"/>
    <mergeCell ref="GKV2:GLJ2"/>
    <mergeCell ref="GLK2:GLY2"/>
    <mergeCell ref="GLZ2:GMN2"/>
    <mergeCell ref="GMO2:GNC2"/>
    <mergeCell ref="HAZ2:HBN2"/>
    <mergeCell ref="HBO2:HCC2"/>
    <mergeCell ref="HCD2:HCR2"/>
    <mergeCell ref="HCS2:HDG2"/>
    <mergeCell ref="HDH2:HDV2"/>
    <mergeCell ref="HDW2:HEK2"/>
    <mergeCell ref="GXN2:GYB2"/>
    <mergeCell ref="GYC2:GYQ2"/>
    <mergeCell ref="GYR2:GZF2"/>
    <mergeCell ref="GZG2:GZU2"/>
    <mergeCell ref="GZV2:HAJ2"/>
    <mergeCell ref="HAK2:HAY2"/>
    <mergeCell ref="GUB2:GUP2"/>
    <mergeCell ref="GUQ2:GVE2"/>
    <mergeCell ref="GVF2:GVT2"/>
    <mergeCell ref="GVU2:GWI2"/>
    <mergeCell ref="GWJ2:GWX2"/>
    <mergeCell ref="GWY2:GXM2"/>
    <mergeCell ref="HLJ2:HLX2"/>
    <mergeCell ref="HLY2:HMM2"/>
    <mergeCell ref="HMN2:HNB2"/>
    <mergeCell ref="HNC2:HNQ2"/>
    <mergeCell ref="HNR2:HOF2"/>
    <mergeCell ref="HOG2:HOU2"/>
    <mergeCell ref="HHX2:HIL2"/>
    <mergeCell ref="HIM2:HJA2"/>
    <mergeCell ref="HJB2:HJP2"/>
    <mergeCell ref="HJQ2:HKE2"/>
    <mergeCell ref="HKF2:HKT2"/>
    <mergeCell ref="HKU2:HLI2"/>
    <mergeCell ref="HEL2:HEZ2"/>
    <mergeCell ref="HFA2:HFO2"/>
    <mergeCell ref="HFP2:HGD2"/>
    <mergeCell ref="HGE2:HGS2"/>
    <mergeCell ref="HGT2:HHH2"/>
    <mergeCell ref="HHI2:HHW2"/>
    <mergeCell ref="HVT2:HWH2"/>
    <mergeCell ref="HWI2:HWW2"/>
    <mergeCell ref="HWX2:HXL2"/>
    <mergeCell ref="HXM2:HYA2"/>
    <mergeCell ref="HYB2:HYP2"/>
    <mergeCell ref="HYQ2:HZE2"/>
    <mergeCell ref="HSH2:HSV2"/>
    <mergeCell ref="HSW2:HTK2"/>
    <mergeCell ref="HTL2:HTZ2"/>
    <mergeCell ref="HUA2:HUO2"/>
    <mergeCell ref="HUP2:HVD2"/>
    <mergeCell ref="HVE2:HVS2"/>
    <mergeCell ref="HOV2:HPJ2"/>
    <mergeCell ref="HPK2:HPY2"/>
    <mergeCell ref="HPZ2:HQN2"/>
    <mergeCell ref="HQO2:HRC2"/>
    <mergeCell ref="HRD2:HRR2"/>
    <mergeCell ref="HRS2:HSG2"/>
    <mergeCell ref="IGD2:IGR2"/>
    <mergeCell ref="IGS2:IHG2"/>
    <mergeCell ref="IHH2:IHV2"/>
    <mergeCell ref="IHW2:IIK2"/>
    <mergeCell ref="IIL2:IIZ2"/>
    <mergeCell ref="IJA2:IJO2"/>
    <mergeCell ref="ICR2:IDF2"/>
    <mergeCell ref="IDG2:IDU2"/>
    <mergeCell ref="IDV2:IEJ2"/>
    <mergeCell ref="IEK2:IEY2"/>
    <mergeCell ref="IEZ2:IFN2"/>
    <mergeCell ref="IFO2:IGC2"/>
    <mergeCell ref="HZF2:HZT2"/>
    <mergeCell ref="HZU2:IAI2"/>
    <mergeCell ref="IAJ2:IAX2"/>
    <mergeCell ref="IAY2:IBM2"/>
    <mergeCell ref="IBN2:ICB2"/>
    <mergeCell ref="ICC2:ICQ2"/>
    <mergeCell ref="IQN2:IRB2"/>
    <mergeCell ref="IRC2:IRQ2"/>
    <mergeCell ref="IRR2:ISF2"/>
    <mergeCell ref="ISG2:ISU2"/>
    <mergeCell ref="ISV2:ITJ2"/>
    <mergeCell ref="ITK2:ITY2"/>
    <mergeCell ref="INB2:INP2"/>
    <mergeCell ref="INQ2:IOE2"/>
    <mergeCell ref="IOF2:IOT2"/>
    <mergeCell ref="IOU2:IPI2"/>
    <mergeCell ref="IPJ2:IPX2"/>
    <mergeCell ref="IPY2:IQM2"/>
    <mergeCell ref="IJP2:IKD2"/>
    <mergeCell ref="IKE2:IKS2"/>
    <mergeCell ref="IKT2:ILH2"/>
    <mergeCell ref="ILI2:ILW2"/>
    <mergeCell ref="ILX2:IML2"/>
    <mergeCell ref="IMM2:INA2"/>
    <mergeCell ref="JAX2:JBL2"/>
    <mergeCell ref="JBM2:JCA2"/>
    <mergeCell ref="JCB2:JCP2"/>
    <mergeCell ref="JCQ2:JDE2"/>
    <mergeCell ref="JDF2:JDT2"/>
    <mergeCell ref="JDU2:JEI2"/>
    <mergeCell ref="IXL2:IXZ2"/>
    <mergeCell ref="IYA2:IYO2"/>
    <mergeCell ref="IYP2:IZD2"/>
    <mergeCell ref="IZE2:IZS2"/>
    <mergeCell ref="IZT2:JAH2"/>
    <mergeCell ref="JAI2:JAW2"/>
    <mergeCell ref="ITZ2:IUN2"/>
    <mergeCell ref="IUO2:IVC2"/>
    <mergeCell ref="IVD2:IVR2"/>
    <mergeCell ref="IVS2:IWG2"/>
    <mergeCell ref="IWH2:IWV2"/>
    <mergeCell ref="IWW2:IXK2"/>
    <mergeCell ref="JLH2:JLV2"/>
    <mergeCell ref="JLW2:JMK2"/>
    <mergeCell ref="JML2:JMZ2"/>
    <mergeCell ref="JNA2:JNO2"/>
    <mergeCell ref="JNP2:JOD2"/>
    <mergeCell ref="JOE2:JOS2"/>
    <mergeCell ref="JHV2:JIJ2"/>
    <mergeCell ref="JIK2:JIY2"/>
    <mergeCell ref="JIZ2:JJN2"/>
    <mergeCell ref="JJO2:JKC2"/>
    <mergeCell ref="JKD2:JKR2"/>
    <mergeCell ref="JKS2:JLG2"/>
    <mergeCell ref="JEJ2:JEX2"/>
    <mergeCell ref="JEY2:JFM2"/>
    <mergeCell ref="JFN2:JGB2"/>
    <mergeCell ref="JGC2:JGQ2"/>
    <mergeCell ref="JGR2:JHF2"/>
    <mergeCell ref="JHG2:JHU2"/>
    <mergeCell ref="JVR2:JWF2"/>
    <mergeCell ref="JWG2:JWU2"/>
    <mergeCell ref="JWV2:JXJ2"/>
    <mergeCell ref="JXK2:JXY2"/>
    <mergeCell ref="JXZ2:JYN2"/>
    <mergeCell ref="JYO2:JZC2"/>
    <mergeCell ref="JSF2:JST2"/>
    <mergeCell ref="JSU2:JTI2"/>
    <mergeCell ref="JTJ2:JTX2"/>
    <mergeCell ref="JTY2:JUM2"/>
    <mergeCell ref="JUN2:JVB2"/>
    <mergeCell ref="JVC2:JVQ2"/>
    <mergeCell ref="JOT2:JPH2"/>
    <mergeCell ref="JPI2:JPW2"/>
    <mergeCell ref="JPX2:JQL2"/>
    <mergeCell ref="JQM2:JRA2"/>
    <mergeCell ref="JRB2:JRP2"/>
    <mergeCell ref="JRQ2:JSE2"/>
    <mergeCell ref="KGB2:KGP2"/>
    <mergeCell ref="KGQ2:KHE2"/>
    <mergeCell ref="KHF2:KHT2"/>
    <mergeCell ref="KHU2:KII2"/>
    <mergeCell ref="KIJ2:KIX2"/>
    <mergeCell ref="KIY2:KJM2"/>
    <mergeCell ref="KCP2:KDD2"/>
    <mergeCell ref="KDE2:KDS2"/>
    <mergeCell ref="KDT2:KEH2"/>
    <mergeCell ref="KEI2:KEW2"/>
    <mergeCell ref="KEX2:KFL2"/>
    <mergeCell ref="KFM2:KGA2"/>
    <mergeCell ref="JZD2:JZR2"/>
    <mergeCell ref="JZS2:KAG2"/>
    <mergeCell ref="KAH2:KAV2"/>
    <mergeCell ref="KAW2:KBK2"/>
    <mergeCell ref="KBL2:KBZ2"/>
    <mergeCell ref="KCA2:KCO2"/>
    <mergeCell ref="KQL2:KQZ2"/>
    <mergeCell ref="KRA2:KRO2"/>
    <mergeCell ref="KRP2:KSD2"/>
    <mergeCell ref="KSE2:KSS2"/>
    <mergeCell ref="KST2:KTH2"/>
    <mergeCell ref="KTI2:KTW2"/>
    <mergeCell ref="KMZ2:KNN2"/>
    <mergeCell ref="KNO2:KOC2"/>
    <mergeCell ref="KOD2:KOR2"/>
    <mergeCell ref="KOS2:KPG2"/>
    <mergeCell ref="KPH2:KPV2"/>
    <mergeCell ref="KPW2:KQK2"/>
    <mergeCell ref="KJN2:KKB2"/>
    <mergeCell ref="KKC2:KKQ2"/>
    <mergeCell ref="KKR2:KLF2"/>
    <mergeCell ref="KLG2:KLU2"/>
    <mergeCell ref="KLV2:KMJ2"/>
    <mergeCell ref="KMK2:KMY2"/>
    <mergeCell ref="LAV2:LBJ2"/>
    <mergeCell ref="LBK2:LBY2"/>
    <mergeCell ref="LBZ2:LCN2"/>
    <mergeCell ref="LCO2:LDC2"/>
    <mergeCell ref="LDD2:LDR2"/>
    <mergeCell ref="LDS2:LEG2"/>
    <mergeCell ref="KXJ2:KXX2"/>
    <mergeCell ref="KXY2:KYM2"/>
    <mergeCell ref="KYN2:KZB2"/>
    <mergeCell ref="KZC2:KZQ2"/>
    <mergeCell ref="KZR2:LAF2"/>
    <mergeCell ref="LAG2:LAU2"/>
    <mergeCell ref="KTX2:KUL2"/>
    <mergeCell ref="KUM2:KVA2"/>
    <mergeCell ref="KVB2:KVP2"/>
    <mergeCell ref="KVQ2:KWE2"/>
    <mergeCell ref="KWF2:KWT2"/>
    <mergeCell ref="KWU2:KXI2"/>
    <mergeCell ref="LLF2:LLT2"/>
    <mergeCell ref="LLU2:LMI2"/>
    <mergeCell ref="LMJ2:LMX2"/>
    <mergeCell ref="LMY2:LNM2"/>
    <mergeCell ref="LNN2:LOB2"/>
    <mergeCell ref="LOC2:LOQ2"/>
    <mergeCell ref="LHT2:LIH2"/>
    <mergeCell ref="LII2:LIW2"/>
    <mergeCell ref="LIX2:LJL2"/>
    <mergeCell ref="LJM2:LKA2"/>
    <mergeCell ref="LKB2:LKP2"/>
    <mergeCell ref="LKQ2:LLE2"/>
    <mergeCell ref="LEH2:LEV2"/>
    <mergeCell ref="LEW2:LFK2"/>
    <mergeCell ref="LFL2:LFZ2"/>
    <mergeCell ref="LGA2:LGO2"/>
    <mergeCell ref="LGP2:LHD2"/>
    <mergeCell ref="LHE2:LHS2"/>
    <mergeCell ref="LVP2:LWD2"/>
    <mergeCell ref="LWE2:LWS2"/>
    <mergeCell ref="LWT2:LXH2"/>
    <mergeCell ref="LXI2:LXW2"/>
    <mergeCell ref="LXX2:LYL2"/>
    <mergeCell ref="LYM2:LZA2"/>
    <mergeCell ref="LSD2:LSR2"/>
    <mergeCell ref="LSS2:LTG2"/>
    <mergeCell ref="LTH2:LTV2"/>
    <mergeCell ref="LTW2:LUK2"/>
    <mergeCell ref="LUL2:LUZ2"/>
    <mergeCell ref="LVA2:LVO2"/>
    <mergeCell ref="LOR2:LPF2"/>
    <mergeCell ref="LPG2:LPU2"/>
    <mergeCell ref="LPV2:LQJ2"/>
    <mergeCell ref="LQK2:LQY2"/>
    <mergeCell ref="LQZ2:LRN2"/>
    <mergeCell ref="LRO2:LSC2"/>
    <mergeCell ref="MFZ2:MGN2"/>
    <mergeCell ref="MGO2:MHC2"/>
    <mergeCell ref="MHD2:MHR2"/>
    <mergeCell ref="MHS2:MIG2"/>
    <mergeCell ref="MIH2:MIV2"/>
    <mergeCell ref="MIW2:MJK2"/>
    <mergeCell ref="MCN2:MDB2"/>
    <mergeCell ref="MDC2:MDQ2"/>
    <mergeCell ref="MDR2:MEF2"/>
    <mergeCell ref="MEG2:MEU2"/>
    <mergeCell ref="MEV2:MFJ2"/>
    <mergeCell ref="MFK2:MFY2"/>
    <mergeCell ref="LZB2:LZP2"/>
    <mergeCell ref="LZQ2:MAE2"/>
    <mergeCell ref="MAF2:MAT2"/>
    <mergeCell ref="MAU2:MBI2"/>
    <mergeCell ref="MBJ2:MBX2"/>
    <mergeCell ref="MBY2:MCM2"/>
    <mergeCell ref="MQJ2:MQX2"/>
    <mergeCell ref="MQY2:MRM2"/>
    <mergeCell ref="MRN2:MSB2"/>
    <mergeCell ref="MSC2:MSQ2"/>
    <mergeCell ref="MSR2:MTF2"/>
    <mergeCell ref="MTG2:MTU2"/>
    <mergeCell ref="MMX2:MNL2"/>
    <mergeCell ref="MNM2:MOA2"/>
    <mergeCell ref="MOB2:MOP2"/>
    <mergeCell ref="MOQ2:MPE2"/>
    <mergeCell ref="MPF2:MPT2"/>
    <mergeCell ref="MPU2:MQI2"/>
    <mergeCell ref="MJL2:MJZ2"/>
    <mergeCell ref="MKA2:MKO2"/>
    <mergeCell ref="MKP2:MLD2"/>
    <mergeCell ref="MLE2:MLS2"/>
    <mergeCell ref="MLT2:MMH2"/>
    <mergeCell ref="MMI2:MMW2"/>
    <mergeCell ref="NAT2:NBH2"/>
    <mergeCell ref="NBI2:NBW2"/>
    <mergeCell ref="NBX2:NCL2"/>
    <mergeCell ref="NCM2:NDA2"/>
    <mergeCell ref="NDB2:NDP2"/>
    <mergeCell ref="NDQ2:NEE2"/>
    <mergeCell ref="MXH2:MXV2"/>
    <mergeCell ref="MXW2:MYK2"/>
    <mergeCell ref="MYL2:MYZ2"/>
    <mergeCell ref="MZA2:MZO2"/>
    <mergeCell ref="MZP2:NAD2"/>
    <mergeCell ref="NAE2:NAS2"/>
    <mergeCell ref="MTV2:MUJ2"/>
    <mergeCell ref="MUK2:MUY2"/>
    <mergeCell ref="MUZ2:MVN2"/>
    <mergeCell ref="MVO2:MWC2"/>
    <mergeCell ref="MWD2:MWR2"/>
    <mergeCell ref="MWS2:MXG2"/>
    <mergeCell ref="NLD2:NLR2"/>
    <mergeCell ref="NLS2:NMG2"/>
    <mergeCell ref="NMH2:NMV2"/>
    <mergeCell ref="NMW2:NNK2"/>
    <mergeCell ref="NNL2:NNZ2"/>
    <mergeCell ref="NOA2:NOO2"/>
    <mergeCell ref="NHR2:NIF2"/>
    <mergeCell ref="NIG2:NIU2"/>
    <mergeCell ref="NIV2:NJJ2"/>
    <mergeCell ref="NJK2:NJY2"/>
    <mergeCell ref="NJZ2:NKN2"/>
    <mergeCell ref="NKO2:NLC2"/>
    <mergeCell ref="NEF2:NET2"/>
    <mergeCell ref="NEU2:NFI2"/>
    <mergeCell ref="NFJ2:NFX2"/>
    <mergeCell ref="NFY2:NGM2"/>
    <mergeCell ref="NGN2:NHB2"/>
    <mergeCell ref="NHC2:NHQ2"/>
    <mergeCell ref="NVN2:NWB2"/>
    <mergeCell ref="NWC2:NWQ2"/>
    <mergeCell ref="NWR2:NXF2"/>
    <mergeCell ref="NXG2:NXU2"/>
    <mergeCell ref="NXV2:NYJ2"/>
    <mergeCell ref="NYK2:NYY2"/>
    <mergeCell ref="NSB2:NSP2"/>
    <mergeCell ref="NSQ2:NTE2"/>
    <mergeCell ref="NTF2:NTT2"/>
    <mergeCell ref="NTU2:NUI2"/>
    <mergeCell ref="NUJ2:NUX2"/>
    <mergeCell ref="NUY2:NVM2"/>
    <mergeCell ref="NOP2:NPD2"/>
    <mergeCell ref="NPE2:NPS2"/>
    <mergeCell ref="NPT2:NQH2"/>
    <mergeCell ref="NQI2:NQW2"/>
    <mergeCell ref="NQX2:NRL2"/>
    <mergeCell ref="NRM2:NSA2"/>
    <mergeCell ref="OFX2:OGL2"/>
    <mergeCell ref="OGM2:OHA2"/>
    <mergeCell ref="OHB2:OHP2"/>
    <mergeCell ref="OHQ2:OIE2"/>
    <mergeCell ref="OIF2:OIT2"/>
    <mergeCell ref="OIU2:OJI2"/>
    <mergeCell ref="OCL2:OCZ2"/>
    <mergeCell ref="ODA2:ODO2"/>
    <mergeCell ref="ODP2:OED2"/>
    <mergeCell ref="OEE2:OES2"/>
    <mergeCell ref="OET2:OFH2"/>
    <mergeCell ref="OFI2:OFW2"/>
    <mergeCell ref="NYZ2:NZN2"/>
    <mergeCell ref="NZO2:OAC2"/>
    <mergeCell ref="OAD2:OAR2"/>
    <mergeCell ref="OAS2:OBG2"/>
    <mergeCell ref="OBH2:OBV2"/>
    <mergeCell ref="OBW2:OCK2"/>
    <mergeCell ref="OQH2:OQV2"/>
    <mergeCell ref="OQW2:ORK2"/>
    <mergeCell ref="ORL2:ORZ2"/>
    <mergeCell ref="OSA2:OSO2"/>
    <mergeCell ref="OSP2:OTD2"/>
    <mergeCell ref="OTE2:OTS2"/>
    <mergeCell ref="OMV2:ONJ2"/>
    <mergeCell ref="ONK2:ONY2"/>
    <mergeCell ref="ONZ2:OON2"/>
    <mergeCell ref="OOO2:OPC2"/>
    <mergeCell ref="OPD2:OPR2"/>
    <mergeCell ref="OPS2:OQG2"/>
    <mergeCell ref="OJJ2:OJX2"/>
    <mergeCell ref="OJY2:OKM2"/>
    <mergeCell ref="OKN2:OLB2"/>
    <mergeCell ref="OLC2:OLQ2"/>
    <mergeCell ref="OLR2:OMF2"/>
    <mergeCell ref="OMG2:OMU2"/>
    <mergeCell ref="PAR2:PBF2"/>
    <mergeCell ref="PBG2:PBU2"/>
    <mergeCell ref="PBV2:PCJ2"/>
    <mergeCell ref="PCK2:PCY2"/>
    <mergeCell ref="PCZ2:PDN2"/>
    <mergeCell ref="PDO2:PEC2"/>
    <mergeCell ref="OXF2:OXT2"/>
    <mergeCell ref="OXU2:OYI2"/>
    <mergeCell ref="OYJ2:OYX2"/>
    <mergeCell ref="OYY2:OZM2"/>
    <mergeCell ref="OZN2:PAB2"/>
    <mergeCell ref="PAC2:PAQ2"/>
    <mergeCell ref="OTT2:OUH2"/>
    <mergeCell ref="OUI2:OUW2"/>
    <mergeCell ref="OUX2:OVL2"/>
    <mergeCell ref="OVM2:OWA2"/>
    <mergeCell ref="OWB2:OWP2"/>
    <mergeCell ref="OWQ2:OXE2"/>
    <mergeCell ref="PLB2:PLP2"/>
    <mergeCell ref="PLQ2:PME2"/>
    <mergeCell ref="PMF2:PMT2"/>
    <mergeCell ref="PMU2:PNI2"/>
    <mergeCell ref="PNJ2:PNX2"/>
    <mergeCell ref="PNY2:POM2"/>
    <mergeCell ref="PHP2:PID2"/>
    <mergeCell ref="PIE2:PIS2"/>
    <mergeCell ref="PIT2:PJH2"/>
    <mergeCell ref="PJI2:PJW2"/>
    <mergeCell ref="PJX2:PKL2"/>
    <mergeCell ref="PKM2:PLA2"/>
    <mergeCell ref="PED2:PER2"/>
    <mergeCell ref="PES2:PFG2"/>
    <mergeCell ref="PFH2:PFV2"/>
    <mergeCell ref="PFW2:PGK2"/>
    <mergeCell ref="PGL2:PGZ2"/>
    <mergeCell ref="PHA2:PHO2"/>
    <mergeCell ref="PVL2:PVZ2"/>
    <mergeCell ref="PWA2:PWO2"/>
    <mergeCell ref="PWP2:PXD2"/>
    <mergeCell ref="PXE2:PXS2"/>
    <mergeCell ref="PXT2:PYH2"/>
    <mergeCell ref="PYI2:PYW2"/>
    <mergeCell ref="PRZ2:PSN2"/>
    <mergeCell ref="PSO2:PTC2"/>
    <mergeCell ref="PTD2:PTR2"/>
    <mergeCell ref="PTS2:PUG2"/>
    <mergeCell ref="PUH2:PUV2"/>
    <mergeCell ref="PUW2:PVK2"/>
    <mergeCell ref="PON2:PPB2"/>
    <mergeCell ref="PPC2:PPQ2"/>
    <mergeCell ref="PPR2:PQF2"/>
    <mergeCell ref="PQG2:PQU2"/>
    <mergeCell ref="PQV2:PRJ2"/>
    <mergeCell ref="PRK2:PRY2"/>
    <mergeCell ref="QFV2:QGJ2"/>
    <mergeCell ref="QGK2:QGY2"/>
    <mergeCell ref="QGZ2:QHN2"/>
    <mergeCell ref="QHO2:QIC2"/>
    <mergeCell ref="QID2:QIR2"/>
    <mergeCell ref="QIS2:QJG2"/>
    <mergeCell ref="QCJ2:QCX2"/>
    <mergeCell ref="QCY2:QDM2"/>
    <mergeCell ref="QDN2:QEB2"/>
    <mergeCell ref="QEC2:QEQ2"/>
    <mergeCell ref="QER2:QFF2"/>
    <mergeCell ref="QFG2:QFU2"/>
    <mergeCell ref="PYX2:PZL2"/>
    <mergeCell ref="PZM2:QAA2"/>
    <mergeCell ref="QAB2:QAP2"/>
    <mergeCell ref="QAQ2:QBE2"/>
    <mergeCell ref="QBF2:QBT2"/>
    <mergeCell ref="QBU2:QCI2"/>
    <mergeCell ref="QQF2:QQT2"/>
    <mergeCell ref="QQU2:QRI2"/>
    <mergeCell ref="QRJ2:QRX2"/>
    <mergeCell ref="QRY2:QSM2"/>
    <mergeCell ref="QSN2:QTB2"/>
    <mergeCell ref="QTC2:QTQ2"/>
    <mergeCell ref="QMT2:QNH2"/>
    <mergeCell ref="QNI2:QNW2"/>
    <mergeCell ref="QNX2:QOL2"/>
    <mergeCell ref="QOM2:QPA2"/>
    <mergeCell ref="QPB2:QPP2"/>
    <mergeCell ref="QPQ2:QQE2"/>
    <mergeCell ref="QJH2:QJV2"/>
    <mergeCell ref="QJW2:QKK2"/>
    <mergeCell ref="QKL2:QKZ2"/>
    <mergeCell ref="QLA2:QLO2"/>
    <mergeCell ref="QLP2:QMD2"/>
    <mergeCell ref="QME2:QMS2"/>
    <mergeCell ref="RAP2:RBD2"/>
    <mergeCell ref="RBE2:RBS2"/>
    <mergeCell ref="RBT2:RCH2"/>
    <mergeCell ref="RCI2:RCW2"/>
    <mergeCell ref="RCX2:RDL2"/>
    <mergeCell ref="RDM2:REA2"/>
    <mergeCell ref="QXD2:QXR2"/>
    <mergeCell ref="QXS2:QYG2"/>
    <mergeCell ref="QYH2:QYV2"/>
    <mergeCell ref="QYW2:QZK2"/>
    <mergeCell ref="QZL2:QZZ2"/>
    <mergeCell ref="RAA2:RAO2"/>
    <mergeCell ref="QTR2:QUF2"/>
    <mergeCell ref="QUG2:QUU2"/>
    <mergeCell ref="QUV2:QVJ2"/>
    <mergeCell ref="QVK2:QVY2"/>
    <mergeCell ref="QVZ2:QWN2"/>
    <mergeCell ref="QWO2:QXC2"/>
    <mergeCell ref="RKZ2:RLN2"/>
    <mergeCell ref="RLO2:RMC2"/>
    <mergeCell ref="RMD2:RMR2"/>
    <mergeCell ref="RMS2:RNG2"/>
    <mergeCell ref="RNH2:RNV2"/>
    <mergeCell ref="RNW2:ROK2"/>
    <mergeCell ref="RHN2:RIB2"/>
    <mergeCell ref="RIC2:RIQ2"/>
    <mergeCell ref="RIR2:RJF2"/>
    <mergeCell ref="RJG2:RJU2"/>
    <mergeCell ref="RJV2:RKJ2"/>
    <mergeCell ref="RKK2:RKY2"/>
    <mergeCell ref="REB2:REP2"/>
    <mergeCell ref="REQ2:RFE2"/>
    <mergeCell ref="RFF2:RFT2"/>
    <mergeCell ref="RFU2:RGI2"/>
    <mergeCell ref="RGJ2:RGX2"/>
    <mergeCell ref="RGY2:RHM2"/>
    <mergeCell ref="RVJ2:RVX2"/>
    <mergeCell ref="RVY2:RWM2"/>
    <mergeCell ref="RWN2:RXB2"/>
    <mergeCell ref="RXC2:RXQ2"/>
    <mergeCell ref="RXR2:RYF2"/>
    <mergeCell ref="RYG2:RYU2"/>
    <mergeCell ref="RRX2:RSL2"/>
    <mergeCell ref="RSM2:RTA2"/>
    <mergeCell ref="RTB2:RTP2"/>
    <mergeCell ref="RTQ2:RUE2"/>
    <mergeCell ref="RUF2:RUT2"/>
    <mergeCell ref="RUU2:RVI2"/>
    <mergeCell ref="ROL2:ROZ2"/>
    <mergeCell ref="RPA2:RPO2"/>
    <mergeCell ref="RPP2:RQD2"/>
    <mergeCell ref="RQE2:RQS2"/>
    <mergeCell ref="RQT2:RRH2"/>
    <mergeCell ref="RRI2:RRW2"/>
    <mergeCell ref="SFT2:SGH2"/>
    <mergeCell ref="SGI2:SGW2"/>
    <mergeCell ref="SGX2:SHL2"/>
    <mergeCell ref="SHM2:SIA2"/>
    <mergeCell ref="SIB2:SIP2"/>
    <mergeCell ref="SIQ2:SJE2"/>
    <mergeCell ref="SCH2:SCV2"/>
    <mergeCell ref="SCW2:SDK2"/>
    <mergeCell ref="SDL2:SDZ2"/>
    <mergeCell ref="SEA2:SEO2"/>
    <mergeCell ref="SEP2:SFD2"/>
    <mergeCell ref="SFE2:SFS2"/>
    <mergeCell ref="RYV2:RZJ2"/>
    <mergeCell ref="RZK2:RZY2"/>
    <mergeCell ref="RZZ2:SAN2"/>
    <mergeCell ref="SAO2:SBC2"/>
    <mergeCell ref="SBD2:SBR2"/>
    <mergeCell ref="SBS2:SCG2"/>
    <mergeCell ref="SQD2:SQR2"/>
    <mergeCell ref="SQS2:SRG2"/>
    <mergeCell ref="SRH2:SRV2"/>
    <mergeCell ref="SRW2:SSK2"/>
    <mergeCell ref="SSL2:SSZ2"/>
    <mergeCell ref="STA2:STO2"/>
    <mergeCell ref="SMR2:SNF2"/>
    <mergeCell ref="SNG2:SNU2"/>
    <mergeCell ref="SNV2:SOJ2"/>
    <mergeCell ref="SOK2:SOY2"/>
    <mergeCell ref="SOZ2:SPN2"/>
    <mergeCell ref="SPO2:SQC2"/>
    <mergeCell ref="SJF2:SJT2"/>
    <mergeCell ref="SJU2:SKI2"/>
    <mergeCell ref="SKJ2:SKX2"/>
    <mergeCell ref="SKY2:SLM2"/>
    <mergeCell ref="SLN2:SMB2"/>
    <mergeCell ref="SMC2:SMQ2"/>
    <mergeCell ref="TAN2:TBB2"/>
    <mergeCell ref="TBC2:TBQ2"/>
    <mergeCell ref="TBR2:TCF2"/>
    <mergeCell ref="TCG2:TCU2"/>
    <mergeCell ref="TCV2:TDJ2"/>
    <mergeCell ref="TDK2:TDY2"/>
    <mergeCell ref="SXB2:SXP2"/>
    <mergeCell ref="SXQ2:SYE2"/>
    <mergeCell ref="SYF2:SYT2"/>
    <mergeCell ref="SYU2:SZI2"/>
    <mergeCell ref="SZJ2:SZX2"/>
    <mergeCell ref="SZY2:TAM2"/>
    <mergeCell ref="STP2:SUD2"/>
    <mergeCell ref="SUE2:SUS2"/>
    <mergeCell ref="SUT2:SVH2"/>
    <mergeCell ref="SVI2:SVW2"/>
    <mergeCell ref="SVX2:SWL2"/>
    <mergeCell ref="SWM2:SXA2"/>
    <mergeCell ref="TKX2:TLL2"/>
    <mergeCell ref="TLM2:TMA2"/>
    <mergeCell ref="TMB2:TMP2"/>
    <mergeCell ref="TMQ2:TNE2"/>
    <mergeCell ref="TNF2:TNT2"/>
    <mergeCell ref="TNU2:TOI2"/>
    <mergeCell ref="THL2:THZ2"/>
    <mergeCell ref="TIA2:TIO2"/>
    <mergeCell ref="TIP2:TJD2"/>
    <mergeCell ref="TJE2:TJS2"/>
    <mergeCell ref="TJT2:TKH2"/>
    <mergeCell ref="TKI2:TKW2"/>
    <mergeCell ref="TDZ2:TEN2"/>
    <mergeCell ref="TEO2:TFC2"/>
    <mergeCell ref="TFD2:TFR2"/>
    <mergeCell ref="TFS2:TGG2"/>
    <mergeCell ref="TGH2:TGV2"/>
    <mergeCell ref="TGW2:THK2"/>
    <mergeCell ref="TVH2:TVV2"/>
    <mergeCell ref="TVW2:TWK2"/>
    <mergeCell ref="TWL2:TWZ2"/>
    <mergeCell ref="TXA2:TXO2"/>
    <mergeCell ref="TXP2:TYD2"/>
    <mergeCell ref="TYE2:TYS2"/>
    <mergeCell ref="TRV2:TSJ2"/>
    <mergeCell ref="TSK2:TSY2"/>
    <mergeCell ref="TSZ2:TTN2"/>
    <mergeCell ref="TTO2:TUC2"/>
    <mergeCell ref="TUD2:TUR2"/>
    <mergeCell ref="TUS2:TVG2"/>
    <mergeCell ref="TOJ2:TOX2"/>
    <mergeCell ref="TOY2:TPM2"/>
    <mergeCell ref="TPN2:TQB2"/>
    <mergeCell ref="TQC2:TQQ2"/>
    <mergeCell ref="TQR2:TRF2"/>
    <mergeCell ref="TRG2:TRU2"/>
    <mergeCell ref="UFR2:UGF2"/>
    <mergeCell ref="UGG2:UGU2"/>
    <mergeCell ref="UGV2:UHJ2"/>
    <mergeCell ref="UHK2:UHY2"/>
    <mergeCell ref="UHZ2:UIN2"/>
    <mergeCell ref="UIO2:UJC2"/>
    <mergeCell ref="UCF2:UCT2"/>
    <mergeCell ref="UCU2:UDI2"/>
    <mergeCell ref="UDJ2:UDX2"/>
    <mergeCell ref="UDY2:UEM2"/>
    <mergeCell ref="UEN2:UFB2"/>
    <mergeCell ref="UFC2:UFQ2"/>
    <mergeCell ref="TYT2:TZH2"/>
    <mergeCell ref="TZI2:TZW2"/>
    <mergeCell ref="TZX2:UAL2"/>
    <mergeCell ref="UAM2:UBA2"/>
    <mergeCell ref="UBB2:UBP2"/>
    <mergeCell ref="UBQ2:UCE2"/>
    <mergeCell ref="UQB2:UQP2"/>
    <mergeCell ref="UQQ2:URE2"/>
    <mergeCell ref="URF2:URT2"/>
    <mergeCell ref="URU2:USI2"/>
    <mergeCell ref="USJ2:USX2"/>
    <mergeCell ref="USY2:UTM2"/>
    <mergeCell ref="UMP2:UND2"/>
    <mergeCell ref="UNE2:UNS2"/>
    <mergeCell ref="UNT2:UOH2"/>
    <mergeCell ref="UOI2:UOW2"/>
    <mergeCell ref="UOX2:UPL2"/>
    <mergeCell ref="UPM2:UQA2"/>
    <mergeCell ref="UJD2:UJR2"/>
    <mergeCell ref="UJS2:UKG2"/>
    <mergeCell ref="UKH2:UKV2"/>
    <mergeCell ref="UKW2:ULK2"/>
    <mergeCell ref="ULL2:ULZ2"/>
    <mergeCell ref="UMA2:UMO2"/>
    <mergeCell ref="VAL2:VAZ2"/>
    <mergeCell ref="VBA2:VBO2"/>
    <mergeCell ref="VBP2:VCD2"/>
    <mergeCell ref="VCE2:VCS2"/>
    <mergeCell ref="VCT2:VDH2"/>
    <mergeCell ref="VDI2:VDW2"/>
    <mergeCell ref="UWZ2:UXN2"/>
    <mergeCell ref="UXO2:UYC2"/>
    <mergeCell ref="UYD2:UYR2"/>
    <mergeCell ref="UYS2:UZG2"/>
    <mergeCell ref="UZH2:UZV2"/>
    <mergeCell ref="UZW2:VAK2"/>
    <mergeCell ref="UTN2:UUB2"/>
    <mergeCell ref="UUC2:UUQ2"/>
    <mergeCell ref="UUR2:UVF2"/>
    <mergeCell ref="UVG2:UVU2"/>
    <mergeCell ref="UVV2:UWJ2"/>
    <mergeCell ref="UWK2:UWY2"/>
    <mergeCell ref="VKV2:VLJ2"/>
    <mergeCell ref="VLK2:VLY2"/>
    <mergeCell ref="VLZ2:VMN2"/>
    <mergeCell ref="VMO2:VNC2"/>
    <mergeCell ref="VND2:VNR2"/>
    <mergeCell ref="VNS2:VOG2"/>
    <mergeCell ref="VHJ2:VHX2"/>
    <mergeCell ref="VHY2:VIM2"/>
    <mergeCell ref="VIN2:VJB2"/>
    <mergeCell ref="VJC2:VJQ2"/>
    <mergeCell ref="VJR2:VKF2"/>
    <mergeCell ref="VKG2:VKU2"/>
    <mergeCell ref="VDX2:VEL2"/>
    <mergeCell ref="VEM2:VFA2"/>
    <mergeCell ref="VFB2:VFP2"/>
    <mergeCell ref="VFQ2:VGE2"/>
    <mergeCell ref="VGF2:VGT2"/>
    <mergeCell ref="VGU2:VHI2"/>
    <mergeCell ref="VVF2:VVT2"/>
    <mergeCell ref="VVU2:VWI2"/>
    <mergeCell ref="VWJ2:VWX2"/>
    <mergeCell ref="VWY2:VXM2"/>
    <mergeCell ref="VXN2:VYB2"/>
    <mergeCell ref="VYC2:VYQ2"/>
    <mergeCell ref="VRT2:VSH2"/>
    <mergeCell ref="VSI2:VSW2"/>
    <mergeCell ref="VSX2:VTL2"/>
    <mergeCell ref="VTM2:VUA2"/>
    <mergeCell ref="VUB2:VUP2"/>
    <mergeCell ref="VUQ2:VVE2"/>
    <mergeCell ref="VOH2:VOV2"/>
    <mergeCell ref="VOW2:VPK2"/>
    <mergeCell ref="VPL2:VPZ2"/>
    <mergeCell ref="VQA2:VQO2"/>
    <mergeCell ref="VQP2:VRD2"/>
    <mergeCell ref="VRE2:VRS2"/>
    <mergeCell ref="WLY2:WMM2"/>
    <mergeCell ref="WFP2:WGD2"/>
    <mergeCell ref="WGE2:WGS2"/>
    <mergeCell ref="WGT2:WHH2"/>
    <mergeCell ref="WHI2:WHW2"/>
    <mergeCell ref="WHX2:WIL2"/>
    <mergeCell ref="WIM2:WJA2"/>
    <mergeCell ref="WCD2:WCR2"/>
    <mergeCell ref="WCS2:WDG2"/>
    <mergeCell ref="WDH2:WDV2"/>
    <mergeCell ref="WDW2:WEK2"/>
    <mergeCell ref="WEL2:WEZ2"/>
    <mergeCell ref="WFA2:WFO2"/>
    <mergeCell ref="VYR2:VZF2"/>
    <mergeCell ref="VZG2:VZU2"/>
    <mergeCell ref="VZV2:WAJ2"/>
    <mergeCell ref="WAK2:WAY2"/>
    <mergeCell ref="WAZ2:WBN2"/>
    <mergeCell ref="WBO2:WCC2"/>
    <mergeCell ref="WWX2:WXL2"/>
    <mergeCell ref="WXM2:WYA2"/>
    <mergeCell ref="WYB2:WYP2"/>
    <mergeCell ref="WYQ2:WZE2"/>
    <mergeCell ref="WZF2:WZI2"/>
    <mergeCell ref="A3:M3"/>
    <mergeCell ref="O3:AC3"/>
    <mergeCell ref="AD3:AR3"/>
    <mergeCell ref="AS3:BG3"/>
    <mergeCell ref="WTL2:WTZ2"/>
    <mergeCell ref="WUA2:WUO2"/>
    <mergeCell ref="WUP2:WVD2"/>
    <mergeCell ref="WVE2:WVS2"/>
    <mergeCell ref="WVT2:WWH2"/>
    <mergeCell ref="WWI2:WWW2"/>
    <mergeCell ref="WPZ2:WQN2"/>
    <mergeCell ref="WQO2:WRC2"/>
    <mergeCell ref="WRD2:WRR2"/>
    <mergeCell ref="WRS2:WSG2"/>
    <mergeCell ref="WSH2:WSV2"/>
    <mergeCell ref="WSW2:WTK2"/>
    <mergeCell ref="WMN2:WNB2"/>
    <mergeCell ref="WNC2:WNQ2"/>
    <mergeCell ref="WNR2:WOF2"/>
    <mergeCell ref="WOG2:WOU2"/>
    <mergeCell ref="WOV2:WPJ2"/>
    <mergeCell ref="WPK2:WPY2"/>
    <mergeCell ref="WJB2:WJP2"/>
    <mergeCell ref="WJQ2:WKE2"/>
    <mergeCell ref="WKF2:WKT2"/>
    <mergeCell ref="WKU2:WLI2"/>
    <mergeCell ref="WLJ2:WLX2"/>
    <mergeCell ref="IF3:IT3"/>
    <mergeCell ref="IU3:JI3"/>
    <mergeCell ref="JJ3:JX3"/>
    <mergeCell ref="JY3:KM3"/>
    <mergeCell ref="KN3:LB3"/>
    <mergeCell ref="LC3:LQ3"/>
    <mergeCell ref="ET3:FH3"/>
    <mergeCell ref="FI3:FW3"/>
    <mergeCell ref="FX3:GL3"/>
    <mergeCell ref="GM3:HA3"/>
    <mergeCell ref="HB3:HP3"/>
    <mergeCell ref="HQ3:IE3"/>
    <mergeCell ref="BH3:BV3"/>
    <mergeCell ref="BW3:CK3"/>
    <mergeCell ref="CL3:CZ3"/>
    <mergeCell ref="DA3:DO3"/>
    <mergeCell ref="DP3:ED3"/>
    <mergeCell ref="EE3:ES3"/>
    <mergeCell ref="SP3:TD3"/>
    <mergeCell ref="TE3:TS3"/>
    <mergeCell ref="TT3:UH3"/>
    <mergeCell ref="UI3:UW3"/>
    <mergeCell ref="UX3:VL3"/>
    <mergeCell ref="VM3:WA3"/>
    <mergeCell ref="PD3:PR3"/>
    <mergeCell ref="PS3:QG3"/>
    <mergeCell ref="QH3:QV3"/>
    <mergeCell ref="QW3:RK3"/>
    <mergeCell ref="RL3:RZ3"/>
    <mergeCell ref="SA3:SO3"/>
    <mergeCell ref="LR3:MF3"/>
    <mergeCell ref="MG3:MU3"/>
    <mergeCell ref="MV3:NJ3"/>
    <mergeCell ref="NK3:NY3"/>
    <mergeCell ref="NZ3:ON3"/>
    <mergeCell ref="OO3:PC3"/>
    <mergeCell ref="ACZ3:ADN3"/>
    <mergeCell ref="ADO3:AEC3"/>
    <mergeCell ref="AED3:AER3"/>
    <mergeCell ref="AES3:AFG3"/>
    <mergeCell ref="AFH3:AFV3"/>
    <mergeCell ref="AFW3:AGK3"/>
    <mergeCell ref="ZN3:AAB3"/>
    <mergeCell ref="AAC3:AAQ3"/>
    <mergeCell ref="AAR3:ABF3"/>
    <mergeCell ref="ABG3:ABU3"/>
    <mergeCell ref="ABV3:ACJ3"/>
    <mergeCell ref="ACK3:ACY3"/>
    <mergeCell ref="WB3:WP3"/>
    <mergeCell ref="WQ3:XE3"/>
    <mergeCell ref="XF3:XT3"/>
    <mergeCell ref="XU3:YI3"/>
    <mergeCell ref="YJ3:YX3"/>
    <mergeCell ref="YY3:ZM3"/>
    <mergeCell ref="ANJ3:ANX3"/>
    <mergeCell ref="ANY3:AOM3"/>
    <mergeCell ref="AON3:APB3"/>
    <mergeCell ref="APC3:APQ3"/>
    <mergeCell ref="APR3:AQF3"/>
    <mergeCell ref="AQG3:AQU3"/>
    <mergeCell ref="AJX3:AKL3"/>
    <mergeCell ref="AKM3:ALA3"/>
    <mergeCell ref="ALB3:ALP3"/>
    <mergeCell ref="ALQ3:AME3"/>
    <mergeCell ref="AMF3:AMT3"/>
    <mergeCell ref="AMU3:ANI3"/>
    <mergeCell ref="AGL3:AGZ3"/>
    <mergeCell ref="AHA3:AHO3"/>
    <mergeCell ref="AHP3:AID3"/>
    <mergeCell ref="AIE3:AIS3"/>
    <mergeCell ref="AIT3:AJH3"/>
    <mergeCell ref="AJI3:AJW3"/>
    <mergeCell ref="AXT3:AYH3"/>
    <mergeCell ref="AYI3:AYW3"/>
    <mergeCell ref="AYX3:AZL3"/>
    <mergeCell ref="AZM3:BAA3"/>
    <mergeCell ref="BAB3:BAP3"/>
    <mergeCell ref="BAQ3:BBE3"/>
    <mergeCell ref="AUH3:AUV3"/>
    <mergeCell ref="AUW3:AVK3"/>
    <mergeCell ref="AVL3:AVZ3"/>
    <mergeCell ref="AWA3:AWO3"/>
    <mergeCell ref="AWP3:AXD3"/>
    <mergeCell ref="AXE3:AXS3"/>
    <mergeCell ref="AQV3:ARJ3"/>
    <mergeCell ref="ARK3:ARY3"/>
    <mergeCell ref="ARZ3:ASN3"/>
    <mergeCell ref="ASO3:ATC3"/>
    <mergeCell ref="ATD3:ATR3"/>
    <mergeCell ref="ATS3:AUG3"/>
    <mergeCell ref="BID3:BIR3"/>
    <mergeCell ref="BIS3:BJG3"/>
    <mergeCell ref="BJH3:BJV3"/>
    <mergeCell ref="BJW3:BKK3"/>
    <mergeCell ref="BKL3:BKZ3"/>
    <mergeCell ref="BLA3:BLO3"/>
    <mergeCell ref="BER3:BFF3"/>
    <mergeCell ref="BFG3:BFU3"/>
    <mergeCell ref="BFV3:BGJ3"/>
    <mergeCell ref="BGK3:BGY3"/>
    <mergeCell ref="BGZ3:BHN3"/>
    <mergeCell ref="BHO3:BIC3"/>
    <mergeCell ref="BBF3:BBT3"/>
    <mergeCell ref="BBU3:BCI3"/>
    <mergeCell ref="BCJ3:BCX3"/>
    <mergeCell ref="BCY3:BDM3"/>
    <mergeCell ref="BDN3:BEB3"/>
    <mergeCell ref="BEC3:BEQ3"/>
    <mergeCell ref="BSN3:BTB3"/>
    <mergeCell ref="BTC3:BTQ3"/>
    <mergeCell ref="BTR3:BUF3"/>
    <mergeCell ref="BUG3:BUU3"/>
    <mergeCell ref="BUV3:BVJ3"/>
    <mergeCell ref="BVK3:BVY3"/>
    <mergeCell ref="BPB3:BPP3"/>
    <mergeCell ref="BPQ3:BQE3"/>
    <mergeCell ref="BQF3:BQT3"/>
    <mergeCell ref="BQU3:BRI3"/>
    <mergeCell ref="BRJ3:BRX3"/>
    <mergeCell ref="BRY3:BSM3"/>
    <mergeCell ref="BLP3:BMD3"/>
    <mergeCell ref="BME3:BMS3"/>
    <mergeCell ref="BMT3:BNH3"/>
    <mergeCell ref="BNI3:BNW3"/>
    <mergeCell ref="BNX3:BOL3"/>
    <mergeCell ref="BOM3:BPA3"/>
    <mergeCell ref="CCX3:CDL3"/>
    <mergeCell ref="CDM3:CEA3"/>
    <mergeCell ref="CEB3:CEP3"/>
    <mergeCell ref="CEQ3:CFE3"/>
    <mergeCell ref="CFF3:CFT3"/>
    <mergeCell ref="CFU3:CGI3"/>
    <mergeCell ref="BZL3:BZZ3"/>
    <mergeCell ref="CAA3:CAO3"/>
    <mergeCell ref="CAP3:CBD3"/>
    <mergeCell ref="CBE3:CBS3"/>
    <mergeCell ref="CBT3:CCH3"/>
    <mergeCell ref="CCI3:CCW3"/>
    <mergeCell ref="BVZ3:BWN3"/>
    <mergeCell ref="BWO3:BXC3"/>
    <mergeCell ref="BXD3:BXR3"/>
    <mergeCell ref="BXS3:BYG3"/>
    <mergeCell ref="BYH3:BYV3"/>
    <mergeCell ref="BYW3:BZK3"/>
    <mergeCell ref="CNH3:CNV3"/>
    <mergeCell ref="CNW3:COK3"/>
    <mergeCell ref="COL3:COZ3"/>
    <mergeCell ref="CPA3:CPO3"/>
    <mergeCell ref="CPP3:CQD3"/>
    <mergeCell ref="CQE3:CQS3"/>
    <mergeCell ref="CJV3:CKJ3"/>
    <mergeCell ref="CKK3:CKY3"/>
    <mergeCell ref="CKZ3:CLN3"/>
    <mergeCell ref="CLO3:CMC3"/>
    <mergeCell ref="CMD3:CMR3"/>
    <mergeCell ref="CMS3:CNG3"/>
    <mergeCell ref="CGJ3:CGX3"/>
    <mergeCell ref="CGY3:CHM3"/>
    <mergeCell ref="CHN3:CIB3"/>
    <mergeCell ref="CIC3:CIQ3"/>
    <mergeCell ref="CIR3:CJF3"/>
    <mergeCell ref="CJG3:CJU3"/>
    <mergeCell ref="CXR3:CYF3"/>
    <mergeCell ref="CYG3:CYU3"/>
    <mergeCell ref="CYV3:CZJ3"/>
    <mergeCell ref="CZK3:CZY3"/>
    <mergeCell ref="CZZ3:DAN3"/>
    <mergeCell ref="DAO3:DBC3"/>
    <mergeCell ref="CUF3:CUT3"/>
    <mergeCell ref="CUU3:CVI3"/>
    <mergeCell ref="CVJ3:CVX3"/>
    <mergeCell ref="CVY3:CWM3"/>
    <mergeCell ref="CWN3:CXB3"/>
    <mergeCell ref="CXC3:CXQ3"/>
    <mergeCell ref="CQT3:CRH3"/>
    <mergeCell ref="CRI3:CRW3"/>
    <mergeCell ref="CRX3:CSL3"/>
    <mergeCell ref="CSM3:CTA3"/>
    <mergeCell ref="CTB3:CTP3"/>
    <mergeCell ref="CTQ3:CUE3"/>
    <mergeCell ref="DIB3:DIP3"/>
    <mergeCell ref="DIQ3:DJE3"/>
    <mergeCell ref="DJF3:DJT3"/>
    <mergeCell ref="DJU3:DKI3"/>
    <mergeCell ref="DKJ3:DKX3"/>
    <mergeCell ref="DKY3:DLM3"/>
    <mergeCell ref="DEP3:DFD3"/>
    <mergeCell ref="DFE3:DFS3"/>
    <mergeCell ref="DFT3:DGH3"/>
    <mergeCell ref="DGI3:DGW3"/>
    <mergeCell ref="DGX3:DHL3"/>
    <mergeCell ref="DHM3:DIA3"/>
    <mergeCell ref="DBD3:DBR3"/>
    <mergeCell ref="DBS3:DCG3"/>
    <mergeCell ref="DCH3:DCV3"/>
    <mergeCell ref="DCW3:DDK3"/>
    <mergeCell ref="DDL3:DDZ3"/>
    <mergeCell ref="DEA3:DEO3"/>
    <mergeCell ref="DSL3:DSZ3"/>
    <mergeCell ref="DTA3:DTO3"/>
    <mergeCell ref="DTP3:DUD3"/>
    <mergeCell ref="DUE3:DUS3"/>
    <mergeCell ref="DUT3:DVH3"/>
    <mergeCell ref="DVI3:DVW3"/>
    <mergeCell ref="DOZ3:DPN3"/>
    <mergeCell ref="DPO3:DQC3"/>
    <mergeCell ref="DQD3:DQR3"/>
    <mergeCell ref="DQS3:DRG3"/>
    <mergeCell ref="DRH3:DRV3"/>
    <mergeCell ref="DRW3:DSK3"/>
    <mergeCell ref="DLN3:DMB3"/>
    <mergeCell ref="DMC3:DMQ3"/>
    <mergeCell ref="DMR3:DNF3"/>
    <mergeCell ref="DNG3:DNU3"/>
    <mergeCell ref="DNV3:DOJ3"/>
    <mergeCell ref="DOK3:DOY3"/>
    <mergeCell ref="ECV3:EDJ3"/>
    <mergeCell ref="EDK3:EDY3"/>
    <mergeCell ref="EDZ3:EEN3"/>
    <mergeCell ref="EEO3:EFC3"/>
    <mergeCell ref="EFD3:EFR3"/>
    <mergeCell ref="EFS3:EGG3"/>
    <mergeCell ref="DZJ3:DZX3"/>
    <mergeCell ref="DZY3:EAM3"/>
    <mergeCell ref="EAN3:EBB3"/>
    <mergeCell ref="EBC3:EBQ3"/>
    <mergeCell ref="EBR3:ECF3"/>
    <mergeCell ref="ECG3:ECU3"/>
    <mergeCell ref="DVX3:DWL3"/>
    <mergeCell ref="DWM3:DXA3"/>
    <mergeCell ref="DXB3:DXP3"/>
    <mergeCell ref="DXQ3:DYE3"/>
    <mergeCell ref="DYF3:DYT3"/>
    <mergeCell ref="DYU3:DZI3"/>
    <mergeCell ref="ENF3:ENT3"/>
    <mergeCell ref="ENU3:EOI3"/>
    <mergeCell ref="EOJ3:EOX3"/>
    <mergeCell ref="EOY3:EPM3"/>
    <mergeCell ref="EPN3:EQB3"/>
    <mergeCell ref="EQC3:EQQ3"/>
    <mergeCell ref="EJT3:EKH3"/>
    <mergeCell ref="EKI3:EKW3"/>
    <mergeCell ref="EKX3:ELL3"/>
    <mergeCell ref="ELM3:EMA3"/>
    <mergeCell ref="EMB3:EMP3"/>
    <mergeCell ref="EMQ3:ENE3"/>
    <mergeCell ref="EGH3:EGV3"/>
    <mergeCell ref="EGW3:EHK3"/>
    <mergeCell ref="EHL3:EHZ3"/>
    <mergeCell ref="EIA3:EIO3"/>
    <mergeCell ref="EIP3:EJD3"/>
    <mergeCell ref="EJE3:EJS3"/>
    <mergeCell ref="EXP3:EYD3"/>
    <mergeCell ref="EYE3:EYS3"/>
    <mergeCell ref="EYT3:EZH3"/>
    <mergeCell ref="EZI3:EZW3"/>
    <mergeCell ref="EZX3:FAL3"/>
    <mergeCell ref="FAM3:FBA3"/>
    <mergeCell ref="EUD3:EUR3"/>
    <mergeCell ref="EUS3:EVG3"/>
    <mergeCell ref="EVH3:EVV3"/>
    <mergeCell ref="EVW3:EWK3"/>
    <mergeCell ref="EWL3:EWZ3"/>
    <mergeCell ref="EXA3:EXO3"/>
    <mergeCell ref="EQR3:ERF3"/>
    <mergeCell ref="ERG3:ERU3"/>
    <mergeCell ref="ERV3:ESJ3"/>
    <mergeCell ref="ESK3:ESY3"/>
    <mergeCell ref="ESZ3:ETN3"/>
    <mergeCell ref="ETO3:EUC3"/>
    <mergeCell ref="FHZ3:FIN3"/>
    <mergeCell ref="FIO3:FJC3"/>
    <mergeCell ref="FJD3:FJR3"/>
    <mergeCell ref="FJS3:FKG3"/>
    <mergeCell ref="FKH3:FKV3"/>
    <mergeCell ref="FKW3:FLK3"/>
    <mergeCell ref="FEN3:FFB3"/>
    <mergeCell ref="FFC3:FFQ3"/>
    <mergeCell ref="FFR3:FGF3"/>
    <mergeCell ref="FGG3:FGU3"/>
    <mergeCell ref="FGV3:FHJ3"/>
    <mergeCell ref="FHK3:FHY3"/>
    <mergeCell ref="FBB3:FBP3"/>
    <mergeCell ref="FBQ3:FCE3"/>
    <mergeCell ref="FCF3:FCT3"/>
    <mergeCell ref="FCU3:FDI3"/>
    <mergeCell ref="FDJ3:FDX3"/>
    <mergeCell ref="FDY3:FEM3"/>
    <mergeCell ref="FSJ3:FSX3"/>
    <mergeCell ref="FSY3:FTM3"/>
    <mergeCell ref="FTN3:FUB3"/>
    <mergeCell ref="FUC3:FUQ3"/>
    <mergeCell ref="FUR3:FVF3"/>
    <mergeCell ref="FVG3:FVU3"/>
    <mergeCell ref="FOX3:FPL3"/>
    <mergeCell ref="FPM3:FQA3"/>
    <mergeCell ref="FQB3:FQP3"/>
    <mergeCell ref="FQQ3:FRE3"/>
    <mergeCell ref="FRF3:FRT3"/>
    <mergeCell ref="FRU3:FSI3"/>
    <mergeCell ref="FLL3:FLZ3"/>
    <mergeCell ref="FMA3:FMO3"/>
    <mergeCell ref="FMP3:FND3"/>
    <mergeCell ref="FNE3:FNS3"/>
    <mergeCell ref="FNT3:FOH3"/>
    <mergeCell ref="FOI3:FOW3"/>
    <mergeCell ref="GCT3:GDH3"/>
    <mergeCell ref="GDI3:GDW3"/>
    <mergeCell ref="GDX3:GEL3"/>
    <mergeCell ref="GEM3:GFA3"/>
    <mergeCell ref="GFB3:GFP3"/>
    <mergeCell ref="GFQ3:GGE3"/>
    <mergeCell ref="FZH3:FZV3"/>
    <mergeCell ref="FZW3:GAK3"/>
    <mergeCell ref="GAL3:GAZ3"/>
    <mergeCell ref="GBA3:GBO3"/>
    <mergeCell ref="GBP3:GCD3"/>
    <mergeCell ref="GCE3:GCS3"/>
    <mergeCell ref="FVV3:FWJ3"/>
    <mergeCell ref="FWK3:FWY3"/>
    <mergeCell ref="FWZ3:FXN3"/>
    <mergeCell ref="FXO3:FYC3"/>
    <mergeCell ref="FYD3:FYR3"/>
    <mergeCell ref="FYS3:FZG3"/>
    <mergeCell ref="GND3:GNR3"/>
    <mergeCell ref="GNS3:GOG3"/>
    <mergeCell ref="GOH3:GOV3"/>
    <mergeCell ref="GOW3:GPK3"/>
    <mergeCell ref="GPL3:GPZ3"/>
    <mergeCell ref="GQA3:GQO3"/>
    <mergeCell ref="GJR3:GKF3"/>
    <mergeCell ref="GKG3:GKU3"/>
    <mergeCell ref="GKV3:GLJ3"/>
    <mergeCell ref="GLK3:GLY3"/>
    <mergeCell ref="GLZ3:GMN3"/>
    <mergeCell ref="GMO3:GNC3"/>
    <mergeCell ref="GGF3:GGT3"/>
    <mergeCell ref="GGU3:GHI3"/>
    <mergeCell ref="GHJ3:GHX3"/>
    <mergeCell ref="GHY3:GIM3"/>
    <mergeCell ref="GIN3:GJB3"/>
    <mergeCell ref="GJC3:GJQ3"/>
    <mergeCell ref="GXN3:GYB3"/>
    <mergeCell ref="GYC3:GYQ3"/>
    <mergeCell ref="GYR3:GZF3"/>
    <mergeCell ref="GZG3:GZU3"/>
    <mergeCell ref="GZV3:HAJ3"/>
    <mergeCell ref="HAK3:HAY3"/>
    <mergeCell ref="GUB3:GUP3"/>
    <mergeCell ref="GUQ3:GVE3"/>
    <mergeCell ref="GVF3:GVT3"/>
    <mergeCell ref="GVU3:GWI3"/>
    <mergeCell ref="GWJ3:GWX3"/>
    <mergeCell ref="GWY3:GXM3"/>
    <mergeCell ref="GQP3:GRD3"/>
    <mergeCell ref="GRE3:GRS3"/>
    <mergeCell ref="GRT3:GSH3"/>
    <mergeCell ref="GSI3:GSW3"/>
    <mergeCell ref="GSX3:GTL3"/>
    <mergeCell ref="GTM3:GUA3"/>
    <mergeCell ref="HHX3:HIL3"/>
    <mergeCell ref="HIM3:HJA3"/>
    <mergeCell ref="HJB3:HJP3"/>
    <mergeCell ref="HJQ3:HKE3"/>
    <mergeCell ref="HKF3:HKT3"/>
    <mergeCell ref="HKU3:HLI3"/>
    <mergeCell ref="HEL3:HEZ3"/>
    <mergeCell ref="HFA3:HFO3"/>
    <mergeCell ref="HFP3:HGD3"/>
    <mergeCell ref="HGE3:HGS3"/>
    <mergeCell ref="HGT3:HHH3"/>
    <mergeCell ref="HHI3:HHW3"/>
    <mergeCell ref="HAZ3:HBN3"/>
    <mergeCell ref="HBO3:HCC3"/>
    <mergeCell ref="HCD3:HCR3"/>
    <mergeCell ref="HCS3:HDG3"/>
    <mergeCell ref="HDH3:HDV3"/>
    <mergeCell ref="HDW3:HEK3"/>
    <mergeCell ref="HSH3:HSV3"/>
    <mergeCell ref="HSW3:HTK3"/>
    <mergeCell ref="HTL3:HTZ3"/>
    <mergeCell ref="HUA3:HUO3"/>
    <mergeCell ref="HUP3:HVD3"/>
    <mergeCell ref="HVE3:HVS3"/>
    <mergeCell ref="HOV3:HPJ3"/>
    <mergeCell ref="HPK3:HPY3"/>
    <mergeCell ref="HPZ3:HQN3"/>
    <mergeCell ref="HQO3:HRC3"/>
    <mergeCell ref="HRD3:HRR3"/>
    <mergeCell ref="HRS3:HSG3"/>
    <mergeCell ref="HLJ3:HLX3"/>
    <mergeCell ref="HLY3:HMM3"/>
    <mergeCell ref="HMN3:HNB3"/>
    <mergeCell ref="HNC3:HNQ3"/>
    <mergeCell ref="HNR3:HOF3"/>
    <mergeCell ref="HOG3:HOU3"/>
    <mergeCell ref="ICR3:IDF3"/>
    <mergeCell ref="IDG3:IDU3"/>
    <mergeCell ref="IDV3:IEJ3"/>
    <mergeCell ref="IEK3:IEY3"/>
    <mergeCell ref="IEZ3:IFN3"/>
    <mergeCell ref="IFO3:IGC3"/>
    <mergeCell ref="HZF3:HZT3"/>
    <mergeCell ref="HZU3:IAI3"/>
    <mergeCell ref="IAJ3:IAX3"/>
    <mergeCell ref="IAY3:IBM3"/>
    <mergeCell ref="IBN3:ICB3"/>
    <mergeCell ref="ICC3:ICQ3"/>
    <mergeCell ref="HVT3:HWH3"/>
    <mergeCell ref="HWI3:HWW3"/>
    <mergeCell ref="HWX3:HXL3"/>
    <mergeCell ref="HXM3:HYA3"/>
    <mergeCell ref="HYB3:HYP3"/>
    <mergeCell ref="HYQ3:HZE3"/>
    <mergeCell ref="INB3:INP3"/>
    <mergeCell ref="INQ3:IOE3"/>
    <mergeCell ref="IOF3:IOT3"/>
    <mergeCell ref="IOU3:IPI3"/>
    <mergeCell ref="IPJ3:IPX3"/>
    <mergeCell ref="IPY3:IQM3"/>
    <mergeCell ref="IJP3:IKD3"/>
    <mergeCell ref="IKE3:IKS3"/>
    <mergeCell ref="IKT3:ILH3"/>
    <mergeCell ref="ILI3:ILW3"/>
    <mergeCell ref="ILX3:IML3"/>
    <mergeCell ref="IMM3:INA3"/>
    <mergeCell ref="IGD3:IGR3"/>
    <mergeCell ref="IGS3:IHG3"/>
    <mergeCell ref="IHH3:IHV3"/>
    <mergeCell ref="IHW3:IIK3"/>
    <mergeCell ref="IIL3:IIZ3"/>
    <mergeCell ref="IJA3:IJO3"/>
    <mergeCell ref="IXL3:IXZ3"/>
    <mergeCell ref="IYA3:IYO3"/>
    <mergeCell ref="IYP3:IZD3"/>
    <mergeCell ref="IZE3:IZS3"/>
    <mergeCell ref="IZT3:JAH3"/>
    <mergeCell ref="JAI3:JAW3"/>
    <mergeCell ref="ITZ3:IUN3"/>
    <mergeCell ref="IUO3:IVC3"/>
    <mergeCell ref="IVD3:IVR3"/>
    <mergeCell ref="IVS3:IWG3"/>
    <mergeCell ref="IWH3:IWV3"/>
    <mergeCell ref="IWW3:IXK3"/>
    <mergeCell ref="IQN3:IRB3"/>
    <mergeCell ref="IRC3:IRQ3"/>
    <mergeCell ref="IRR3:ISF3"/>
    <mergeCell ref="ISG3:ISU3"/>
    <mergeCell ref="ISV3:ITJ3"/>
    <mergeCell ref="ITK3:ITY3"/>
    <mergeCell ref="JHV3:JIJ3"/>
    <mergeCell ref="JIK3:JIY3"/>
    <mergeCell ref="JIZ3:JJN3"/>
    <mergeCell ref="JJO3:JKC3"/>
    <mergeCell ref="JKD3:JKR3"/>
    <mergeCell ref="JKS3:JLG3"/>
    <mergeCell ref="JEJ3:JEX3"/>
    <mergeCell ref="JEY3:JFM3"/>
    <mergeCell ref="JFN3:JGB3"/>
    <mergeCell ref="JGC3:JGQ3"/>
    <mergeCell ref="JGR3:JHF3"/>
    <mergeCell ref="JHG3:JHU3"/>
    <mergeCell ref="JAX3:JBL3"/>
    <mergeCell ref="JBM3:JCA3"/>
    <mergeCell ref="JCB3:JCP3"/>
    <mergeCell ref="JCQ3:JDE3"/>
    <mergeCell ref="JDF3:JDT3"/>
    <mergeCell ref="JDU3:JEI3"/>
    <mergeCell ref="JSF3:JST3"/>
    <mergeCell ref="JSU3:JTI3"/>
    <mergeCell ref="JTJ3:JTX3"/>
    <mergeCell ref="JTY3:JUM3"/>
    <mergeCell ref="JUN3:JVB3"/>
    <mergeCell ref="JVC3:JVQ3"/>
    <mergeCell ref="JOT3:JPH3"/>
    <mergeCell ref="JPI3:JPW3"/>
    <mergeCell ref="JPX3:JQL3"/>
    <mergeCell ref="JQM3:JRA3"/>
    <mergeCell ref="JRB3:JRP3"/>
    <mergeCell ref="JRQ3:JSE3"/>
    <mergeCell ref="JLH3:JLV3"/>
    <mergeCell ref="JLW3:JMK3"/>
    <mergeCell ref="JML3:JMZ3"/>
    <mergeCell ref="JNA3:JNO3"/>
    <mergeCell ref="JNP3:JOD3"/>
    <mergeCell ref="JOE3:JOS3"/>
    <mergeCell ref="KCP3:KDD3"/>
    <mergeCell ref="KDE3:KDS3"/>
    <mergeCell ref="KDT3:KEH3"/>
    <mergeCell ref="KEI3:KEW3"/>
    <mergeCell ref="KEX3:KFL3"/>
    <mergeCell ref="KFM3:KGA3"/>
    <mergeCell ref="JZD3:JZR3"/>
    <mergeCell ref="JZS3:KAG3"/>
    <mergeCell ref="KAH3:KAV3"/>
    <mergeCell ref="KAW3:KBK3"/>
    <mergeCell ref="KBL3:KBZ3"/>
    <mergeCell ref="KCA3:KCO3"/>
    <mergeCell ref="JVR3:JWF3"/>
    <mergeCell ref="JWG3:JWU3"/>
    <mergeCell ref="JWV3:JXJ3"/>
    <mergeCell ref="JXK3:JXY3"/>
    <mergeCell ref="JXZ3:JYN3"/>
    <mergeCell ref="JYO3:JZC3"/>
    <mergeCell ref="KMZ3:KNN3"/>
    <mergeCell ref="KNO3:KOC3"/>
    <mergeCell ref="KOD3:KOR3"/>
    <mergeCell ref="KOS3:KPG3"/>
    <mergeCell ref="KPH3:KPV3"/>
    <mergeCell ref="KPW3:KQK3"/>
    <mergeCell ref="KJN3:KKB3"/>
    <mergeCell ref="KKC3:KKQ3"/>
    <mergeCell ref="KKR3:KLF3"/>
    <mergeCell ref="KLG3:KLU3"/>
    <mergeCell ref="KLV3:KMJ3"/>
    <mergeCell ref="KMK3:KMY3"/>
    <mergeCell ref="KGB3:KGP3"/>
    <mergeCell ref="KGQ3:KHE3"/>
    <mergeCell ref="KHF3:KHT3"/>
    <mergeCell ref="KHU3:KII3"/>
    <mergeCell ref="KIJ3:KIX3"/>
    <mergeCell ref="KIY3:KJM3"/>
    <mergeCell ref="KXJ3:KXX3"/>
    <mergeCell ref="KXY3:KYM3"/>
    <mergeCell ref="KYN3:KZB3"/>
    <mergeCell ref="KZC3:KZQ3"/>
    <mergeCell ref="KZR3:LAF3"/>
    <mergeCell ref="LAG3:LAU3"/>
    <mergeCell ref="KTX3:KUL3"/>
    <mergeCell ref="KUM3:KVA3"/>
    <mergeCell ref="KVB3:KVP3"/>
    <mergeCell ref="KVQ3:KWE3"/>
    <mergeCell ref="KWF3:KWT3"/>
    <mergeCell ref="KWU3:KXI3"/>
    <mergeCell ref="KQL3:KQZ3"/>
    <mergeCell ref="KRA3:KRO3"/>
    <mergeCell ref="KRP3:KSD3"/>
    <mergeCell ref="KSE3:KSS3"/>
    <mergeCell ref="KST3:KTH3"/>
    <mergeCell ref="KTI3:KTW3"/>
    <mergeCell ref="LHT3:LIH3"/>
    <mergeCell ref="LII3:LIW3"/>
    <mergeCell ref="LIX3:LJL3"/>
    <mergeCell ref="LJM3:LKA3"/>
    <mergeCell ref="LKB3:LKP3"/>
    <mergeCell ref="LKQ3:LLE3"/>
    <mergeCell ref="LEH3:LEV3"/>
    <mergeCell ref="LEW3:LFK3"/>
    <mergeCell ref="LFL3:LFZ3"/>
    <mergeCell ref="LGA3:LGO3"/>
    <mergeCell ref="LGP3:LHD3"/>
    <mergeCell ref="LHE3:LHS3"/>
    <mergeCell ref="LAV3:LBJ3"/>
    <mergeCell ref="LBK3:LBY3"/>
    <mergeCell ref="LBZ3:LCN3"/>
    <mergeCell ref="LCO3:LDC3"/>
    <mergeCell ref="LDD3:LDR3"/>
    <mergeCell ref="LDS3:LEG3"/>
    <mergeCell ref="LSD3:LSR3"/>
    <mergeCell ref="LSS3:LTG3"/>
    <mergeCell ref="LTH3:LTV3"/>
    <mergeCell ref="LTW3:LUK3"/>
    <mergeCell ref="LUL3:LUZ3"/>
    <mergeCell ref="LVA3:LVO3"/>
    <mergeCell ref="LOR3:LPF3"/>
    <mergeCell ref="LPG3:LPU3"/>
    <mergeCell ref="LPV3:LQJ3"/>
    <mergeCell ref="LQK3:LQY3"/>
    <mergeCell ref="LQZ3:LRN3"/>
    <mergeCell ref="LRO3:LSC3"/>
    <mergeCell ref="LLF3:LLT3"/>
    <mergeCell ref="LLU3:LMI3"/>
    <mergeCell ref="LMJ3:LMX3"/>
    <mergeCell ref="LMY3:LNM3"/>
    <mergeCell ref="LNN3:LOB3"/>
    <mergeCell ref="LOC3:LOQ3"/>
    <mergeCell ref="MCN3:MDB3"/>
    <mergeCell ref="MDC3:MDQ3"/>
    <mergeCell ref="MDR3:MEF3"/>
    <mergeCell ref="MEG3:MEU3"/>
    <mergeCell ref="MEV3:MFJ3"/>
    <mergeCell ref="MFK3:MFY3"/>
    <mergeCell ref="LZB3:LZP3"/>
    <mergeCell ref="LZQ3:MAE3"/>
    <mergeCell ref="MAF3:MAT3"/>
    <mergeCell ref="MAU3:MBI3"/>
    <mergeCell ref="MBJ3:MBX3"/>
    <mergeCell ref="MBY3:MCM3"/>
    <mergeCell ref="LVP3:LWD3"/>
    <mergeCell ref="LWE3:LWS3"/>
    <mergeCell ref="LWT3:LXH3"/>
    <mergeCell ref="LXI3:LXW3"/>
    <mergeCell ref="LXX3:LYL3"/>
    <mergeCell ref="LYM3:LZA3"/>
    <mergeCell ref="MMX3:MNL3"/>
    <mergeCell ref="MNM3:MOA3"/>
    <mergeCell ref="MOB3:MOP3"/>
    <mergeCell ref="MOQ3:MPE3"/>
    <mergeCell ref="MPF3:MPT3"/>
    <mergeCell ref="MPU3:MQI3"/>
    <mergeCell ref="MJL3:MJZ3"/>
    <mergeCell ref="MKA3:MKO3"/>
    <mergeCell ref="MKP3:MLD3"/>
    <mergeCell ref="MLE3:MLS3"/>
    <mergeCell ref="MLT3:MMH3"/>
    <mergeCell ref="MMI3:MMW3"/>
    <mergeCell ref="MFZ3:MGN3"/>
    <mergeCell ref="MGO3:MHC3"/>
    <mergeCell ref="MHD3:MHR3"/>
    <mergeCell ref="MHS3:MIG3"/>
    <mergeCell ref="MIH3:MIV3"/>
    <mergeCell ref="MIW3:MJK3"/>
    <mergeCell ref="MXH3:MXV3"/>
    <mergeCell ref="MXW3:MYK3"/>
    <mergeCell ref="MYL3:MYZ3"/>
    <mergeCell ref="MZA3:MZO3"/>
    <mergeCell ref="MZP3:NAD3"/>
    <mergeCell ref="NAE3:NAS3"/>
    <mergeCell ref="MTV3:MUJ3"/>
    <mergeCell ref="MUK3:MUY3"/>
    <mergeCell ref="MUZ3:MVN3"/>
    <mergeCell ref="MVO3:MWC3"/>
    <mergeCell ref="MWD3:MWR3"/>
    <mergeCell ref="MWS3:MXG3"/>
    <mergeCell ref="MQJ3:MQX3"/>
    <mergeCell ref="MQY3:MRM3"/>
    <mergeCell ref="MRN3:MSB3"/>
    <mergeCell ref="MSC3:MSQ3"/>
    <mergeCell ref="MSR3:MTF3"/>
    <mergeCell ref="MTG3:MTU3"/>
    <mergeCell ref="NHR3:NIF3"/>
    <mergeCell ref="NIG3:NIU3"/>
    <mergeCell ref="NIV3:NJJ3"/>
    <mergeCell ref="NJK3:NJY3"/>
    <mergeCell ref="NJZ3:NKN3"/>
    <mergeCell ref="NKO3:NLC3"/>
    <mergeCell ref="NEF3:NET3"/>
    <mergeCell ref="NEU3:NFI3"/>
    <mergeCell ref="NFJ3:NFX3"/>
    <mergeCell ref="NFY3:NGM3"/>
    <mergeCell ref="NGN3:NHB3"/>
    <mergeCell ref="NHC3:NHQ3"/>
    <mergeCell ref="NAT3:NBH3"/>
    <mergeCell ref="NBI3:NBW3"/>
    <mergeCell ref="NBX3:NCL3"/>
    <mergeCell ref="NCM3:NDA3"/>
    <mergeCell ref="NDB3:NDP3"/>
    <mergeCell ref="NDQ3:NEE3"/>
    <mergeCell ref="NSB3:NSP3"/>
    <mergeCell ref="NSQ3:NTE3"/>
    <mergeCell ref="NTF3:NTT3"/>
    <mergeCell ref="NTU3:NUI3"/>
    <mergeCell ref="NUJ3:NUX3"/>
    <mergeCell ref="NUY3:NVM3"/>
    <mergeCell ref="NOP3:NPD3"/>
    <mergeCell ref="NPE3:NPS3"/>
    <mergeCell ref="NPT3:NQH3"/>
    <mergeCell ref="NQI3:NQW3"/>
    <mergeCell ref="NQX3:NRL3"/>
    <mergeCell ref="NRM3:NSA3"/>
    <mergeCell ref="NLD3:NLR3"/>
    <mergeCell ref="NLS3:NMG3"/>
    <mergeCell ref="NMH3:NMV3"/>
    <mergeCell ref="NMW3:NNK3"/>
    <mergeCell ref="NNL3:NNZ3"/>
    <mergeCell ref="NOA3:NOO3"/>
    <mergeCell ref="OCL3:OCZ3"/>
    <mergeCell ref="ODA3:ODO3"/>
    <mergeCell ref="ODP3:OED3"/>
    <mergeCell ref="OEE3:OES3"/>
    <mergeCell ref="OET3:OFH3"/>
    <mergeCell ref="OFI3:OFW3"/>
    <mergeCell ref="NYZ3:NZN3"/>
    <mergeCell ref="NZO3:OAC3"/>
    <mergeCell ref="OAD3:OAR3"/>
    <mergeCell ref="OAS3:OBG3"/>
    <mergeCell ref="OBH3:OBV3"/>
    <mergeCell ref="OBW3:OCK3"/>
    <mergeCell ref="NVN3:NWB3"/>
    <mergeCell ref="NWC3:NWQ3"/>
    <mergeCell ref="NWR3:NXF3"/>
    <mergeCell ref="NXG3:NXU3"/>
    <mergeCell ref="NXV3:NYJ3"/>
    <mergeCell ref="NYK3:NYY3"/>
    <mergeCell ref="OMV3:ONJ3"/>
    <mergeCell ref="ONK3:ONY3"/>
    <mergeCell ref="ONZ3:OON3"/>
    <mergeCell ref="OOO3:OPC3"/>
    <mergeCell ref="OPD3:OPR3"/>
    <mergeCell ref="OPS3:OQG3"/>
    <mergeCell ref="OJJ3:OJX3"/>
    <mergeCell ref="OJY3:OKM3"/>
    <mergeCell ref="OKN3:OLB3"/>
    <mergeCell ref="OLC3:OLQ3"/>
    <mergeCell ref="OLR3:OMF3"/>
    <mergeCell ref="OMG3:OMU3"/>
    <mergeCell ref="OFX3:OGL3"/>
    <mergeCell ref="OGM3:OHA3"/>
    <mergeCell ref="OHB3:OHP3"/>
    <mergeCell ref="OHQ3:OIE3"/>
    <mergeCell ref="OIF3:OIT3"/>
    <mergeCell ref="OIU3:OJI3"/>
    <mergeCell ref="OXF3:OXT3"/>
    <mergeCell ref="OXU3:OYI3"/>
    <mergeCell ref="OYJ3:OYX3"/>
    <mergeCell ref="OYY3:OZM3"/>
    <mergeCell ref="OZN3:PAB3"/>
    <mergeCell ref="PAC3:PAQ3"/>
    <mergeCell ref="OTT3:OUH3"/>
    <mergeCell ref="OUI3:OUW3"/>
    <mergeCell ref="OUX3:OVL3"/>
    <mergeCell ref="OVM3:OWA3"/>
    <mergeCell ref="OWB3:OWP3"/>
    <mergeCell ref="OWQ3:OXE3"/>
    <mergeCell ref="OQH3:OQV3"/>
    <mergeCell ref="OQW3:ORK3"/>
    <mergeCell ref="ORL3:ORZ3"/>
    <mergeCell ref="OSA3:OSO3"/>
    <mergeCell ref="OSP3:OTD3"/>
    <mergeCell ref="OTE3:OTS3"/>
    <mergeCell ref="PHP3:PID3"/>
    <mergeCell ref="PIE3:PIS3"/>
    <mergeCell ref="PIT3:PJH3"/>
    <mergeCell ref="PJI3:PJW3"/>
    <mergeCell ref="PJX3:PKL3"/>
    <mergeCell ref="PKM3:PLA3"/>
    <mergeCell ref="PED3:PER3"/>
    <mergeCell ref="PES3:PFG3"/>
    <mergeCell ref="PFH3:PFV3"/>
    <mergeCell ref="PFW3:PGK3"/>
    <mergeCell ref="PGL3:PGZ3"/>
    <mergeCell ref="PHA3:PHO3"/>
    <mergeCell ref="PAR3:PBF3"/>
    <mergeCell ref="PBG3:PBU3"/>
    <mergeCell ref="PBV3:PCJ3"/>
    <mergeCell ref="PCK3:PCY3"/>
    <mergeCell ref="PCZ3:PDN3"/>
    <mergeCell ref="PDO3:PEC3"/>
    <mergeCell ref="PRZ3:PSN3"/>
    <mergeCell ref="PSO3:PTC3"/>
    <mergeCell ref="PTD3:PTR3"/>
    <mergeCell ref="PTS3:PUG3"/>
    <mergeCell ref="PUH3:PUV3"/>
    <mergeCell ref="PUW3:PVK3"/>
    <mergeCell ref="PON3:PPB3"/>
    <mergeCell ref="PPC3:PPQ3"/>
    <mergeCell ref="PPR3:PQF3"/>
    <mergeCell ref="PQG3:PQU3"/>
    <mergeCell ref="PQV3:PRJ3"/>
    <mergeCell ref="PRK3:PRY3"/>
    <mergeCell ref="PLB3:PLP3"/>
    <mergeCell ref="PLQ3:PME3"/>
    <mergeCell ref="PMF3:PMT3"/>
    <mergeCell ref="PMU3:PNI3"/>
    <mergeCell ref="PNJ3:PNX3"/>
    <mergeCell ref="PNY3:POM3"/>
    <mergeCell ref="QCJ3:QCX3"/>
    <mergeCell ref="QCY3:QDM3"/>
    <mergeCell ref="QDN3:QEB3"/>
    <mergeCell ref="QEC3:QEQ3"/>
    <mergeCell ref="QER3:QFF3"/>
    <mergeCell ref="QFG3:QFU3"/>
    <mergeCell ref="PYX3:PZL3"/>
    <mergeCell ref="PZM3:QAA3"/>
    <mergeCell ref="QAB3:QAP3"/>
    <mergeCell ref="QAQ3:QBE3"/>
    <mergeCell ref="QBF3:QBT3"/>
    <mergeCell ref="QBU3:QCI3"/>
    <mergeCell ref="PVL3:PVZ3"/>
    <mergeCell ref="PWA3:PWO3"/>
    <mergeCell ref="PWP3:PXD3"/>
    <mergeCell ref="PXE3:PXS3"/>
    <mergeCell ref="PXT3:PYH3"/>
    <mergeCell ref="PYI3:PYW3"/>
    <mergeCell ref="QMT3:QNH3"/>
    <mergeCell ref="QNI3:QNW3"/>
    <mergeCell ref="QNX3:QOL3"/>
    <mergeCell ref="QOM3:QPA3"/>
    <mergeCell ref="QPB3:QPP3"/>
    <mergeCell ref="QPQ3:QQE3"/>
    <mergeCell ref="QJH3:QJV3"/>
    <mergeCell ref="QJW3:QKK3"/>
    <mergeCell ref="QKL3:QKZ3"/>
    <mergeCell ref="QLA3:QLO3"/>
    <mergeCell ref="QLP3:QMD3"/>
    <mergeCell ref="QME3:QMS3"/>
    <mergeCell ref="QFV3:QGJ3"/>
    <mergeCell ref="QGK3:QGY3"/>
    <mergeCell ref="QGZ3:QHN3"/>
    <mergeCell ref="QHO3:QIC3"/>
    <mergeCell ref="QID3:QIR3"/>
    <mergeCell ref="QIS3:QJG3"/>
    <mergeCell ref="QXD3:QXR3"/>
    <mergeCell ref="QXS3:QYG3"/>
    <mergeCell ref="QYH3:QYV3"/>
    <mergeCell ref="QYW3:QZK3"/>
    <mergeCell ref="QZL3:QZZ3"/>
    <mergeCell ref="RAA3:RAO3"/>
    <mergeCell ref="QTR3:QUF3"/>
    <mergeCell ref="QUG3:QUU3"/>
    <mergeCell ref="QUV3:QVJ3"/>
    <mergeCell ref="QVK3:QVY3"/>
    <mergeCell ref="QVZ3:QWN3"/>
    <mergeCell ref="QWO3:QXC3"/>
    <mergeCell ref="QQF3:QQT3"/>
    <mergeCell ref="QQU3:QRI3"/>
    <mergeCell ref="QRJ3:QRX3"/>
    <mergeCell ref="QRY3:QSM3"/>
    <mergeCell ref="QSN3:QTB3"/>
    <mergeCell ref="QTC3:QTQ3"/>
    <mergeCell ref="RHN3:RIB3"/>
    <mergeCell ref="RIC3:RIQ3"/>
    <mergeCell ref="RIR3:RJF3"/>
    <mergeCell ref="RJG3:RJU3"/>
    <mergeCell ref="RJV3:RKJ3"/>
    <mergeCell ref="RKK3:RKY3"/>
    <mergeCell ref="REB3:REP3"/>
    <mergeCell ref="REQ3:RFE3"/>
    <mergeCell ref="RFF3:RFT3"/>
    <mergeCell ref="RFU3:RGI3"/>
    <mergeCell ref="RGJ3:RGX3"/>
    <mergeCell ref="RGY3:RHM3"/>
    <mergeCell ref="RAP3:RBD3"/>
    <mergeCell ref="RBE3:RBS3"/>
    <mergeCell ref="RBT3:RCH3"/>
    <mergeCell ref="RCI3:RCW3"/>
    <mergeCell ref="RCX3:RDL3"/>
    <mergeCell ref="RDM3:REA3"/>
    <mergeCell ref="RRX3:RSL3"/>
    <mergeCell ref="RSM3:RTA3"/>
    <mergeCell ref="RTB3:RTP3"/>
    <mergeCell ref="RTQ3:RUE3"/>
    <mergeCell ref="RUF3:RUT3"/>
    <mergeCell ref="RUU3:RVI3"/>
    <mergeCell ref="ROL3:ROZ3"/>
    <mergeCell ref="RPA3:RPO3"/>
    <mergeCell ref="RPP3:RQD3"/>
    <mergeCell ref="RQE3:RQS3"/>
    <mergeCell ref="RQT3:RRH3"/>
    <mergeCell ref="RRI3:RRW3"/>
    <mergeCell ref="RKZ3:RLN3"/>
    <mergeCell ref="RLO3:RMC3"/>
    <mergeCell ref="RMD3:RMR3"/>
    <mergeCell ref="RMS3:RNG3"/>
    <mergeCell ref="RNH3:RNV3"/>
    <mergeCell ref="RNW3:ROK3"/>
    <mergeCell ref="SCH3:SCV3"/>
    <mergeCell ref="SCW3:SDK3"/>
    <mergeCell ref="SDL3:SDZ3"/>
    <mergeCell ref="SEA3:SEO3"/>
    <mergeCell ref="SEP3:SFD3"/>
    <mergeCell ref="SFE3:SFS3"/>
    <mergeCell ref="RYV3:RZJ3"/>
    <mergeCell ref="RZK3:RZY3"/>
    <mergeCell ref="RZZ3:SAN3"/>
    <mergeCell ref="SAO3:SBC3"/>
    <mergeCell ref="SBD3:SBR3"/>
    <mergeCell ref="SBS3:SCG3"/>
    <mergeCell ref="RVJ3:RVX3"/>
    <mergeCell ref="RVY3:RWM3"/>
    <mergeCell ref="RWN3:RXB3"/>
    <mergeCell ref="RXC3:RXQ3"/>
    <mergeCell ref="RXR3:RYF3"/>
    <mergeCell ref="RYG3:RYU3"/>
    <mergeCell ref="SMR3:SNF3"/>
    <mergeCell ref="SNG3:SNU3"/>
    <mergeCell ref="SNV3:SOJ3"/>
    <mergeCell ref="SOK3:SOY3"/>
    <mergeCell ref="SOZ3:SPN3"/>
    <mergeCell ref="SPO3:SQC3"/>
    <mergeCell ref="SJF3:SJT3"/>
    <mergeCell ref="SJU3:SKI3"/>
    <mergeCell ref="SKJ3:SKX3"/>
    <mergeCell ref="SKY3:SLM3"/>
    <mergeCell ref="SLN3:SMB3"/>
    <mergeCell ref="SMC3:SMQ3"/>
    <mergeCell ref="SFT3:SGH3"/>
    <mergeCell ref="SGI3:SGW3"/>
    <mergeCell ref="SGX3:SHL3"/>
    <mergeCell ref="SHM3:SIA3"/>
    <mergeCell ref="SIB3:SIP3"/>
    <mergeCell ref="SIQ3:SJE3"/>
    <mergeCell ref="SXB3:SXP3"/>
    <mergeCell ref="SXQ3:SYE3"/>
    <mergeCell ref="SYF3:SYT3"/>
    <mergeCell ref="SYU3:SZI3"/>
    <mergeCell ref="SZJ3:SZX3"/>
    <mergeCell ref="SZY3:TAM3"/>
    <mergeCell ref="STP3:SUD3"/>
    <mergeCell ref="SUE3:SUS3"/>
    <mergeCell ref="SUT3:SVH3"/>
    <mergeCell ref="SVI3:SVW3"/>
    <mergeCell ref="SVX3:SWL3"/>
    <mergeCell ref="SWM3:SXA3"/>
    <mergeCell ref="SQD3:SQR3"/>
    <mergeCell ref="SQS3:SRG3"/>
    <mergeCell ref="SRH3:SRV3"/>
    <mergeCell ref="SRW3:SSK3"/>
    <mergeCell ref="SSL3:SSZ3"/>
    <mergeCell ref="STA3:STO3"/>
    <mergeCell ref="THL3:THZ3"/>
    <mergeCell ref="TIA3:TIO3"/>
    <mergeCell ref="TIP3:TJD3"/>
    <mergeCell ref="TJE3:TJS3"/>
    <mergeCell ref="TJT3:TKH3"/>
    <mergeCell ref="TKI3:TKW3"/>
    <mergeCell ref="TDZ3:TEN3"/>
    <mergeCell ref="TEO3:TFC3"/>
    <mergeCell ref="TFD3:TFR3"/>
    <mergeCell ref="TFS3:TGG3"/>
    <mergeCell ref="TGH3:TGV3"/>
    <mergeCell ref="TGW3:THK3"/>
    <mergeCell ref="TAN3:TBB3"/>
    <mergeCell ref="TBC3:TBQ3"/>
    <mergeCell ref="TBR3:TCF3"/>
    <mergeCell ref="TCG3:TCU3"/>
    <mergeCell ref="TCV3:TDJ3"/>
    <mergeCell ref="TDK3:TDY3"/>
    <mergeCell ref="TRV3:TSJ3"/>
    <mergeCell ref="TSK3:TSY3"/>
    <mergeCell ref="TSZ3:TTN3"/>
    <mergeCell ref="TTO3:TUC3"/>
    <mergeCell ref="TUD3:TUR3"/>
    <mergeCell ref="TUS3:TVG3"/>
    <mergeCell ref="TOJ3:TOX3"/>
    <mergeCell ref="TOY3:TPM3"/>
    <mergeCell ref="TPN3:TQB3"/>
    <mergeCell ref="TQC3:TQQ3"/>
    <mergeCell ref="TQR3:TRF3"/>
    <mergeCell ref="TRG3:TRU3"/>
    <mergeCell ref="TKX3:TLL3"/>
    <mergeCell ref="TLM3:TMA3"/>
    <mergeCell ref="TMB3:TMP3"/>
    <mergeCell ref="TMQ3:TNE3"/>
    <mergeCell ref="TNF3:TNT3"/>
    <mergeCell ref="TNU3:TOI3"/>
    <mergeCell ref="UCF3:UCT3"/>
    <mergeCell ref="UCU3:UDI3"/>
    <mergeCell ref="UDJ3:UDX3"/>
    <mergeCell ref="UDY3:UEM3"/>
    <mergeCell ref="UEN3:UFB3"/>
    <mergeCell ref="UFC3:UFQ3"/>
    <mergeCell ref="TYT3:TZH3"/>
    <mergeCell ref="TZI3:TZW3"/>
    <mergeCell ref="TZX3:UAL3"/>
    <mergeCell ref="UAM3:UBA3"/>
    <mergeCell ref="UBB3:UBP3"/>
    <mergeCell ref="UBQ3:UCE3"/>
    <mergeCell ref="TVH3:TVV3"/>
    <mergeCell ref="TVW3:TWK3"/>
    <mergeCell ref="TWL3:TWZ3"/>
    <mergeCell ref="TXA3:TXO3"/>
    <mergeCell ref="TXP3:TYD3"/>
    <mergeCell ref="TYE3:TYS3"/>
    <mergeCell ref="UMP3:UND3"/>
    <mergeCell ref="UNE3:UNS3"/>
    <mergeCell ref="UNT3:UOH3"/>
    <mergeCell ref="UOI3:UOW3"/>
    <mergeCell ref="UOX3:UPL3"/>
    <mergeCell ref="UPM3:UQA3"/>
    <mergeCell ref="UJD3:UJR3"/>
    <mergeCell ref="UJS3:UKG3"/>
    <mergeCell ref="UKH3:UKV3"/>
    <mergeCell ref="UKW3:ULK3"/>
    <mergeCell ref="ULL3:ULZ3"/>
    <mergeCell ref="UMA3:UMO3"/>
    <mergeCell ref="UFR3:UGF3"/>
    <mergeCell ref="UGG3:UGU3"/>
    <mergeCell ref="UGV3:UHJ3"/>
    <mergeCell ref="UHK3:UHY3"/>
    <mergeCell ref="UHZ3:UIN3"/>
    <mergeCell ref="UIO3:UJC3"/>
    <mergeCell ref="UWZ3:UXN3"/>
    <mergeCell ref="UXO3:UYC3"/>
    <mergeCell ref="UYD3:UYR3"/>
    <mergeCell ref="UYS3:UZG3"/>
    <mergeCell ref="UZH3:UZV3"/>
    <mergeCell ref="UZW3:VAK3"/>
    <mergeCell ref="UTN3:UUB3"/>
    <mergeCell ref="UUC3:UUQ3"/>
    <mergeCell ref="UUR3:UVF3"/>
    <mergeCell ref="UVG3:UVU3"/>
    <mergeCell ref="UVV3:UWJ3"/>
    <mergeCell ref="UWK3:UWY3"/>
    <mergeCell ref="UQB3:UQP3"/>
    <mergeCell ref="UQQ3:URE3"/>
    <mergeCell ref="URF3:URT3"/>
    <mergeCell ref="URU3:USI3"/>
    <mergeCell ref="USJ3:USX3"/>
    <mergeCell ref="USY3:UTM3"/>
    <mergeCell ref="VHJ3:VHX3"/>
    <mergeCell ref="VHY3:VIM3"/>
    <mergeCell ref="VIN3:VJB3"/>
    <mergeCell ref="VJC3:VJQ3"/>
    <mergeCell ref="VJR3:VKF3"/>
    <mergeCell ref="VKG3:VKU3"/>
    <mergeCell ref="VDX3:VEL3"/>
    <mergeCell ref="VEM3:VFA3"/>
    <mergeCell ref="VFB3:VFP3"/>
    <mergeCell ref="VFQ3:VGE3"/>
    <mergeCell ref="VGF3:VGT3"/>
    <mergeCell ref="VGU3:VHI3"/>
    <mergeCell ref="VAL3:VAZ3"/>
    <mergeCell ref="VBA3:VBO3"/>
    <mergeCell ref="VBP3:VCD3"/>
    <mergeCell ref="VCE3:VCS3"/>
    <mergeCell ref="VCT3:VDH3"/>
    <mergeCell ref="VDI3:VDW3"/>
    <mergeCell ref="VRT3:VSH3"/>
    <mergeCell ref="VSI3:VSW3"/>
    <mergeCell ref="VSX3:VTL3"/>
    <mergeCell ref="VTM3:VUA3"/>
    <mergeCell ref="VUB3:VUP3"/>
    <mergeCell ref="VUQ3:VVE3"/>
    <mergeCell ref="VOH3:VOV3"/>
    <mergeCell ref="VOW3:VPK3"/>
    <mergeCell ref="VPL3:VPZ3"/>
    <mergeCell ref="VQA3:VQO3"/>
    <mergeCell ref="VQP3:VRD3"/>
    <mergeCell ref="VRE3:VRS3"/>
    <mergeCell ref="VKV3:VLJ3"/>
    <mergeCell ref="VLK3:VLY3"/>
    <mergeCell ref="VLZ3:VMN3"/>
    <mergeCell ref="VMO3:VNC3"/>
    <mergeCell ref="VND3:VNR3"/>
    <mergeCell ref="VNS3:VOG3"/>
    <mergeCell ref="WGT3:WHH3"/>
    <mergeCell ref="WHI3:WHW3"/>
    <mergeCell ref="WHX3:WIL3"/>
    <mergeCell ref="WIM3:WJA3"/>
    <mergeCell ref="WCD3:WCR3"/>
    <mergeCell ref="WCS3:WDG3"/>
    <mergeCell ref="WDH3:WDV3"/>
    <mergeCell ref="WDW3:WEK3"/>
    <mergeCell ref="WEL3:WEZ3"/>
    <mergeCell ref="WFA3:WFO3"/>
    <mergeCell ref="VYR3:VZF3"/>
    <mergeCell ref="VZG3:VZU3"/>
    <mergeCell ref="VZV3:WAJ3"/>
    <mergeCell ref="WAK3:WAY3"/>
    <mergeCell ref="WAZ3:WBN3"/>
    <mergeCell ref="WBO3:WCC3"/>
    <mergeCell ref="VVF3:VVT3"/>
    <mergeCell ref="VVU3:VWI3"/>
    <mergeCell ref="VWJ3:VWX3"/>
    <mergeCell ref="VWY3:VXM3"/>
    <mergeCell ref="VXN3:VYB3"/>
    <mergeCell ref="VYC3:VYQ3"/>
    <mergeCell ref="WWX3:WXL3"/>
    <mergeCell ref="WXM3:WYA3"/>
    <mergeCell ref="WYB3:WYP3"/>
    <mergeCell ref="WYQ3:WZE3"/>
    <mergeCell ref="WZF3:WZI3"/>
    <mergeCell ref="A5:M5"/>
    <mergeCell ref="WTL3:WTZ3"/>
    <mergeCell ref="WUA3:WUO3"/>
    <mergeCell ref="WUP3:WVD3"/>
    <mergeCell ref="WVE3:WVS3"/>
    <mergeCell ref="WVT3:WWH3"/>
    <mergeCell ref="WWI3:WWW3"/>
    <mergeCell ref="WPZ3:WQN3"/>
    <mergeCell ref="WQO3:WRC3"/>
    <mergeCell ref="WRD3:WRR3"/>
    <mergeCell ref="WRS3:WSG3"/>
    <mergeCell ref="WSH3:WSV3"/>
    <mergeCell ref="WSW3:WTK3"/>
    <mergeCell ref="WMN3:WNB3"/>
    <mergeCell ref="WNC3:WNQ3"/>
    <mergeCell ref="WNR3:WOF3"/>
    <mergeCell ref="WOG3:WOU3"/>
    <mergeCell ref="WOV3:WPJ3"/>
    <mergeCell ref="WPK3:WPY3"/>
    <mergeCell ref="WJB3:WJP3"/>
    <mergeCell ref="WJQ3:WKE3"/>
    <mergeCell ref="WKF3:WKT3"/>
    <mergeCell ref="WKU3:WLI3"/>
    <mergeCell ref="WLJ3:WLX3"/>
    <mergeCell ref="WLY3:WMM3"/>
    <mergeCell ref="WFP3:WGD3"/>
    <mergeCell ref="WGE3:WGS3"/>
    <mergeCell ref="D13:D14"/>
    <mergeCell ref="A8:L8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ZV170"/>
  <sheetViews>
    <sheetView showZeros="0" zoomScale="80" zoomScaleNormal="8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16" sqref="N16"/>
    </sheetView>
  </sheetViews>
  <sheetFormatPr defaultRowHeight="12.75" x14ac:dyDescent="0.2"/>
  <cols>
    <col min="1" max="1" width="9" style="2" customWidth="1"/>
    <col min="2" max="2" width="35" style="2" customWidth="1"/>
    <col min="3" max="4" width="10" style="2" customWidth="1"/>
    <col min="5" max="5" width="9.7109375" style="2" customWidth="1"/>
    <col min="6" max="6" width="9.5703125" style="2" customWidth="1"/>
    <col min="7" max="7" width="10.42578125" style="2" customWidth="1"/>
    <col min="8" max="8" width="13" style="2" bestFit="1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1.140625" style="2" customWidth="1"/>
    <col min="14" max="16384" width="9.140625" style="2"/>
  </cols>
  <sheetData>
    <row r="1" spans="1:16246" s="1" customFormat="1" ht="15.75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6246" s="1" customFormat="1" ht="15.75" x14ac:dyDescent="0.2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68"/>
      <c r="IZ2" s="168"/>
      <c r="JA2" s="168"/>
      <c r="JB2" s="168"/>
      <c r="JC2" s="168"/>
      <c r="JD2" s="168"/>
      <c r="JE2" s="168"/>
      <c r="JF2" s="168"/>
      <c r="JG2" s="168"/>
      <c r="JH2" s="168"/>
      <c r="JI2" s="168"/>
      <c r="JJ2" s="168"/>
      <c r="JK2" s="168"/>
      <c r="JL2" s="168"/>
      <c r="JM2" s="168"/>
      <c r="JN2" s="168"/>
      <c r="JO2" s="168"/>
      <c r="JP2" s="168"/>
      <c r="JQ2" s="168"/>
      <c r="JR2" s="168"/>
      <c r="JS2" s="168"/>
      <c r="JT2" s="168"/>
      <c r="JU2" s="168"/>
      <c r="JV2" s="168"/>
      <c r="JW2" s="168"/>
      <c r="JX2" s="168"/>
      <c r="JY2" s="168"/>
      <c r="JZ2" s="168"/>
      <c r="KA2" s="168"/>
      <c r="KB2" s="168"/>
      <c r="KC2" s="168"/>
      <c r="KD2" s="168"/>
      <c r="KE2" s="168"/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8"/>
      <c r="KQ2" s="168"/>
      <c r="KR2" s="168"/>
      <c r="KS2" s="168"/>
      <c r="KT2" s="168"/>
      <c r="KU2" s="168"/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8"/>
      <c r="LK2" s="168"/>
      <c r="LL2" s="168"/>
      <c r="LM2" s="168"/>
      <c r="LN2" s="168"/>
      <c r="LO2" s="168"/>
      <c r="LP2" s="168"/>
      <c r="LQ2" s="168"/>
      <c r="LR2" s="168"/>
      <c r="LS2" s="168"/>
      <c r="LT2" s="168"/>
      <c r="LU2" s="168"/>
      <c r="LV2" s="168"/>
      <c r="LW2" s="168"/>
      <c r="LX2" s="168"/>
      <c r="LY2" s="168"/>
      <c r="LZ2" s="168"/>
      <c r="MA2" s="168"/>
      <c r="MB2" s="168"/>
      <c r="MC2" s="168"/>
      <c r="MD2" s="168"/>
      <c r="ME2" s="168"/>
      <c r="MF2" s="168"/>
      <c r="MG2" s="168"/>
      <c r="MH2" s="168"/>
      <c r="MI2" s="168"/>
      <c r="MJ2" s="168"/>
      <c r="MK2" s="168"/>
      <c r="ML2" s="168"/>
      <c r="MM2" s="168"/>
      <c r="MN2" s="168"/>
      <c r="MO2" s="168"/>
      <c r="MP2" s="168"/>
      <c r="MQ2" s="168"/>
      <c r="MR2" s="168"/>
      <c r="MS2" s="168"/>
      <c r="MT2" s="168"/>
      <c r="MU2" s="168"/>
      <c r="MV2" s="168"/>
      <c r="MW2" s="168"/>
      <c r="MX2" s="168"/>
      <c r="MY2" s="168"/>
      <c r="MZ2" s="168"/>
      <c r="NA2" s="168"/>
      <c r="NB2" s="168"/>
      <c r="NC2" s="168"/>
      <c r="ND2" s="168"/>
      <c r="NE2" s="168"/>
      <c r="NF2" s="168"/>
      <c r="NG2" s="168"/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8"/>
      <c r="NS2" s="168"/>
      <c r="NT2" s="168"/>
      <c r="NU2" s="168"/>
      <c r="NV2" s="168"/>
      <c r="NW2" s="168"/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8"/>
      <c r="OM2" s="168"/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8"/>
      <c r="PD2" s="168"/>
      <c r="PE2" s="168"/>
      <c r="PF2" s="168"/>
      <c r="PG2" s="168"/>
      <c r="PH2" s="168"/>
      <c r="PI2" s="168"/>
      <c r="PJ2" s="168"/>
      <c r="PK2" s="168"/>
      <c r="PL2" s="168"/>
      <c r="PM2" s="168"/>
      <c r="PN2" s="168"/>
      <c r="PO2" s="168"/>
      <c r="PP2" s="168"/>
      <c r="PQ2" s="168"/>
      <c r="PR2" s="168"/>
      <c r="PS2" s="168"/>
      <c r="PT2" s="168"/>
      <c r="PU2" s="168"/>
      <c r="PV2" s="168"/>
      <c r="PW2" s="168"/>
      <c r="PX2" s="168"/>
      <c r="PY2" s="168"/>
      <c r="PZ2" s="168"/>
      <c r="QA2" s="168"/>
      <c r="QB2" s="168"/>
      <c r="QC2" s="168"/>
      <c r="QD2" s="168"/>
      <c r="QE2" s="168"/>
      <c r="QF2" s="168"/>
      <c r="QG2" s="168"/>
      <c r="QH2" s="168"/>
      <c r="QI2" s="168"/>
      <c r="QJ2" s="168"/>
      <c r="QK2" s="168"/>
      <c r="QL2" s="168"/>
      <c r="QM2" s="168"/>
      <c r="QN2" s="168"/>
      <c r="QO2" s="168"/>
      <c r="QP2" s="168"/>
      <c r="QQ2" s="168"/>
      <c r="QR2" s="168"/>
      <c r="QS2" s="168"/>
      <c r="QT2" s="168"/>
      <c r="QU2" s="168"/>
      <c r="QV2" s="168"/>
      <c r="QW2" s="168"/>
      <c r="QX2" s="168"/>
      <c r="QY2" s="168"/>
      <c r="QZ2" s="168"/>
      <c r="RA2" s="168"/>
      <c r="RB2" s="168"/>
      <c r="RC2" s="168"/>
      <c r="RD2" s="168"/>
      <c r="RE2" s="168"/>
      <c r="RF2" s="168"/>
      <c r="RG2" s="168"/>
      <c r="RH2" s="168"/>
      <c r="RI2" s="168"/>
      <c r="RJ2" s="168"/>
      <c r="RK2" s="168"/>
      <c r="RL2" s="168"/>
      <c r="RM2" s="168"/>
      <c r="RN2" s="168"/>
      <c r="RO2" s="168"/>
      <c r="RP2" s="168"/>
      <c r="RQ2" s="168"/>
      <c r="RR2" s="168"/>
      <c r="RS2" s="168"/>
      <c r="RT2" s="168"/>
      <c r="RU2" s="168"/>
      <c r="RV2" s="168"/>
      <c r="RW2" s="168"/>
      <c r="RX2" s="168"/>
      <c r="RY2" s="168"/>
      <c r="RZ2" s="168"/>
      <c r="SA2" s="168"/>
      <c r="SB2" s="168"/>
      <c r="SC2" s="168"/>
      <c r="SD2" s="168"/>
      <c r="SE2" s="168"/>
      <c r="SF2" s="168"/>
      <c r="SG2" s="168"/>
      <c r="SH2" s="168"/>
      <c r="SI2" s="168"/>
      <c r="SJ2" s="168"/>
      <c r="SK2" s="168"/>
      <c r="SL2" s="168"/>
      <c r="SM2" s="168"/>
      <c r="SN2" s="168"/>
      <c r="SO2" s="168"/>
      <c r="SP2" s="168"/>
      <c r="SQ2" s="168"/>
      <c r="SR2" s="168"/>
      <c r="SS2" s="168"/>
      <c r="ST2" s="168"/>
      <c r="SU2" s="168"/>
      <c r="SV2" s="168"/>
      <c r="SW2" s="168"/>
      <c r="SX2" s="168"/>
      <c r="SY2" s="168"/>
      <c r="SZ2" s="168"/>
      <c r="TA2" s="168"/>
      <c r="TB2" s="168"/>
      <c r="TC2" s="168"/>
      <c r="TD2" s="168"/>
      <c r="TE2" s="168"/>
      <c r="TF2" s="168"/>
      <c r="TG2" s="168"/>
      <c r="TH2" s="168"/>
      <c r="TI2" s="168"/>
      <c r="TJ2" s="168"/>
      <c r="TK2" s="168"/>
      <c r="TL2" s="168"/>
      <c r="TM2" s="168"/>
      <c r="TN2" s="168"/>
      <c r="TO2" s="168"/>
      <c r="TP2" s="168"/>
      <c r="TQ2" s="168"/>
      <c r="TR2" s="168"/>
      <c r="TS2" s="168"/>
      <c r="TT2" s="168"/>
      <c r="TU2" s="168"/>
      <c r="TV2" s="168"/>
      <c r="TW2" s="168"/>
      <c r="TX2" s="168"/>
      <c r="TY2" s="168"/>
      <c r="TZ2" s="168"/>
      <c r="UA2" s="168"/>
      <c r="UB2" s="168"/>
      <c r="UC2" s="168"/>
      <c r="UD2" s="168"/>
      <c r="UE2" s="168"/>
      <c r="UF2" s="168"/>
      <c r="UG2" s="168"/>
      <c r="UH2" s="168"/>
      <c r="UI2" s="168"/>
      <c r="UJ2" s="168"/>
      <c r="UK2" s="168"/>
      <c r="UL2" s="168"/>
      <c r="UM2" s="168"/>
      <c r="UN2" s="168"/>
      <c r="UO2" s="168"/>
      <c r="UP2" s="168"/>
      <c r="UQ2" s="168"/>
      <c r="UR2" s="168"/>
      <c r="US2" s="168"/>
      <c r="UT2" s="168"/>
      <c r="UU2" s="168"/>
      <c r="UV2" s="168"/>
      <c r="UW2" s="168"/>
      <c r="UX2" s="168"/>
      <c r="UY2" s="168"/>
      <c r="UZ2" s="168"/>
      <c r="VA2" s="168"/>
      <c r="VB2" s="168"/>
      <c r="VC2" s="168"/>
      <c r="VD2" s="168"/>
      <c r="VE2" s="168"/>
      <c r="VF2" s="168"/>
      <c r="VG2" s="168"/>
      <c r="VH2" s="168"/>
      <c r="VI2" s="168"/>
      <c r="VJ2" s="168"/>
      <c r="VK2" s="168"/>
      <c r="VL2" s="168"/>
      <c r="VM2" s="168"/>
      <c r="VN2" s="168"/>
      <c r="VO2" s="168"/>
      <c r="VP2" s="168"/>
      <c r="VQ2" s="168"/>
      <c r="VR2" s="168"/>
      <c r="VS2" s="168"/>
      <c r="VT2" s="168"/>
      <c r="VU2" s="168"/>
      <c r="VV2" s="168"/>
      <c r="VW2" s="168"/>
      <c r="VX2" s="168"/>
      <c r="VY2" s="168"/>
      <c r="VZ2" s="168"/>
      <c r="WA2" s="168"/>
      <c r="WB2" s="168"/>
      <c r="WC2" s="168"/>
      <c r="WD2" s="168"/>
      <c r="WE2" s="168"/>
      <c r="WF2" s="168"/>
      <c r="WG2" s="168"/>
      <c r="WH2" s="168"/>
      <c r="WI2" s="168"/>
      <c r="WJ2" s="168"/>
      <c r="WK2" s="168"/>
      <c r="WL2" s="168"/>
      <c r="WM2" s="168"/>
      <c r="WN2" s="168"/>
      <c r="WO2" s="168"/>
      <c r="WP2" s="168"/>
      <c r="WQ2" s="168"/>
      <c r="WR2" s="168"/>
      <c r="WS2" s="168"/>
      <c r="WT2" s="168"/>
      <c r="WU2" s="168"/>
      <c r="WV2" s="168"/>
      <c r="WW2" s="168"/>
      <c r="WX2" s="168"/>
      <c r="WY2" s="168"/>
      <c r="WZ2" s="168"/>
      <c r="XA2" s="168"/>
      <c r="XB2" s="168"/>
      <c r="XC2" s="168"/>
      <c r="XD2" s="168"/>
      <c r="XE2" s="168"/>
      <c r="XF2" s="168"/>
      <c r="XG2" s="168"/>
      <c r="XH2" s="168"/>
      <c r="XI2" s="168"/>
      <c r="XJ2" s="168"/>
      <c r="XK2" s="168"/>
      <c r="XL2" s="168"/>
      <c r="XM2" s="168"/>
      <c r="XN2" s="168"/>
      <c r="XO2" s="168"/>
      <c r="XP2" s="168"/>
      <c r="XQ2" s="168"/>
      <c r="XR2" s="168"/>
      <c r="XS2" s="168"/>
      <c r="XT2" s="168"/>
      <c r="XU2" s="168"/>
      <c r="XV2" s="168"/>
      <c r="XW2" s="168"/>
      <c r="XX2" s="168"/>
      <c r="XY2" s="168"/>
      <c r="XZ2" s="168"/>
      <c r="YA2" s="168"/>
      <c r="YB2" s="168"/>
      <c r="YC2" s="168"/>
      <c r="YD2" s="168"/>
      <c r="YE2" s="168"/>
      <c r="YF2" s="168"/>
      <c r="YG2" s="168"/>
      <c r="YH2" s="168"/>
      <c r="YI2" s="168"/>
      <c r="YJ2" s="168"/>
      <c r="YK2" s="168"/>
      <c r="YL2" s="168"/>
      <c r="YM2" s="168"/>
      <c r="YN2" s="168"/>
      <c r="YO2" s="168"/>
      <c r="YP2" s="168"/>
      <c r="YQ2" s="168"/>
      <c r="YR2" s="168"/>
      <c r="YS2" s="168"/>
      <c r="YT2" s="168"/>
      <c r="YU2" s="168"/>
      <c r="YV2" s="168"/>
      <c r="YW2" s="168"/>
      <c r="YX2" s="168"/>
      <c r="YY2" s="168"/>
      <c r="YZ2" s="168"/>
      <c r="ZA2" s="168"/>
      <c r="ZB2" s="168"/>
      <c r="ZC2" s="168"/>
      <c r="ZD2" s="168"/>
      <c r="ZE2" s="168"/>
      <c r="ZF2" s="168"/>
      <c r="ZG2" s="168"/>
      <c r="ZH2" s="168"/>
      <c r="ZI2" s="168"/>
      <c r="ZJ2" s="168"/>
      <c r="ZK2" s="168"/>
      <c r="ZL2" s="168"/>
      <c r="ZM2" s="168"/>
      <c r="ZN2" s="168"/>
      <c r="ZO2" s="168"/>
      <c r="ZP2" s="168"/>
      <c r="ZQ2" s="168"/>
      <c r="ZR2" s="168"/>
      <c r="ZS2" s="168"/>
      <c r="ZT2" s="168"/>
      <c r="ZU2" s="168"/>
      <c r="ZV2" s="168"/>
      <c r="ZW2" s="168"/>
      <c r="ZX2" s="168"/>
      <c r="ZY2" s="168"/>
      <c r="ZZ2" s="168"/>
      <c r="AAA2" s="168"/>
      <c r="AAB2" s="168"/>
      <c r="AAC2" s="168"/>
      <c r="AAD2" s="168"/>
      <c r="AAE2" s="168"/>
      <c r="AAF2" s="168"/>
      <c r="AAG2" s="168"/>
      <c r="AAH2" s="168"/>
      <c r="AAI2" s="168"/>
      <c r="AAJ2" s="168"/>
      <c r="AAK2" s="168"/>
      <c r="AAL2" s="168"/>
      <c r="AAM2" s="168"/>
      <c r="AAN2" s="168"/>
      <c r="AAO2" s="168"/>
      <c r="AAP2" s="168"/>
      <c r="AAQ2" s="168"/>
      <c r="AAR2" s="168"/>
      <c r="AAS2" s="168"/>
      <c r="AAT2" s="168"/>
      <c r="AAU2" s="168"/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8"/>
      <c r="ABK2" s="168"/>
      <c r="ABL2" s="168"/>
      <c r="ABM2" s="168"/>
      <c r="ABN2" s="168"/>
      <c r="ABO2" s="168"/>
      <c r="ABP2" s="168"/>
      <c r="ABQ2" s="168"/>
      <c r="ABR2" s="168"/>
      <c r="ABS2" s="168"/>
      <c r="ABT2" s="168"/>
      <c r="ABU2" s="168"/>
      <c r="ABV2" s="168"/>
      <c r="ABW2" s="168"/>
      <c r="ABX2" s="168"/>
      <c r="ABY2" s="168"/>
      <c r="ABZ2" s="168"/>
      <c r="ACA2" s="168"/>
      <c r="ACB2" s="168"/>
      <c r="ACC2" s="168"/>
      <c r="ACD2" s="168"/>
      <c r="ACE2" s="168"/>
      <c r="ACF2" s="168"/>
      <c r="ACG2" s="168"/>
      <c r="ACH2" s="168"/>
      <c r="ACI2" s="168"/>
      <c r="ACJ2" s="168"/>
      <c r="ACK2" s="168"/>
      <c r="ACL2" s="168"/>
      <c r="ACM2" s="168"/>
      <c r="ACN2" s="168"/>
      <c r="ACO2" s="168"/>
      <c r="ACP2" s="168"/>
      <c r="ACQ2" s="168"/>
      <c r="ACR2" s="168"/>
      <c r="ACS2" s="168"/>
      <c r="ACT2" s="168"/>
      <c r="ACU2" s="168"/>
      <c r="ACV2" s="168"/>
      <c r="ACW2" s="168"/>
      <c r="ACX2" s="168"/>
      <c r="ACY2" s="168"/>
      <c r="ACZ2" s="168"/>
      <c r="ADA2" s="168"/>
      <c r="ADB2" s="168"/>
      <c r="ADC2" s="168"/>
      <c r="ADD2" s="168"/>
      <c r="ADE2" s="168"/>
      <c r="ADF2" s="168"/>
      <c r="ADG2" s="168"/>
      <c r="ADH2" s="168"/>
      <c r="ADI2" s="168"/>
      <c r="ADJ2" s="168"/>
      <c r="ADK2" s="168"/>
      <c r="ADL2" s="168"/>
      <c r="ADM2" s="168"/>
      <c r="ADN2" s="168"/>
      <c r="ADO2" s="168"/>
      <c r="ADP2" s="168"/>
      <c r="ADQ2" s="168"/>
      <c r="ADR2" s="168"/>
      <c r="ADS2" s="168"/>
      <c r="ADT2" s="168"/>
      <c r="ADU2" s="168"/>
      <c r="ADV2" s="168"/>
      <c r="ADW2" s="168"/>
      <c r="ADX2" s="168"/>
      <c r="ADY2" s="168"/>
      <c r="ADZ2" s="168"/>
      <c r="AEA2" s="168"/>
      <c r="AEB2" s="168"/>
      <c r="AEC2" s="168"/>
      <c r="AED2" s="168"/>
      <c r="AEE2" s="168"/>
      <c r="AEF2" s="168"/>
      <c r="AEG2" s="168"/>
      <c r="AEH2" s="168"/>
      <c r="AEI2" s="168"/>
      <c r="AEJ2" s="168"/>
      <c r="AEK2" s="168"/>
      <c r="AEL2" s="168"/>
      <c r="AEM2" s="168"/>
      <c r="AEN2" s="168"/>
      <c r="AEO2" s="168"/>
      <c r="AEP2" s="168"/>
      <c r="AEQ2" s="168"/>
      <c r="AER2" s="168"/>
      <c r="AES2" s="168"/>
      <c r="AET2" s="168"/>
      <c r="AEU2" s="168"/>
      <c r="AEV2" s="168"/>
      <c r="AEW2" s="168"/>
      <c r="AEX2" s="168"/>
      <c r="AEY2" s="168"/>
      <c r="AEZ2" s="168"/>
      <c r="AFA2" s="168"/>
      <c r="AFB2" s="168"/>
      <c r="AFC2" s="168"/>
      <c r="AFD2" s="168"/>
      <c r="AFE2" s="168"/>
      <c r="AFF2" s="168"/>
      <c r="AFG2" s="168"/>
      <c r="AFH2" s="168"/>
      <c r="AFI2" s="168"/>
      <c r="AFJ2" s="168"/>
      <c r="AFK2" s="168"/>
      <c r="AFL2" s="168"/>
      <c r="AFM2" s="168"/>
      <c r="AFN2" s="168"/>
      <c r="AFO2" s="168"/>
      <c r="AFP2" s="168"/>
      <c r="AFQ2" s="168"/>
      <c r="AFR2" s="168"/>
      <c r="AFS2" s="168"/>
      <c r="AFT2" s="168"/>
      <c r="AFU2" s="168"/>
      <c r="AFV2" s="168"/>
      <c r="AFW2" s="168"/>
      <c r="AFX2" s="168"/>
      <c r="AFY2" s="168"/>
      <c r="AFZ2" s="168"/>
      <c r="AGA2" s="168"/>
      <c r="AGB2" s="168"/>
      <c r="AGC2" s="168"/>
      <c r="AGD2" s="168"/>
      <c r="AGE2" s="168"/>
      <c r="AGF2" s="168"/>
      <c r="AGG2" s="168"/>
      <c r="AGH2" s="168"/>
      <c r="AGI2" s="168"/>
      <c r="AGJ2" s="168"/>
      <c r="AGK2" s="168"/>
      <c r="AGL2" s="168"/>
      <c r="AGM2" s="168"/>
      <c r="AGN2" s="168"/>
      <c r="AGO2" s="168"/>
      <c r="AGP2" s="168"/>
      <c r="AGQ2" s="168"/>
      <c r="AGR2" s="168"/>
      <c r="AGS2" s="168"/>
      <c r="AGT2" s="168"/>
      <c r="AGU2" s="168"/>
      <c r="AGV2" s="168"/>
      <c r="AGW2" s="168"/>
      <c r="AGX2" s="168"/>
      <c r="AGY2" s="168"/>
      <c r="AGZ2" s="168"/>
      <c r="AHA2" s="168"/>
      <c r="AHB2" s="168"/>
      <c r="AHC2" s="168"/>
      <c r="AHD2" s="168"/>
      <c r="AHE2" s="168"/>
      <c r="AHF2" s="168"/>
      <c r="AHG2" s="168"/>
      <c r="AHH2" s="168"/>
      <c r="AHI2" s="168"/>
      <c r="AHJ2" s="168"/>
      <c r="AHK2" s="168"/>
      <c r="AHL2" s="168"/>
      <c r="AHM2" s="168"/>
      <c r="AHN2" s="168"/>
      <c r="AHO2" s="168"/>
      <c r="AHP2" s="168"/>
      <c r="AHQ2" s="168"/>
      <c r="AHR2" s="168"/>
      <c r="AHS2" s="168"/>
      <c r="AHT2" s="168"/>
      <c r="AHU2" s="168"/>
      <c r="AHV2" s="168"/>
      <c r="AHW2" s="168"/>
      <c r="AHX2" s="168"/>
      <c r="AHY2" s="168"/>
      <c r="AHZ2" s="168"/>
      <c r="AIA2" s="168"/>
      <c r="AIB2" s="168"/>
      <c r="AIC2" s="168"/>
      <c r="AID2" s="168"/>
      <c r="AIE2" s="168"/>
      <c r="AIF2" s="168"/>
      <c r="AIG2" s="168"/>
      <c r="AIH2" s="168"/>
      <c r="AII2" s="168"/>
      <c r="AIJ2" s="168"/>
      <c r="AIK2" s="168"/>
      <c r="AIL2" s="168"/>
      <c r="AIM2" s="168"/>
      <c r="AIN2" s="168"/>
      <c r="AIO2" s="168"/>
      <c r="AIP2" s="168"/>
      <c r="AIQ2" s="168"/>
      <c r="AIR2" s="168"/>
      <c r="AIS2" s="168"/>
      <c r="AIT2" s="168"/>
      <c r="AIU2" s="168"/>
      <c r="AIV2" s="168"/>
      <c r="AIW2" s="168"/>
      <c r="AIX2" s="168"/>
      <c r="AIY2" s="168"/>
      <c r="AIZ2" s="168"/>
      <c r="AJA2" s="168"/>
      <c r="AJB2" s="168"/>
      <c r="AJC2" s="168"/>
      <c r="AJD2" s="168"/>
      <c r="AJE2" s="168"/>
      <c r="AJF2" s="168"/>
      <c r="AJG2" s="168"/>
      <c r="AJH2" s="168"/>
      <c r="AJI2" s="168"/>
      <c r="AJJ2" s="168"/>
      <c r="AJK2" s="168"/>
      <c r="AJL2" s="168"/>
      <c r="AJM2" s="168"/>
      <c r="AJN2" s="168"/>
      <c r="AJO2" s="168"/>
      <c r="AJP2" s="168"/>
      <c r="AJQ2" s="168"/>
      <c r="AJR2" s="168"/>
      <c r="AJS2" s="168"/>
      <c r="AJT2" s="168"/>
      <c r="AJU2" s="168"/>
      <c r="AJV2" s="168"/>
      <c r="AJW2" s="168"/>
      <c r="AJX2" s="168"/>
      <c r="AJY2" s="168"/>
      <c r="AJZ2" s="168"/>
      <c r="AKA2" s="168"/>
      <c r="AKB2" s="168"/>
      <c r="AKC2" s="168"/>
      <c r="AKD2" s="168"/>
      <c r="AKE2" s="168"/>
      <c r="AKF2" s="168"/>
      <c r="AKG2" s="168"/>
      <c r="AKH2" s="168"/>
      <c r="AKI2" s="168"/>
      <c r="AKJ2" s="168"/>
      <c r="AKK2" s="168"/>
      <c r="AKL2" s="168"/>
      <c r="AKM2" s="168"/>
      <c r="AKN2" s="168"/>
      <c r="AKO2" s="168"/>
      <c r="AKP2" s="168"/>
      <c r="AKQ2" s="168"/>
      <c r="AKR2" s="168"/>
      <c r="AKS2" s="168"/>
      <c r="AKT2" s="168"/>
      <c r="AKU2" s="168"/>
      <c r="AKV2" s="168"/>
      <c r="AKW2" s="168"/>
      <c r="AKX2" s="168"/>
      <c r="AKY2" s="168"/>
      <c r="AKZ2" s="168"/>
      <c r="ALA2" s="168"/>
      <c r="ALB2" s="168"/>
      <c r="ALC2" s="168"/>
      <c r="ALD2" s="168"/>
      <c r="ALE2" s="168"/>
      <c r="ALF2" s="168"/>
      <c r="ALG2" s="168"/>
      <c r="ALH2" s="168"/>
      <c r="ALI2" s="168"/>
      <c r="ALJ2" s="168"/>
      <c r="ALK2" s="168"/>
      <c r="ALL2" s="168"/>
      <c r="ALM2" s="168"/>
      <c r="ALN2" s="168"/>
      <c r="ALO2" s="168"/>
      <c r="ALP2" s="168"/>
      <c r="ALQ2" s="168"/>
      <c r="ALR2" s="168"/>
      <c r="ALS2" s="168"/>
      <c r="ALT2" s="168"/>
      <c r="ALU2" s="168"/>
      <c r="ALV2" s="168"/>
      <c r="ALW2" s="168"/>
      <c r="ALX2" s="168"/>
      <c r="ALY2" s="168"/>
      <c r="ALZ2" s="168"/>
      <c r="AMA2" s="168"/>
      <c r="AMB2" s="168"/>
      <c r="AMC2" s="168"/>
      <c r="AMD2" s="168"/>
      <c r="AME2" s="168"/>
      <c r="AMF2" s="168"/>
      <c r="AMG2" s="168"/>
      <c r="AMH2" s="168"/>
      <c r="AMI2" s="168"/>
      <c r="AMJ2" s="168"/>
      <c r="AMK2" s="168"/>
      <c r="AML2" s="168"/>
      <c r="AMM2" s="168"/>
      <c r="AMN2" s="168"/>
      <c r="AMO2" s="168"/>
      <c r="AMP2" s="168"/>
      <c r="AMQ2" s="168"/>
      <c r="AMR2" s="168"/>
      <c r="AMS2" s="168"/>
      <c r="AMT2" s="168"/>
      <c r="AMU2" s="168"/>
      <c r="AMV2" s="168"/>
      <c r="AMW2" s="168"/>
      <c r="AMX2" s="168"/>
      <c r="AMY2" s="168"/>
      <c r="AMZ2" s="168"/>
      <c r="ANA2" s="168"/>
      <c r="ANB2" s="168"/>
      <c r="ANC2" s="168"/>
      <c r="AND2" s="168"/>
      <c r="ANE2" s="168"/>
      <c r="ANF2" s="168"/>
      <c r="ANG2" s="168"/>
      <c r="ANH2" s="168"/>
      <c r="ANI2" s="168"/>
      <c r="ANJ2" s="168"/>
      <c r="ANK2" s="168"/>
      <c r="ANL2" s="168"/>
      <c r="ANM2" s="168"/>
      <c r="ANN2" s="168"/>
      <c r="ANO2" s="168"/>
      <c r="ANP2" s="168"/>
      <c r="ANQ2" s="168"/>
      <c r="ANR2" s="168"/>
      <c r="ANS2" s="168"/>
      <c r="ANT2" s="168"/>
      <c r="ANU2" s="168"/>
      <c r="ANV2" s="168"/>
      <c r="ANW2" s="168"/>
      <c r="ANX2" s="168"/>
      <c r="ANY2" s="168"/>
      <c r="ANZ2" s="168"/>
      <c r="AOA2" s="168"/>
      <c r="AOB2" s="168"/>
      <c r="AOC2" s="168"/>
      <c r="AOD2" s="168"/>
      <c r="AOE2" s="168"/>
      <c r="AOF2" s="168"/>
      <c r="AOG2" s="168"/>
      <c r="AOH2" s="168"/>
      <c r="AOI2" s="168"/>
      <c r="AOJ2" s="168"/>
      <c r="AOK2" s="168"/>
      <c r="AOL2" s="168"/>
      <c r="AOM2" s="168"/>
      <c r="AON2" s="168"/>
      <c r="AOO2" s="168"/>
      <c r="AOP2" s="168"/>
      <c r="AOQ2" s="168"/>
      <c r="AOR2" s="168"/>
      <c r="AOS2" s="168"/>
      <c r="AOT2" s="168"/>
      <c r="AOU2" s="168"/>
      <c r="AOV2" s="168"/>
      <c r="AOW2" s="168"/>
      <c r="AOX2" s="168"/>
      <c r="AOY2" s="168"/>
      <c r="AOZ2" s="168"/>
      <c r="APA2" s="168"/>
      <c r="APB2" s="168"/>
      <c r="APC2" s="168"/>
      <c r="APD2" s="168"/>
      <c r="APE2" s="168"/>
      <c r="APF2" s="168"/>
      <c r="APG2" s="168"/>
      <c r="APH2" s="168"/>
      <c r="API2" s="168"/>
      <c r="APJ2" s="168"/>
      <c r="APK2" s="168"/>
      <c r="APL2" s="168"/>
      <c r="APM2" s="168"/>
      <c r="APN2" s="168"/>
      <c r="APO2" s="168"/>
      <c r="APP2" s="168"/>
      <c r="APQ2" s="168"/>
      <c r="APR2" s="168"/>
      <c r="APS2" s="168"/>
      <c r="APT2" s="168"/>
      <c r="APU2" s="168"/>
      <c r="APV2" s="168"/>
      <c r="APW2" s="168"/>
      <c r="APX2" s="168"/>
      <c r="APY2" s="168"/>
      <c r="APZ2" s="168"/>
      <c r="AQA2" s="168"/>
      <c r="AQB2" s="168"/>
      <c r="AQC2" s="168"/>
      <c r="AQD2" s="168"/>
      <c r="AQE2" s="168"/>
      <c r="AQF2" s="168"/>
      <c r="AQG2" s="168"/>
      <c r="AQH2" s="168"/>
      <c r="AQI2" s="168"/>
      <c r="AQJ2" s="168"/>
      <c r="AQK2" s="168"/>
      <c r="AQL2" s="168"/>
      <c r="AQM2" s="168"/>
      <c r="AQN2" s="168"/>
      <c r="AQO2" s="168"/>
      <c r="AQP2" s="168"/>
      <c r="AQQ2" s="168"/>
      <c r="AQR2" s="168"/>
      <c r="AQS2" s="168"/>
      <c r="AQT2" s="168"/>
      <c r="AQU2" s="168"/>
      <c r="AQV2" s="168"/>
      <c r="AQW2" s="168"/>
      <c r="AQX2" s="168"/>
      <c r="AQY2" s="168"/>
      <c r="AQZ2" s="168"/>
      <c r="ARA2" s="168"/>
      <c r="ARB2" s="168"/>
      <c r="ARC2" s="168"/>
      <c r="ARD2" s="168"/>
      <c r="ARE2" s="168"/>
      <c r="ARF2" s="168"/>
      <c r="ARG2" s="168"/>
      <c r="ARH2" s="168"/>
      <c r="ARI2" s="168"/>
      <c r="ARJ2" s="168"/>
      <c r="ARK2" s="168"/>
      <c r="ARL2" s="168"/>
      <c r="ARM2" s="168"/>
      <c r="ARN2" s="168"/>
      <c r="ARO2" s="168"/>
      <c r="ARP2" s="168"/>
      <c r="ARQ2" s="168"/>
      <c r="ARR2" s="168"/>
      <c r="ARS2" s="168"/>
      <c r="ART2" s="168"/>
      <c r="ARU2" s="168"/>
      <c r="ARV2" s="168"/>
      <c r="ARW2" s="168"/>
      <c r="ARX2" s="168"/>
      <c r="ARY2" s="168"/>
      <c r="ARZ2" s="168"/>
      <c r="ASA2" s="168"/>
      <c r="ASB2" s="168"/>
      <c r="ASC2" s="168"/>
      <c r="ASD2" s="168"/>
      <c r="ASE2" s="168"/>
      <c r="ASF2" s="168"/>
      <c r="ASG2" s="168"/>
      <c r="ASH2" s="168"/>
      <c r="ASI2" s="168"/>
      <c r="ASJ2" s="168"/>
      <c r="ASK2" s="168"/>
      <c r="ASL2" s="168"/>
      <c r="ASM2" s="168"/>
      <c r="ASN2" s="168"/>
      <c r="ASO2" s="168"/>
      <c r="ASP2" s="168"/>
      <c r="ASQ2" s="168"/>
      <c r="ASR2" s="168"/>
      <c r="ASS2" s="168"/>
      <c r="AST2" s="168"/>
      <c r="ASU2" s="168"/>
      <c r="ASV2" s="168"/>
      <c r="ASW2" s="168"/>
      <c r="ASX2" s="168"/>
      <c r="ASY2" s="168"/>
      <c r="ASZ2" s="168"/>
      <c r="ATA2" s="168"/>
      <c r="ATB2" s="168"/>
      <c r="ATC2" s="168"/>
      <c r="ATD2" s="168"/>
      <c r="ATE2" s="168"/>
      <c r="ATF2" s="168"/>
      <c r="ATG2" s="168"/>
      <c r="ATH2" s="168"/>
      <c r="ATI2" s="168"/>
      <c r="ATJ2" s="168"/>
      <c r="ATK2" s="168"/>
      <c r="ATL2" s="168"/>
      <c r="ATM2" s="168"/>
      <c r="ATN2" s="168"/>
      <c r="ATO2" s="168"/>
      <c r="ATP2" s="168"/>
      <c r="ATQ2" s="168"/>
      <c r="ATR2" s="168"/>
      <c r="ATS2" s="168"/>
      <c r="ATT2" s="168"/>
      <c r="ATU2" s="168"/>
      <c r="ATV2" s="168"/>
      <c r="ATW2" s="168"/>
      <c r="ATX2" s="168"/>
      <c r="ATY2" s="168"/>
      <c r="ATZ2" s="168"/>
      <c r="AUA2" s="168"/>
      <c r="AUB2" s="168"/>
      <c r="AUC2" s="168"/>
      <c r="AUD2" s="168"/>
      <c r="AUE2" s="168"/>
      <c r="AUF2" s="168"/>
      <c r="AUG2" s="168"/>
      <c r="AUH2" s="168"/>
      <c r="AUI2" s="168"/>
      <c r="AUJ2" s="168"/>
      <c r="AUK2" s="168"/>
      <c r="AUL2" s="168"/>
      <c r="AUM2" s="168"/>
      <c r="AUN2" s="168"/>
      <c r="AUO2" s="168"/>
      <c r="AUP2" s="168"/>
      <c r="AUQ2" s="168"/>
      <c r="AUR2" s="168"/>
      <c r="AUS2" s="168"/>
      <c r="AUT2" s="168"/>
      <c r="AUU2" s="168"/>
      <c r="AUV2" s="168"/>
      <c r="AUW2" s="168"/>
      <c r="AUX2" s="168"/>
      <c r="AUY2" s="168"/>
      <c r="AUZ2" s="168"/>
      <c r="AVA2" s="168"/>
      <c r="AVB2" s="168"/>
      <c r="AVC2" s="168"/>
      <c r="AVD2" s="168"/>
      <c r="AVE2" s="168"/>
      <c r="AVF2" s="168"/>
      <c r="AVG2" s="168"/>
      <c r="AVH2" s="168"/>
      <c r="AVI2" s="168"/>
      <c r="AVJ2" s="168"/>
      <c r="AVK2" s="168"/>
      <c r="AVL2" s="168"/>
      <c r="AVM2" s="168"/>
      <c r="AVN2" s="168"/>
      <c r="AVO2" s="168"/>
      <c r="AVP2" s="168"/>
      <c r="AVQ2" s="168"/>
      <c r="AVR2" s="168"/>
      <c r="AVS2" s="168"/>
      <c r="AVT2" s="168"/>
      <c r="AVU2" s="168"/>
      <c r="AVV2" s="168"/>
      <c r="AVW2" s="168"/>
      <c r="AVX2" s="168"/>
      <c r="AVY2" s="168"/>
      <c r="AVZ2" s="168"/>
      <c r="AWA2" s="168"/>
      <c r="AWB2" s="168"/>
      <c r="AWC2" s="168"/>
      <c r="AWD2" s="168"/>
      <c r="AWE2" s="168"/>
      <c r="AWF2" s="168"/>
      <c r="AWG2" s="168"/>
      <c r="AWH2" s="168"/>
      <c r="AWI2" s="168"/>
      <c r="AWJ2" s="168"/>
      <c r="AWK2" s="168"/>
      <c r="AWL2" s="168"/>
      <c r="AWM2" s="168"/>
      <c r="AWN2" s="168"/>
      <c r="AWO2" s="168"/>
      <c r="AWP2" s="168"/>
      <c r="AWQ2" s="168"/>
      <c r="AWR2" s="168"/>
      <c r="AWS2" s="168"/>
      <c r="AWT2" s="168"/>
      <c r="AWU2" s="168"/>
      <c r="AWV2" s="168"/>
      <c r="AWW2" s="168"/>
      <c r="AWX2" s="168"/>
      <c r="AWY2" s="168"/>
      <c r="AWZ2" s="168"/>
      <c r="AXA2" s="168"/>
      <c r="AXB2" s="168"/>
      <c r="AXC2" s="168"/>
      <c r="AXD2" s="168"/>
      <c r="AXE2" s="168"/>
      <c r="AXF2" s="168"/>
      <c r="AXG2" s="168"/>
      <c r="AXH2" s="168"/>
      <c r="AXI2" s="168"/>
      <c r="AXJ2" s="168"/>
      <c r="AXK2" s="168"/>
      <c r="AXL2" s="168"/>
      <c r="AXM2" s="168"/>
      <c r="AXN2" s="168"/>
      <c r="AXO2" s="168"/>
      <c r="AXP2" s="168"/>
      <c r="AXQ2" s="168"/>
      <c r="AXR2" s="168"/>
      <c r="AXS2" s="168"/>
      <c r="AXT2" s="168"/>
      <c r="AXU2" s="168"/>
      <c r="AXV2" s="168"/>
      <c r="AXW2" s="168"/>
      <c r="AXX2" s="168"/>
      <c r="AXY2" s="168"/>
      <c r="AXZ2" s="168"/>
      <c r="AYA2" s="168"/>
      <c r="AYB2" s="168"/>
      <c r="AYC2" s="168"/>
      <c r="AYD2" s="168"/>
      <c r="AYE2" s="168"/>
      <c r="AYF2" s="168"/>
      <c r="AYG2" s="168"/>
      <c r="AYH2" s="168"/>
      <c r="AYI2" s="168"/>
      <c r="AYJ2" s="168"/>
      <c r="AYK2" s="168"/>
      <c r="AYL2" s="168"/>
      <c r="AYM2" s="168"/>
      <c r="AYN2" s="168"/>
      <c r="AYO2" s="168"/>
      <c r="AYP2" s="168"/>
      <c r="AYQ2" s="168"/>
      <c r="AYR2" s="168"/>
      <c r="AYS2" s="168"/>
      <c r="AYT2" s="168"/>
      <c r="AYU2" s="168"/>
      <c r="AYV2" s="168"/>
      <c r="AYW2" s="168"/>
      <c r="AYX2" s="168"/>
      <c r="AYY2" s="168"/>
      <c r="AYZ2" s="168"/>
      <c r="AZA2" s="168"/>
      <c r="AZB2" s="168"/>
      <c r="AZC2" s="168"/>
      <c r="AZD2" s="168"/>
      <c r="AZE2" s="168"/>
      <c r="AZF2" s="168"/>
      <c r="AZG2" s="168"/>
      <c r="AZH2" s="168"/>
      <c r="AZI2" s="168"/>
      <c r="AZJ2" s="168"/>
      <c r="AZK2" s="168"/>
      <c r="AZL2" s="168"/>
      <c r="AZM2" s="168"/>
      <c r="AZN2" s="168"/>
      <c r="AZO2" s="168"/>
      <c r="AZP2" s="168"/>
      <c r="AZQ2" s="168"/>
      <c r="AZR2" s="168"/>
      <c r="AZS2" s="168"/>
      <c r="AZT2" s="168"/>
      <c r="AZU2" s="168"/>
      <c r="AZV2" s="168"/>
      <c r="AZW2" s="168"/>
      <c r="AZX2" s="168"/>
      <c r="AZY2" s="168"/>
      <c r="AZZ2" s="168"/>
      <c r="BAA2" s="168"/>
      <c r="BAB2" s="168"/>
      <c r="BAC2" s="168"/>
      <c r="BAD2" s="168"/>
      <c r="BAE2" s="168"/>
      <c r="BAF2" s="168"/>
      <c r="BAG2" s="168"/>
      <c r="BAH2" s="168"/>
      <c r="BAI2" s="168"/>
      <c r="BAJ2" s="168"/>
      <c r="BAK2" s="168"/>
      <c r="BAL2" s="168"/>
      <c r="BAM2" s="168"/>
      <c r="BAN2" s="168"/>
      <c r="BAO2" s="168"/>
      <c r="BAP2" s="168"/>
      <c r="BAQ2" s="168"/>
      <c r="BAR2" s="168"/>
      <c r="BAS2" s="168"/>
      <c r="BAT2" s="168"/>
      <c r="BAU2" s="168"/>
      <c r="BAV2" s="168"/>
      <c r="BAW2" s="168"/>
      <c r="BAX2" s="168"/>
      <c r="BAY2" s="168"/>
      <c r="BAZ2" s="168"/>
      <c r="BBA2" s="168"/>
      <c r="BBB2" s="168"/>
      <c r="BBC2" s="168"/>
      <c r="BBD2" s="168"/>
      <c r="BBE2" s="168"/>
      <c r="BBF2" s="168"/>
      <c r="BBG2" s="168"/>
      <c r="BBH2" s="168"/>
      <c r="BBI2" s="168"/>
      <c r="BBJ2" s="168"/>
      <c r="BBK2" s="168"/>
      <c r="BBL2" s="168"/>
      <c r="BBM2" s="168"/>
      <c r="BBN2" s="168"/>
      <c r="BBO2" s="168"/>
      <c r="BBP2" s="168"/>
      <c r="BBQ2" s="168"/>
      <c r="BBR2" s="168"/>
      <c r="BBS2" s="168"/>
      <c r="BBT2" s="168"/>
      <c r="BBU2" s="168"/>
      <c r="BBV2" s="168"/>
      <c r="BBW2" s="168"/>
      <c r="BBX2" s="168"/>
      <c r="BBY2" s="168"/>
      <c r="BBZ2" s="168"/>
      <c r="BCA2" s="168"/>
      <c r="BCB2" s="168"/>
      <c r="BCC2" s="168"/>
      <c r="BCD2" s="168"/>
      <c r="BCE2" s="168"/>
      <c r="BCF2" s="168"/>
      <c r="BCG2" s="168"/>
      <c r="BCH2" s="168"/>
      <c r="BCI2" s="168"/>
      <c r="BCJ2" s="168"/>
      <c r="BCK2" s="168"/>
      <c r="BCL2" s="168"/>
      <c r="BCM2" s="168"/>
      <c r="BCN2" s="168"/>
      <c r="BCO2" s="168"/>
      <c r="BCP2" s="168"/>
      <c r="BCQ2" s="168"/>
      <c r="BCR2" s="168"/>
      <c r="BCS2" s="168"/>
      <c r="BCT2" s="168"/>
      <c r="BCU2" s="168"/>
      <c r="BCV2" s="168"/>
      <c r="BCW2" s="168"/>
      <c r="BCX2" s="168"/>
      <c r="BCY2" s="168"/>
      <c r="BCZ2" s="168"/>
      <c r="BDA2" s="168"/>
      <c r="BDB2" s="168"/>
      <c r="BDC2" s="168"/>
      <c r="BDD2" s="168"/>
      <c r="BDE2" s="168"/>
      <c r="BDF2" s="168"/>
      <c r="BDG2" s="168"/>
      <c r="BDH2" s="168"/>
      <c r="BDI2" s="168"/>
      <c r="BDJ2" s="168"/>
      <c r="BDK2" s="168"/>
      <c r="BDL2" s="168"/>
      <c r="BDM2" s="168"/>
      <c r="BDN2" s="168"/>
      <c r="BDO2" s="168"/>
      <c r="BDP2" s="168"/>
      <c r="BDQ2" s="168"/>
      <c r="BDR2" s="168"/>
      <c r="BDS2" s="168"/>
      <c r="BDT2" s="168"/>
      <c r="BDU2" s="168"/>
      <c r="BDV2" s="168"/>
      <c r="BDW2" s="168"/>
      <c r="BDX2" s="168"/>
      <c r="BDY2" s="168"/>
      <c r="BDZ2" s="168"/>
      <c r="BEA2" s="168"/>
      <c r="BEB2" s="168"/>
      <c r="BEC2" s="168"/>
      <c r="BED2" s="168"/>
      <c r="BEE2" s="168"/>
      <c r="BEF2" s="168"/>
      <c r="BEG2" s="168"/>
      <c r="BEH2" s="168"/>
      <c r="BEI2" s="168"/>
      <c r="BEJ2" s="168"/>
      <c r="BEK2" s="168"/>
      <c r="BEL2" s="168"/>
      <c r="BEM2" s="168"/>
      <c r="BEN2" s="168"/>
      <c r="BEO2" s="168"/>
      <c r="BEP2" s="168"/>
      <c r="BEQ2" s="168"/>
      <c r="BER2" s="168"/>
      <c r="BES2" s="168"/>
      <c r="BET2" s="168"/>
      <c r="BEU2" s="168"/>
      <c r="BEV2" s="168"/>
      <c r="BEW2" s="168"/>
      <c r="BEX2" s="168"/>
      <c r="BEY2" s="168"/>
      <c r="BEZ2" s="168"/>
      <c r="BFA2" s="168"/>
      <c r="BFB2" s="168"/>
      <c r="BFC2" s="168"/>
      <c r="BFD2" s="168"/>
      <c r="BFE2" s="168"/>
      <c r="BFF2" s="168"/>
      <c r="BFG2" s="168"/>
      <c r="BFH2" s="168"/>
      <c r="BFI2" s="168"/>
      <c r="BFJ2" s="168"/>
      <c r="BFK2" s="168"/>
      <c r="BFL2" s="168"/>
      <c r="BFM2" s="168"/>
      <c r="BFN2" s="168"/>
      <c r="BFO2" s="168"/>
      <c r="BFP2" s="168"/>
      <c r="BFQ2" s="168"/>
      <c r="BFR2" s="168"/>
      <c r="BFS2" s="168"/>
      <c r="BFT2" s="168"/>
      <c r="BFU2" s="168"/>
      <c r="BFV2" s="168"/>
      <c r="BFW2" s="168"/>
      <c r="BFX2" s="168"/>
      <c r="BFY2" s="168"/>
      <c r="BFZ2" s="168"/>
      <c r="BGA2" s="168"/>
      <c r="BGB2" s="168"/>
      <c r="BGC2" s="168"/>
      <c r="BGD2" s="168"/>
      <c r="BGE2" s="168"/>
      <c r="BGF2" s="168"/>
      <c r="BGG2" s="168"/>
      <c r="BGH2" s="168"/>
      <c r="BGI2" s="168"/>
      <c r="BGJ2" s="168"/>
      <c r="BGK2" s="168"/>
      <c r="BGL2" s="168"/>
      <c r="BGM2" s="168"/>
      <c r="BGN2" s="168"/>
      <c r="BGO2" s="168"/>
      <c r="BGP2" s="168"/>
      <c r="BGQ2" s="168"/>
      <c r="BGR2" s="168"/>
      <c r="BGS2" s="168"/>
      <c r="BGT2" s="168"/>
      <c r="BGU2" s="168"/>
      <c r="BGV2" s="168"/>
      <c r="BGW2" s="168"/>
      <c r="BGX2" s="168"/>
      <c r="BGY2" s="168"/>
      <c r="BGZ2" s="168"/>
      <c r="BHA2" s="168"/>
      <c r="BHB2" s="168"/>
      <c r="BHC2" s="168"/>
      <c r="BHD2" s="168"/>
      <c r="BHE2" s="168"/>
      <c r="BHF2" s="168"/>
      <c r="BHG2" s="168"/>
      <c r="BHH2" s="168"/>
      <c r="BHI2" s="168"/>
      <c r="BHJ2" s="168"/>
      <c r="BHK2" s="168"/>
      <c r="BHL2" s="168"/>
      <c r="BHM2" s="168"/>
      <c r="BHN2" s="168"/>
      <c r="BHO2" s="168"/>
      <c r="BHP2" s="168"/>
      <c r="BHQ2" s="168"/>
      <c r="BHR2" s="168"/>
      <c r="BHS2" s="168"/>
      <c r="BHT2" s="168"/>
      <c r="BHU2" s="168"/>
      <c r="BHV2" s="168"/>
      <c r="BHW2" s="168"/>
      <c r="BHX2" s="168"/>
      <c r="BHY2" s="168"/>
      <c r="BHZ2" s="168"/>
      <c r="BIA2" s="168"/>
      <c r="BIB2" s="168"/>
      <c r="BIC2" s="168"/>
      <c r="BID2" s="168"/>
      <c r="BIE2" s="168"/>
      <c r="BIF2" s="168"/>
      <c r="BIG2" s="168"/>
      <c r="BIH2" s="168"/>
      <c r="BII2" s="168"/>
      <c r="BIJ2" s="168"/>
      <c r="BIK2" s="168"/>
      <c r="BIL2" s="168"/>
      <c r="BIM2" s="168"/>
      <c r="BIN2" s="168"/>
      <c r="BIO2" s="168"/>
      <c r="BIP2" s="168"/>
      <c r="BIQ2" s="168"/>
      <c r="BIR2" s="168"/>
      <c r="BIS2" s="168"/>
      <c r="BIT2" s="168"/>
      <c r="BIU2" s="168"/>
      <c r="BIV2" s="168"/>
      <c r="BIW2" s="168"/>
      <c r="BIX2" s="168"/>
      <c r="BIY2" s="168"/>
      <c r="BIZ2" s="168"/>
      <c r="BJA2" s="168"/>
      <c r="BJB2" s="168"/>
      <c r="BJC2" s="168"/>
      <c r="BJD2" s="168"/>
      <c r="BJE2" s="168"/>
      <c r="BJF2" s="168"/>
      <c r="BJG2" s="168"/>
      <c r="BJH2" s="168"/>
      <c r="BJI2" s="168"/>
      <c r="BJJ2" s="168"/>
      <c r="BJK2" s="168"/>
      <c r="BJL2" s="168"/>
      <c r="BJM2" s="168"/>
      <c r="BJN2" s="168"/>
      <c r="BJO2" s="168"/>
      <c r="BJP2" s="168"/>
      <c r="BJQ2" s="168"/>
      <c r="BJR2" s="168"/>
      <c r="BJS2" s="168"/>
      <c r="BJT2" s="168"/>
      <c r="BJU2" s="168"/>
      <c r="BJV2" s="168"/>
      <c r="BJW2" s="168"/>
      <c r="BJX2" s="168"/>
      <c r="BJY2" s="168"/>
      <c r="BJZ2" s="168"/>
      <c r="BKA2" s="168"/>
      <c r="BKB2" s="168"/>
      <c r="BKC2" s="168"/>
      <c r="BKD2" s="168"/>
      <c r="BKE2" s="168"/>
      <c r="BKF2" s="168"/>
      <c r="BKG2" s="168"/>
      <c r="BKH2" s="168"/>
      <c r="BKI2" s="168"/>
      <c r="BKJ2" s="168"/>
      <c r="BKK2" s="168"/>
      <c r="BKL2" s="168"/>
      <c r="BKM2" s="168"/>
      <c r="BKN2" s="168"/>
      <c r="BKO2" s="168"/>
      <c r="BKP2" s="168"/>
      <c r="BKQ2" s="168"/>
      <c r="BKR2" s="168"/>
      <c r="BKS2" s="168"/>
      <c r="BKT2" s="168"/>
      <c r="BKU2" s="168"/>
      <c r="BKV2" s="168"/>
      <c r="BKW2" s="168"/>
      <c r="BKX2" s="168"/>
      <c r="BKY2" s="168"/>
      <c r="BKZ2" s="168"/>
      <c r="BLA2" s="168"/>
      <c r="BLB2" s="168"/>
      <c r="BLC2" s="168"/>
      <c r="BLD2" s="168"/>
      <c r="BLE2" s="168"/>
      <c r="BLF2" s="168"/>
      <c r="BLG2" s="168"/>
      <c r="BLH2" s="168"/>
      <c r="BLI2" s="168"/>
      <c r="BLJ2" s="168"/>
      <c r="BLK2" s="168"/>
      <c r="BLL2" s="168"/>
      <c r="BLM2" s="168"/>
      <c r="BLN2" s="168"/>
      <c r="BLO2" s="168"/>
      <c r="BLP2" s="168"/>
      <c r="BLQ2" s="168"/>
      <c r="BLR2" s="168"/>
      <c r="BLS2" s="168"/>
      <c r="BLT2" s="168"/>
      <c r="BLU2" s="168"/>
      <c r="BLV2" s="168"/>
      <c r="BLW2" s="168"/>
      <c r="BLX2" s="168"/>
      <c r="BLY2" s="168"/>
      <c r="BLZ2" s="168"/>
      <c r="BMA2" s="168"/>
      <c r="BMB2" s="168"/>
      <c r="BMC2" s="168"/>
      <c r="BMD2" s="168"/>
      <c r="BME2" s="168"/>
      <c r="BMF2" s="168"/>
      <c r="BMG2" s="168"/>
      <c r="BMH2" s="168"/>
      <c r="BMI2" s="168"/>
      <c r="BMJ2" s="168"/>
      <c r="BMK2" s="168"/>
      <c r="BML2" s="168"/>
      <c r="BMM2" s="168"/>
      <c r="BMN2" s="168"/>
      <c r="BMO2" s="168"/>
      <c r="BMP2" s="168"/>
      <c r="BMQ2" s="168"/>
      <c r="BMR2" s="168"/>
      <c r="BMS2" s="168"/>
      <c r="BMT2" s="168"/>
      <c r="BMU2" s="168"/>
      <c r="BMV2" s="168"/>
      <c r="BMW2" s="168"/>
      <c r="BMX2" s="168"/>
      <c r="BMY2" s="168"/>
      <c r="BMZ2" s="168"/>
      <c r="BNA2" s="168"/>
      <c r="BNB2" s="168"/>
      <c r="BNC2" s="168"/>
      <c r="BND2" s="168"/>
      <c r="BNE2" s="168"/>
      <c r="BNF2" s="168"/>
      <c r="BNG2" s="168"/>
      <c r="BNH2" s="168"/>
      <c r="BNI2" s="168"/>
      <c r="BNJ2" s="168"/>
      <c r="BNK2" s="168"/>
      <c r="BNL2" s="168"/>
      <c r="BNM2" s="168"/>
      <c r="BNN2" s="168"/>
      <c r="BNO2" s="168"/>
      <c r="BNP2" s="168"/>
      <c r="BNQ2" s="168"/>
      <c r="BNR2" s="168"/>
      <c r="BNS2" s="168"/>
      <c r="BNT2" s="168"/>
      <c r="BNU2" s="168"/>
      <c r="BNV2" s="168"/>
      <c r="BNW2" s="168"/>
      <c r="BNX2" s="168"/>
      <c r="BNY2" s="168"/>
      <c r="BNZ2" s="168"/>
      <c r="BOA2" s="168"/>
      <c r="BOB2" s="168"/>
      <c r="BOC2" s="168"/>
      <c r="BOD2" s="168"/>
      <c r="BOE2" s="168"/>
      <c r="BOF2" s="168"/>
      <c r="BOG2" s="168"/>
      <c r="BOH2" s="168"/>
      <c r="BOI2" s="168"/>
      <c r="BOJ2" s="168"/>
      <c r="BOK2" s="168"/>
      <c r="BOL2" s="168"/>
      <c r="BOM2" s="168"/>
      <c r="BON2" s="168"/>
      <c r="BOO2" s="168"/>
      <c r="BOP2" s="168"/>
      <c r="BOQ2" s="168"/>
      <c r="BOR2" s="168"/>
      <c r="BOS2" s="168"/>
      <c r="BOT2" s="168"/>
      <c r="BOU2" s="168"/>
      <c r="BOV2" s="168"/>
      <c r="BOW2" s="168"/>
      <c r="BOX2" s="168"/>
      <c r="BOY2" s="168"/>
      <c r="BOZ2" s="168"/>
      <c r="BPA2" s="168"/>
      <c r="BPB2" s="168"/>
      <c r="BPC2" s="168"/>
      <c r="BPD2" s="168"/>
      <c r="BPE2" s="168"/>
      <c r="BPF2" s="168"/>
      <c r="BPG2" s="168"/>
      <c r="BPH2" s="168"/>
      <c r="BPI2" s="168"/>
      <c r="BPJ2" s="168"/>
      <c r="BPK2" s="168"/>
      <c r="BPL2" s="168"/>
      <c r="BPM2" s="168"/>
      <c r="BPN2" s="168"/>
      <c r="BPO2" s="168"/>
      <c r="BPP2" s="168"/>
      <c r="BPQ2" s="168"/>
      <c r="BPR2" s="168"/>
      <c r="BPS2" s="168"/>
      <c r="BPT2" s="168"/>
      <c r="BPU2" s="168"/>
      <c r="BPV2" s="168"/>
      <c r="BPW2" s="168"/>
      <c r="BPX2" s="168"/>
      <c r="BPY2" s="168"/>
      <c r="BPZ2" s="168"/>
      <c r="BQA2" s="168"/>
      <c r="BQB2" s="168"/>
      <c r="BQC2" s="168"/>
      <c r="BQD2" s="168"/>
      <c r="BQE2" s="168"/>
      <c r="BQF2" s="168"/>
      <c r="BQG2" s="168"/>
      <c r="BQH2" s="168"/>
      <c r="BQI2" s="168"/>
      <c r="BQJ2" s="168"/>
      <c r="BQK2" s="168"/>
      <c r="BQL2" s="168"/>
      <c r="BQM2" s="168"/>
      <c r="BQN2" s="168"/>
      <c r="BQO2" s="168"/>
      <c r="BQP2" s="168"/>
      <c r="BQQ2" s="168"/>
      <c r="BQR2" s="168"/>
      <c r="BQS2" s="168"/>
      <c r="BQT2" s="168"/>
      <c r="BQU2" s="168"/>
      <c r="BQV2" s="168"/>
      <c r="BQW2" s="168"/>
      <c r="BQX2" s="168"/>
      <c r="BQY2" s="168"/>
      <c r="BQZ2" s="168"/>
      <c r="BRA2" s="168"/>
      <c r="BRB2" s="168"/>
      <c r="BRC2" s="168"/>
      <c r="BRD2" s="168"/>
      <c r="BRE2" s="168"/>
      <c r="BRF2" s="168"/>
      <c r="BRG2" s="168"/>
      <c r="BRH2" s="168"/>
      <c r="BRI2" s="168"/>
      <c r="BRJ2" s="168"/>
      <c r="BRK2" s="168"/>
      <c r="BRL2" s="168"/>
      <c r="BRM2" s="168"/>
      <c r="BRN2" s="168"/>
      <c r="BRO2" s="168"/>
      <c r="BRP2" s="168"/>
      <c r="BRQ2" s="168"/>
      <c r="BRR2" s="168"/>
      <c r="BRS2" s="168"/>
      <c r="BRT2" s="168"/>
      <c r="BRU2" s="168"/>
      <c r="BRV2" s="168"/>
      <c r="BRW2" s="168"/>
      <c r="BRX2" s="168"/>
      <c r="BRY2" s="168"/>
      <c r="BRZ2" s="168"/>
      <c r="BSA2" s="168"/>
      <c r="BSB2" s="168"/>
      <c r="BSC2" s="168"/>
      <c r="BSD2" s="168"/>
      <c r="BSE2" s="168"/>
      <c r="BSF2" s="168"/>
      <c r="BSG2" s="168"/>
      <c r="BSH2" s="168"/>
      <c r="BSI2" s="168"/>
      <c r="BSJ2" s="168"/>
      <c r="BSK2" s="168"/>
      <c r="BSL2" s="168"/>
      <c r="BSM2" s="168"/>
      <c r="BSN2" s="168"/>
      <c r="BSO2" s="168"/>
      <c r="BSP2" s="168"/>
      <c r="BSQ2" s="168"/>
      <c r="BSR2" s="168"/>
      <c r="BSS2" s="168"/>
      <c r="BST2" s="168"/>
      <c r="BSU2" s="168"/>
      <c r="BSV2" s="168"/>
      <c r="BSW2" s="168"/>
      <c r="BSX2" s="168"/>
      <c r="BSY2" s="168"/>
      <c r="BSZ2" s="168"/>
      <c r="BTA2" s="168"/>
      <c r="BTB2" s="168"/>
      <c r="BTC2" s="168"/>
      <c r="BTD2" s="168"/>
      <c r="BTE2" s="168"/>
      <c r="BTF2" s="168"/>
      <c r="BTG2" s="168"/>
      <c r="BTH2" s="168"/>
      <c r="BTI2" s="168"/>
      <c r="BTJ2" s="168"/>
      <c r="BTK2" s="168"/>
      <c r="BTL2" s="168"/>
      <c r="BTM2" s="168"/>
      <c r="BTN2" s="168"/>
      <c r="BTO2" s="168"/>
      <c r="BTP2" s="168"/>
      <c r="BTQ2" s="168"/>
      <c r="BTR2" s="168"/>
      <c r="BTS2" s="168"/>
      <c r="BTT2" s="168"/>
      <c r="BTU2" s="168"/>
      <c r="BTV2" s="168"/>
      <c r="BTW2" s="168"/>
      <c r="BTX2" s="168"/>
      <c r="BTY2" s="168"/>
      <c r="BTZ2" s="168"/>
      <c r="BUA2" s="168"/>
      <c r="BUB2" s="168"/>
      <c r="BUC2" s="168"/>
      <c r="BUD2" s="168"/>
      <c r="BUE2" s="168"/>
      <c r="BUF2" s="168"/>
      <c r="BUG2" s="168"/>
      <c r="BUH2" s="168"/>
      <c r="BUI2" s="168"/>
      <c r="BUJ2" s="168"/>
      <c r="BUK2" s="168"/>
      <c r="BUL2" s="168"/>
      <c r="BUM2" s="168"/>
      <c r="BUN2" s="168"/>
      <c r="BUO2" s="168"/>
      <c r="BUP2" s="168"/>
      <c r="BUQ2" s="168"/>
      <c r="BUR2" s="168"/>
      <c r="BUS2" s="168"/>
      <c r="BUT2" s="168"/>
      <c r="BUU2" s="168"/>
      <c r="BUV2" s="168"/>
      <c r="BUW2" s="168"/>
      <c r="BUX2" s="168"/>
      <c r="BUY2" s="168"/>
      <c r="BUZ2" s="168"/>
      <c r="BVA2" s="168"/>
      <c r="BVB2" s="168"/>
      <c r="BVC2" s="168"/>
      <c r="BVD2" s="168"/>
      <c r="BVE2" s="168"/>
      <c r="BVF2" s="168"/>
      <c r="BVG2" s="168"/>
      <c r="BVH2" s="168"/>
      <c r="BVI2" s="168"/>
      <c r="BVJ2" s="168"/>
      <c r="BVK2" s="168"/>
      <c r="BVL2" s="168"/>
      <c r="BVM2" s="168"/>
      <c r="BVN2" s="168"/>
      <c r="BVO2" s="168"/>
      <c r="BVP2" s="168"/>
      <c r="BVQ2" s="168"/>
      <c r="BVR2" s="168"/>
      <c r="BVS2" s="168"/>
      <c r="BVT2" s="168"/>
      <c r="BVU2" s="168"/>
      <c r="BVV2" s="168"/>
      <c r="BVW2" s="168"/>
      <c r="BVX2" s="168"/>
      <c r="BVY2" s="168"/>
      <c r="BVZ2" s="168"/>
      <c r="BWA2" s="168"/>
      <c r="BWB2" s="168"/>
      <c r="BWC2" s="168"/>
      <c r="BWD2" s="168"/>
      <c r="BWE2" s="168"/>
      <c r="BWF2" s="168"/>
      <c r="BWG2" s="168"/>
      <c r="BWH2" s="168"/>
      <c r="BWI2" s="168"/>
      <c r="BWJ2" s="168"/>
      <c r="BWK2" s="168"/>
      <c r="BWL2" s="168"/>
      <c r="BWM2" s="168"/>
      <c r="BWN2" s="168"/>
      <c r="BWO2" s="168"/>
      <c r="BWP2" s="168"/>
      <c r="BWQ2" s="168"/>
      <c r="BWR2" s="168"/>
      <c r="BWS2" s="168"/>
      <c r="BWT2" s="168"/>
      <c r="BWU2" s="168"/>
      <c r="BWV2" s="168"/>
      <c r="BWW2" s="168"/>
      <c r="BWX2" s="168"/>
      <c r="BWY2" s="168"/>
      <c r="BWZ2" s="168"/>
      <c r="BXA2" s="168"/>
      <c r="BXB2" s="168"/>
      <c r="BXC2" s="168"/>
      <c r="BXD2" s="168"/>
      <c r="BXE2" s="168"/>
      <c r="BXF2" s="168"/>
      <c r="BXG2" s="168"/>
      <c r="BXH2" s="168"/>
      <c r="BXI2" s="168"/>
      <c r="BXJ2" s="168"/>
      <c r="BXK2" s="168"/>
      <c r="BXL2" s="168"/>
      <c r="BXM2" s="168"/>
      <c r="BXN2" s="168"/>
      <c r="BXO2" s="168"/>
      <c r="BXP2" s="168"/>
      <c r="BXQ2" s="168"/>
      <c r="BXR2" s="168"/>
      <c r="BXS2" s="168"/>
      <c r="BXT2" s="168"/>
      <c r="BXU2" s="168"/>
      <c r="BXV2" s="168"/>
      <c r="BXW2" s="168"/>
      <c r="BXX2" s="168"/>
      <c r="BXY2" s="168"/>
      <c r="BXZ2" s="168"/>
      <c r="BYA2" s="168"/>
      <c r="BYB2" s="168"/>
      <c r="BYC2" s="168"/>
      <c r="BYD2" s="168"/>
      <c r="BYE2" s="168"/>
      <c r="BYF2" s="168"/>
      <c r="BYG2" s="168"/>
      <c r="BYH2" s="168"/>
      <c r="BYI2" s="168"/>
      <c r="BYJ2" s="168"/>
      <c r="BYK2" s="168"/>
      <c r="BYL2" s="168"/>
      <c r="BYM2" s="168"/>
      <c r="BYN2" s="168"/>
      <c r="BYO2" s="168"/>
      <c r="BYP2" s="168"/>
      <c r="BYQ2" s="168"/>
      <c r="BYR2" s="168"/>
      <c r="BYS2" s="168"/>
      <c r="BYT2" s="168"/>
      <c r="BYU2" s="168"/>
      <c r="BYV2" s="168"/>
      <c r="BYW2" s="168"/>
      <c r="BYX2" s="168"/>
      <c r="BYY2" s="168"/>
      <c r="BYZ2" s="168"/>
      <c r="BZA2" s="168"/>
      <c r="BZB2" s="168"/>
      <c r="BZC2" s="168"/>
      <c r="BZD2" s="168"/>
      <c r="BZE2" s="168"/>
      <c r="BZF2" s="168"/>
      <c r="BZG2" s="168"/>
      <c r="BZH2" s="168"/>
      <c r="BZI2" s="168"/>
      <c r="BZJ2" s="168"/>
      <c r="BZK2" s="168"/>
      <c r="BZL2" s="168"/>
      <c r="BZM2" s="168"/>
      <c r="BZN2" s="168"/>
      <c r="BZO2" s="168"/>
      <c r="BZP2" s="168"/>
      <c r="BZQ2" s="168"/>
      <c r="BZR2" s="168"/>
      <c r="BZS2" s="168"/>
      <c r="BZT2" s="168"/>
      <c r="BZU2" s="168"/>
      <c r="BZV2" s="168"/>
      <c r="BZW2" s="168"/>
      <c r="BZX2" s="168"/>
      <c r="BZY2" s="168"/>
      <c r="BZZ2" s="168"/>
      <c r="CAA2" s="168"/>
      <c r="CAB2" s="168"/>
      <c r="CAC2" s="168"/>
      <c r="CAD2" s="168"/>
      <c r="CAE2" s="168"/>
      <c r="CAF2" s="168"/>
      <c r="CAG2" s="168"/>
      <c r="CAH2" s="168"/>
      <c r="CAI2" s="168"/>
      <c r="CAJ2" s="168"/>
      <c r="CAK2" s="168"/>
      <c r="CAL2" s="168"/>
      <c r="CAM2" s="168"/>
      <c r="CAN2" s="168"/>
      <c r="CAO2" s="168"/>
      <c r="CAP2" s="168"/>
      <c r="CAQ2" s="168"/>
      <c r="CAR2" s="168"/>
      <c r="CAS2" s="168"/>
      <c r="CAT2" s="168"/>
      <c r="CAU2" s="168"/>
      <c r="CAV2" s="168"/>
      <c r="CAW2" s="168"/>
      <c r="CAX2" s="168"/>
      <c r="CAY2" s="168"/>
      <c r="CAZ2" s="168"/>
      <c r="CBA2" s="168"/>
      <c r="CBB2" s="168"/>
      <c r="CBC2" s="168"/>
      <c r="CBD2" s="168"/>
      <c r="CBE2" s="168"/>
      <c r="CBF2" s="168"/>
      <c r="CBG2" s="168"/>
      <c r="CBH2" s="168"/>
      <c r="CBI2" s="168"/>
      <c r="CBJ2" s="168"/>
      <c r="CBK2" s="168"/>
      <c r="CBL2" s="168"/>
      <c r="CBM2" s="168"/>
      <c r="CBN2" s="168"/>
      <c r="CBO2" s="168"/>
      <c r="CBP2" s="168"/>
      <c r="CBQ2" s="168"/>
      <c r="CBR2" s="168"/>
      <c r="CBS2" s="168"/>
      <c r="CBT2" s="168"/>
      <c r="CBU2" s="168"/>
      <c r="CBV2" s="168"/>
      <c r="CBW2" s="168"/>
      <c r="CBX2" s="168"/>
      <c r="CBY2" s="168"/>
      <c r="CBZ2" s="168"/>
      <c r="CCA2" s="168"/>
      <c r="CCB2" s="168"/>
      <c r="CCC2" s="168"/>
      <c r="CCD2" s="168"/>
      <c r="CCE2" s="168"/>
      <c r="CCF2" s="168"/>
      <c r="CCG2" s="168"/>
      <c r="CCH2" s="168"/>
      <c r="CCI2" s="168"/>
      <c r="CCJ2" s="168"/>
      <c r="CCK2" s="168"/>
      <c r="CCL2" s="168"/>
      <c r="CCM2" s="168"/>
      <c r="CCN2" s="168"/>
      <c r="CCO2" s="168"/>
      <c r="CCP2" s="168"/>
      <c r="CCQ2" s="168"/>
      <c r="CCR2" s="168"/>
      <c r="CCS2" s="168"/>
      <c r="CCT2" s="168"/>
      <c r="CCU2" s="168"/>
      <c r="CCV2" s="168"/>
      <c r="CCW2" s="168"/>
      <c r="CCX2" s="168"/>
      <c r="CCY2" s="168"/>
      <c r="CCZ2" s="168"/>
      <c r="CDA2" s="168"/>
      <c r="CDB2" s="168"/>
      <c r="CDC2" s="168"/>
      <c r="CDD2" s="168"/>
      <c r="CDE2" s="168"/>
      <c r="CDF2" s="168"/>
      <c r="CDG2" s="168"/>
      <c r="CDH2" s="168"/>
      <c r="CDI2" s="168"/>
      <c r="CDJ2" s="168"/>
      <c r="CDK2" s="168"/>
      <c r="CDL2" s="168"/>
      <c r="CDM2" s="168"/>
      <c r="CDN2" s="168"/>
      <c r="CDO2" s="168"/>
      <c r="CDP2" s="168"/>
      <c r="CDQ2" s="168"/>
      <c r="CDR2" s="168"/>
      <c r="CDS2" s="168"/>
      <c r="CDT2" s="168"/>
      <c r="CDU2" s="168"/>
      <c r="CDV2" s="168"/>
      <c r="CDW2" s="168"/>
      <c r="CDX2" s="168"/>
      <c r="CDY2" s="168"/>
      <c r="CDZ2" s="168"/>
      <c r="CEA2" s="168"/>
      <c r="CEB2" s="168"/>
      <c r="CEC2" s="168"/>
      <c r="CED2" s="168"/>
      <c r="CEE2" s="168"/>
      <c r="CEF2" s="168"/>
      <c r="CEG2" s="168"/>
      <c r="CEH2" s="168"/>
      <c r="CEI2" s="168"/>
      <c r="CEJ2" s="168"/>
      <c r="CEK2" s="168"/>
      <c r="CEL2" s="168"/>
      <c r="CEM2" s="168"/>
      <c r="CEN2" s="168"/>
      <c r="CEO2" s="168"/>
      <c r="CEP2" s="168"/>
      <c r="CEQ2" s="168"/>
      <c r="CER2" s="168"/>
      <c r="CES2" s="168"/>
      <c r="CET2" s="168"/>
      <c r="CEU2" s="168"/>
      <c r="CEV2" s="168"/>
      <c r="CEW2" s="168"/>
      <c r="CEX2" s="168"/>
      <c r="CEY2" s="168"/>
      <c r="CEZ2" s="168"/>
      <c r="CFA2" s="168"/>
      <c r="CFB2" s="168"/>
      <c r="CFC2" s="168"/>
      <c r="CFD2" s="168"/>
      <c r="CFE2" s="168"/>
      <c r="CFF2" s="168"/>
      <c r="CFG2" s="168"/>
      <c r="CFH2" s="168"/>
      <c r="CFI2" s="168"/>
      <c r="CFJ2" s="168"/>
      <c r="CFK2" s="168"/>
      <c r="CFL2" s="168"/>
      <c r="CFM2" s="168"/>
      <c r="CFN2" s="168"/>
      <c r="CFO2" s="168"/>
      <c r="CFP2" s="168"/>
      <c r="CFQ2" s="168"/>
      <c r="CFR2" s="168"/>
      <c r="CFS2" s="168"/>
      <c r="CFT2" s="168"/>
      <c r="CFU2" s="168"/>
      <c r="CFV2" s="168"/>
      <c r="CFW2" s="168"/>
      <c r="CFX2" s="168"/>
      <c r="CFY2" s="168"/>
      <c r="CFZ2" s="168"/>
      <c r="CGA2" s="168"/>
      <c r="CGB2" s="168"/>
      <c r="CGC2" s="168"/>
      <c r="CGD2" s="168"/>
      <c r="CGE2" s="168"/>
      <c r="CGF2" s="168"/>
      <c r="CGG2" s="168"/>
      <c r="CGH2" s="168"/>
      <c r="CGI2" s="168"/>
      <c r="CGJ2" s="168"/>
      <c r="CGK2" s="168"/>
      <c r="CGL2" s="168"/>
      <c r="CGM2" s="168"/>
      <c r="CGN2" s="168"/>
      <c r="CGO2" s="168"/>
      <c r="CGP2" s="168"/>
      <c r="CGQ2" s="168"/>
      <c r="CGR2" s="168"/>
      <c r="CGS2" s="168"/>
      <c r="CGT2" s="168"/>
      <c r="CGU2" s="168"/>
      <c r="CGV2" s="168"/>
      <c r="CGW2" s="168"/>
      <c r="CGX2" s="168"/>
      <c r="CGY2" s="168"/>
      <c r="CGZ2" s="168"/>
      <c r="CHA2" s="168"/>
      <c r="CHB2" s="168"/>
      <c r="CHC2" s="168"/>
      <c r="CHD2" s="168"/>
      <c r="CHE2" s="168"/>
      <c r="CHF2" s="168"/>
      <c r="CHG2" s="168"/>
      <c r="CHH2" s="168"/>
      <c r="CHI2" s="168"/>
      <c r="CHJ2" s="168"/>
      <c r="CHK2" s="168"/>
      <c r="CHL2" s="168"/>
      <c r="CHM2" s="168"/>
      <c r="CHN2" s="168"/>
      <c r="CHO2" s="168"/>
      <c r="CHP2" s="168"/>
      <c r="CHQ2" s="168"/>
      <c r="CHR2" s="168"/>
      <c r="CHS2" s="168"/>
      <c r="CHT2" s="168"/>
      <c r="CHU2" s="168"/>
      <c r="CHV2" s="168"/>
      <c r="CHW2" s="168"/>
      <c r="CHX2" s="168"/>
      <c r="CHY2" s="168"/>
      <c r="CHZ2" s="168"/>
      <c r="CIA2" s="168"/>
      <c r="CIB2" s="168"/>
      <c r="CIC2" s="168"/>
      <c r="CID2" s="168"/>
      <c r="CIE2" s="168"/>
      <c r="CIF2" s="168"/>
      <c r="CIG2" s="168"/>
      <c r="CIH2" s="168"/>
      <c r="CII2" s="168"/>
      <c r="CIJ2" s="168"/>
      <c r="CIK2" s="168"/>
      <c r="CIL2" s="168"/>
      <c r="CIM2" s="168"/>
      <c r="CIN2" s="168"/>
      <c r="CIO2" s="168"/>
      <c r="CIP2" s="168"/>
      <c r="CIQ2" s="168"/>
      <c r="CIR2" s="168"/>
      <c r="CIS2" s="168"/>
      <c r="CIT2" s="168"/>
      <c r="CIU2" s="168"/>
      <c r="CIV2" s="168"/>
      <c r="CIW2" s="168"/>
      <c r="CIX2" s="168"/>
      <c r="CIY2" s="168"/>
      <c r="CIZ2" s="168"/>
      <c r="CJA2" s="168"/>
      <c r="CJB2" s="168"/>
      <c r="CJC2" s="168"/>
      <c r="CJD2" s="168"/>
      <c r="CJE2" s="168"/>
      <c r="CJF2" s="168"/>
      <c r="CJG2" s="168"/>
      <c r="CJH2" s="168"/>
      <c r="CJI2" s="168"/>
      <c r="CJJ2" s="168"/>
      <c r="CJK2" s="168"/>
      <c r="CJL2" s="168"/>
      <c r="CJM2" s="168"/>
      <c r="CJN2" s="168"/>
      <c r="CJO2" s="168"/>
      <c r="CJP2" s="168"/>
      <c r="CJQ2" s="168"/>
      <c r="CJR2" s="168"/>
      <c r="CJS2" s="168"/>
      <c r="CJT2" s="168"/>
      <c r="CJU2" s="168"/>
      <c r="CJV2" s="168"/>
      <c r="CJW2" s="168"/>
      <c r="CJX2" s="168"/>
      <c r="CJY2" s="168"/>
      <c r="CJZ2" s="168"/>
      <c r="CKA2" s="168"/>
      <c r="CKB2" s="168"/>
      <c r="CKC2" s="168"/>
      <c r="CKD2" s="168"/>
      <c r="CKE2" s="168"/>
      <c r="CKF2" s="168"/>
      <c r="CKG2" s="168"/>
      <c r="CKH2" s="168"/>
      <c r="CKI2" s="168"/>
      <c r="CKJ2" s="168"/>
      <c r="CKK2" s="168"/>
      <c r="CKL2" s="168"/>
      <c r="CKM2" s="168"/>
      <c r="CKN2" s="168"/>
      <c r="CKO2" s="168"/>
      <c r="CKP2" s="168"/>
      <c r="CKQ2" s="168"/>
      <c r="CKR2" s="168"/>
      <c r="CKS2" s="168"/>
      <c r="CKT2" s="168"/>
      <c r="CKU2" s="168"/>
      <c r="CKV2" s="168"/>
      <c r="CKW2" s="168"/>
      <c r="CKX2" s="168"/>
      <c r="CKY2" s="168"/>
      <c r="CKZ2" s="168"/>
      <c r="CLA2" s="168"/>
      <c r="CLB2" s="168"/>
      <c r="CLC2" s="168"/>
      <c r="CLD2" s="168"/>
      <c r="CLE2" s="168"/>
      <c r="CLF2" s="168"/>
      <c r="CLG2" s="168"/>
      <c r="CLH2" s="168"/>
      <c r="CLI2" s="168"/>
      <c r="CLJ2" s="168"/>
      <c r="CLK2" s="168"/>
      <c r="CLL2" s="168"/>
      <c r="CLM2" s="168"/>
      <c r="CLN2" s="168"/>
      <c r="CLO2" s="168"/>
      <c r="CLP2" s="168"/>
      <c r="CLQ2" s="168"/>
      <c r="CLR2" s="168"/>
      <c r="CLS2" s="168"/>
      <c r="CLT2" s="168"/>
      <c r="CLU2" s="168"/>
      <c r="CLV2" s="168"/>
      <c r="CLW2" s="168"/>
      <c r="CLX2" s="168"/>
      <c r="CLY2" s="168"/>
      <c r="CLZ2" s="168"/>
      <c r="CMA2" s="168"/>
      <c r="CMB2" s="168"/>
      <c r="CMC2" s="168"/>
      <c r="CMD2" s="168"/>
      <c r="CME2" s="168"/>
      <c r="CMF2" s="168"/>
      <c r="CMG2" s="168"/>
      <c r="CMH2" s="168"/>
      <c r="CMI2" s="168"/>
      <c r="CMJ2" s="168"/>
      <c r="CMK2" s="168"/>
      <c r="CML2" s="168"/>
      <c r="CMM2" s="168"/>
      <c r="CMN2" s="168"/>
      <c r="CMO2" s="168"/>
      <c r="CMP2" s="168"/>
      <c r="CMQ2" s="168"/>
      <c r="CMR2" s="168"/>
      <c r="CMS2" s="168"/>
      <c r="CMT2" s="168"/>
      <c r="CMU2" s="168"/>
      <c r="CMV2" s="168"/>
      <c r="CMW2" s="168"/>
      <c r="CMX2" s="168"/>
      <c r="CMY2" s="168"/>
      <c r="CMZ2" s="168"/>
      <c r="CNA2" s="168"/>
      <c r="CNB2" s="168"/>
      <c r="CNC2" s="168"/>
      <c r="CND2" s="168"/>
      <c r="CNE2" s="168"/>
      <c r="CNF2" s="168"/>
      <c r="CNG2" s="168"/>
      <c r="CNH2" s="168"/>
      <c r="CNI2" s="168"/>
      <c r="CNJ2" s="168"/>
      <c r="CNK2" s="168"/>
      <c r="CNL2" s="168"/>
      <c r="CNM2" s="168"/>
      <c r="CNN2" s="168"/>
      <c r="CNO2" s="168"/>
      <c r="CNP2" s="168"/>
      <c r="CNQ2" s="168"/>
      <c r="CNR2" s="168"/>
      <c r="CNS2" s="168"/>
      <c r="CNT2" s="168"/>
      <c r="CNU2" s="168"/>
      <c r="CNV2" s="168"/>
      <c r="CNW2" s="168"/>
      <c r="CNX2" s="168"/>
      <c r="CNY2" s="168"/>
      <c r="CNZ2" s="168"/>
      <c r="COA2" s="168"/>
      <c r="COB2" s="168"/>
      <c r="COC2" s="168"/>
      <c r="COD2" s="168"/>
      <c r="COE2" s="168"/>
      <c r="COF2" s="168"/>
      <c r="COG2" s="168"/>
      <c r="COH2" s="168"/>
      <c r="COI2" s="168"/>
      <c r="COJ2" s="168"/>
      <c r="COK2" s="168"/>
      <c r="COL2" s="168"/>
      <c r="COM2" s="168"/>
      <c r="CON2" s="168"/>
      <c r="COO2" s="168"/>
      <c r="COP2" s="168"/>
      <c r="COQ2" s="168"/>
      <c r="COR2" s="168"/>
      <c r="COS2" s="168"/>
      <c r="COT2" s="168"/>
      <c r="COU2" s="168"/>
      <c r="COV2" s="168"/>
      <c r="COW2" s="168"/>
      <c r="COX2" s="168"/>
      <c r="COY2" s="168"/>
      <c r="COZ2" s="168"/>
      <c r="CPA2" s="168"/>
      <c r="CPB2" s="168"/>
      <c r="CPC2" s="168"/>
      <c r="CPD2" s="168"/>
      <c r="CPE2" s="168"/>
      <c r="CPF2" s="168"/>
      <c r="CPG2" s="168"/>
      <c r="CPH2" s="168"/>
      <c r="CPI2" s="168"/>
      <c r="CPJ2" s="168"/>
      <c r="CPK2" s="168"/>
      <c r="CPL2" s="168"/>
      <c r="CPM2" s="168"/>
      <c r="CPN2" s="168"/>
      <c r="CPO2" s="168"/>
      <c r="CPP2" s="168"/>
      <c r="CPQ2" s="168"/>
      <c r="CPR2" s="168"/>
      <c r="CPS2" s="168"/>
      <c r="CPT2" s="168"/>
      <c r="CPU2" s="168"/>
      <c r="CPV2" s="168"/>
      <c r="CPW2" s="168"/>
      <c r="CPX2" s="168"/>
      <c r="CPY2" s="168"/>
      <c r="CPZ2" s="168"/>
      <c r="CQA2" s="168"/>
      <c r="CQB2" s="168"/>
      <c r="CQC2" s="168"/>
      <c r="CQD2" s="168"/>
      <c r="CQE2" s="168"/>
      <c r="CQF2" s="168"/>
      <c r="CQG2" s="168"/>
      <c r="CQH2" s="168"/>
      <c r="CQI2" s="168"/>
      <c r="CQJ2" s="168"/>
      <c r="CQK2" s="168"/>
      <c r="CQL2" s="168"/>
      <c r="CQM2" s="168"/>
      <c r="CQN2" s="168"/>
      <c r="CQO2" s="168"/>
      <c r="CQP2" s="168"/>
      <c r="CQQ2" s="168"/>
      <c r="CQR2" s="168"/>
      <c r="CQS2" s="168"/>
      <c r="CQT2" s="168"/>
      <c r="CQU2" s="168"/>
      <c r="CQV2" s="168"/>
      <c r="CQW2" s="168"/>
      <c r="CQX2" s="168"/>
      <c r="CQY2" s="168"/>
      <c r="CQZ2" s="168"/>
      <c r="CRA2" s="168"/>
      <c r="CRB2" s="168"/>
      <c r="CRC2" s="168"/>
      <c r="CRD2" s="168"/>
      <c r="CRE2" s="168"/>
      <c r="CRF2" s="168"/>
      <c r="CRG2" s="168"/>
      <c r="CRH2" s="168"/>
      <c r="CRI2" s="168"/>
      <c r="CRJ2" s="168"/>
      <c r="CRK2" s="168"/>
      <c r="CRL2" s="168"/>
      <c r="CRM2" s="168"/>
      <c r="CRN2" s="168"/>
      <c r="CRO2" s="168"/>
      <c r="CRP2" s="168"/>
      <c r="CRQ2" s="168"/>
      <c r="CRR2" s="168"/>
      <c r="CRS2" s="168"/>
      <c r="CRT2" s="168"/>
      <c r="CRU2" s="168"/>
      <c r="CRV2" s="168"/>
      <c r="CRW2" s="168"/>
      <c r="CRX2" s="168"/>
      <c r="CRY2" s="168"/>
      <c r="CRZ2" s="168"/>
      <c r="CSA2" s="168"/>
      <c r="CSB2" s="168"/>
      <c r="CSC2" s="168"/>
      <c r="CSD2" s="168"/>
      <c r="CSE2" s="168"/>
      <c r="CSF2" s="168"/>
      <c r="CSG2" s="168"/>
      <c r="CSH2" s="168"/>
      <c r="CSI2" s="168"/>
      <c r="CSJ2" s="168"/>
      <c r="CSK2" s="168"/>
      <c r="CSL2" s="168"/>
      <c r="CSM2" s="168"/>
      <c r="CSN2" s="168"/>
      <c r="CSO2" s="168"/>
      <c r="CSP2" s="168"/>
      <c r="CSQ2" s="168"/>
      <c r="CSR2" s="168"/>
      <c r="CSS2" s="168"/>
      <c r="CST2" s="168"/>
      <c r="CSU2" s="168"/>
      <c r="CSV2" s="168"/>
      <c r="CSW2" s="168"/>
      <c r="CSX2" s="168"/>
      <c r="CSY2" s="168"/>
      <c r="CSZ2" s="168"/>
      <c r="CTA2" s="168"/>
      <c r="CTB2" s="168"/>
      <c r="CTC2" s="168"/>
      <c r="CTD2" s="168"/>
      <c r="CTE2" s="168"/>
      <c r="CTF2" s="168"/>
      <c r="CTG2" s="168"/>
      <c r="CTH2" s="168"/>
      <c r="CTI2" s="168"/>
      <c r="CTJ2" s="168"/>
      <c r="CTK2" s="168"/>
      <c r="CTL2" s="168"/>
      <c r="CTM2" s="168"/>
      <c r="CTN2" s="168"/>
      <c r="CTO2" s="168"/>
      <c r="CTP2" s="168"/>
      <c r="CTQ2" s="168"/>
      <c r="CTR2" s="168"/>
      <c r="CTS2" s="168"/>
      <c r="CTT2" s="168"/>
      <c r="CTU2" s="168"/>
      <c r="CTV2" s="168"/>
      <c r="CTW2" s="168"/>
      <c r="CTX2" s="168"/>
      <c r="CTY2" s="168"/>
      <c r="CTZ2" s="168"/>
      <c r="CUA2" s="168"/>
      <c r="CUB2" s="168"/>
      <c r="CUC2" s="168"/>
      <c r="CUD2" s="168"/>
      <c r="CUE2" s="168"/>
      <c r="CUF2" s="168"/>
      <c r="CUG2" s="168"/>
      <c r="CUH2" s="168"/>
      <c r="CUI2" s="168"/>
      <c r="CUJ2" s="168"/>
      <c r="CUK2" s="168"/>
      <c r="CUL2" s="168"/>
      <c r="CUM2" s="168"/>
      <c r="CUN2" s="168"/>
      <c r="CUO2" s="168"/>
      <c r="CUP2" s="168"/>
      <c r="CUQ2" s="168"/>
      <c r="CUR2" s="168"/>
      <c r="CUS2" s="168"/>
      <c r="CUT2" s="168"/>
      <c r="CUU2" s="168"/>
      <c r="CUV2" s="168"/>
      <c r="CUW2" s="168"/>
      <c r="CUX2" s="168"/>
      <c r="CUY2" s="168"/>
      <c r="CUZ2" s="168"/>
      <c r="CVA2" s="168"/>
      <c r="CVB2" s="168"/>
      <c r="CVC2" s="168"/>
      <c r="CVD2" s="168"/>
      <c r="CVE2" s="168"/>
      <c r="CVF2" s="168"/>
      <c r="CVG2" s="168"/>
      <c r="CVH2" s="168"/>
      <c r="CVI2" s="168"/>
      <c r="CVJ2" s="168"/>
      <c r="CVK2" s="168"/>
      <c r="CVL2" s="168"/>
      <c r="CVM2" s="168"/>
      <c r="CVN2" s="168"/>
      <c r="CVO2" s="168"/>
      <c r="CVP2" s="168"/>
      <c r="CVQ2" s="168"/>
      <c r="CVR2" s="168"/>
      <c r="CVS2" s="168"/>
      <c r="CVT2" s="168"/>
      <c r="CVU2" s="168"/>
      <c r="CVV2" s="168"/>
      <c r="CVW2" s="168"/>
      <c r="CVX2" s="168"/>
      <c r="CVY2" s="168"/>
      <c r="CVZ2" s="168"/>
      <c r="CWA2" s="168"/>
      <c r="CWB2" s="168"/>
      <c r="CWC2" s="168"/>
      <c r="CWD2" s="168"/>
      <c r="CWE2" s="168"/>
      <c r="CWF2" s="168"/>
      <c r="CWG2" s="168"/>
      <c r="CWH2" s="168"/>
      <c r="CWI2" s="168"/>
      <c r="CWJ2" s="168"/>
      <c r="CWK2" s="168"/>
      <c r="CWL2" s="168"/>
      <c r="CWM2" s="168"/>
      <c r="CWN2" s="168"/>
      <c r="CWO2" s="168"/>
      <c r="CWP2" s="168"/>
      <c r="CWQ2" s="168"/>
      <c r="CWR2" s="168"/>
      <c r="CWS2" s="168"/>
      <c r="CWT2" s="168"/>
      <c r="CWU2" s="168"/>
      <c r="CWV2" s="168"/>
      <c r="CWW2" s="168"/>
      <c r="CWX2" s="168"/>
      <c r="CWY2" s="168"/>
      <c r="CWZ2" s="168"/>
      <c r="CXA2" s="168"/>
      <c r="CXB2" s="168"/>
      <c r="CXC2" s="168"/>
      <c r="CXD2" s="168"/>
      <c r="CXE2" s="168"/>
      <c r="CXF2" s="168"/>
      <c r="CXG2" s="168"/>
      <c r="CXH2" s="168"/>
      <c r="CXI2" s="168"/>
      <c r="CXJ2" s="168"/>
      <c r="CXK2" s="168"/>
      <c r="CXL2" s="168"/>
      <c r="CXM2" s="168"/>
      <c r="CXN2" s="168"/>
      <c r="CXO2" s="168"/>
      <c r="CXP2" s="168"/>
      <c r="CXQ2" s="168"/>
      <c r="CXR2" s="168"/>
      <c r="CXS2" s="168"/>
      <c r="CXT2" s="168"/>
      <c r="CXU2" s="168"/>
      <c r="CXV2" s="168"/>
      <c r="CXW2" s="168"/>
      <c r="CXX2" s="168"/>
      <c r="CXY2" s="168"/>
      <c r="CXZ2" s="168"/>
      <c r="CYA2" s="168"/>
      <c r="CYB2" s="168"/>
      <c r="CYC2" s="168"/>
      <c r="CYD2" s="168"/>
      <c r="CYE2" s="168"/>
      <c r="CYF2" s="168"/>
      <c r="CYG2" s="168"/>
      <c r="CYH2" s="168"/>
      <c r="CYI2" s="168"/>
      <c r="CYJ2" s="168"/>
      <c r="CYK2" s="168"/>
      <c r="CYL2" s="168"/>
      <c r="CYM2" s="168"/>
      <c r="CYN2" s="168"/>
      <c r="CYO2" s="168"/>
      <c r="CYP2" s="168"/>
      <c r="CYQ2" s="168"/>
      <c r="CYR2" s="168"/>
      <c r="CYS2" s="168"/>
      <c r="CYT2" s="168"/>
      <c r="CYU2" s="168"/>
      <c r="CYV2" s="168"/>
      <c r="CYW2" s="168"/>
      <c r="CYX2" s="168"/>
      <c r="CYY2" s="168"/>
      <c r="CYZ2" s="168"/>
      <c r="CZA2" s="168"/>
      <c r="CZB2" s="168"/>
      <c r="CZC2" s="168"/>
      <c r="CZD2" s="168"/>
      <c r="CZE2" s="168"/>
      <c r="CZF2" s="168"/>
      <c r="CZG2" s="168"/>
      <c r="CZH2" s="168"/>
      <c r="CZI2" s="168"/>
      <c r="CZJ2" s="168"/>
      <c r="CZK2" s="168"/>
      <c r="CZL2" s="168"/>
      <c r="CZM2" s="168"/>
      <c r="CZN2" s="168"/>
      <c r="CZO2" s="168"/>
      <c r="CZP2" s="168"/>
      <c r="CZQ2" s="168"/>
      <c r="CZR2" s="168"/>
      <c r="CZS2" s="168"/>
      <c r="CZT2" s="168"/>
      <c r="CZU2" s="168"/>
      <c r="CZV2" s="168"/>
      <c r="CZW2" s="168"/>
      <c r="CZX2" s="168"/>
      <c r="CZY2" s="168"/>
      <c r="CZZ2" s="168"/>
      <c r="DAA2" s="168"/>
      <c r="DAB2" s="168"/>
      <c r="DAC2" s="168"/>
      <c r="DAD2" s="168"/>
      <c r="DAE2" s="168"/>
      <c r="DAF2" s="168"/>
      <c r="DAG2" s="168"/>
      <c r="DAH2" s="168"/>
      <c r="DAI2" s="168"/>
      <c r="DAJ2" s="168"/>
      <c r="DAK2" s="168"/>
      <c r="DAL2" s="168"/>
      <c r="DAM2" s="168"/>
      <c r="DAN2" s="168"/>
      <c r="DAO2" s="168"/>
      <c r="DAP2" s="168"/>
      <c r="DAQ2" s="168"/>
      <c r="DAR2" s="168"/>
      <c r="DAS2" s="168"/>
      <c r="DAT2" s="168"/>
      <c r="DAU2" s="168"/>
      <c r="DAV2" s="168"/>
      <c r="DAW2" s="168"/>
      <c r="DAX2" s="168"/>
      <c r="DAY2" s="168"/>
      <c r="DAZ2" s="168"/>
      <c r="DBA2" s="168"/>
      <c r="DBB2" s="168"/>
      <c r="DBC2" s="168"/>
      <c r="DBD2" s="168"/>
      <c r="DBE2" s="168"/>
      <c r="DBF2" s="168"/>
      <c r="DBG2" s="168"/>
      <c r="DBH2" s="168"/>
      <c r="DBI2" s="168"/>
      <c r="DBJ2" s="168"/>
      <c r="DBK2" s="168"/>
      <c r="DBL2" s="168"/>
      <c r="DBM2" s="168"/>
      <c r="DBN2" s="168"/>
      <c r="DBO2" s="168"/>
      <c r="DBP2" s="168"/>
      <c r="DBQ2" s="168"/>
      <c r="DBR2" s="168"/>
      <c r="DBS2" s="168"/>
      <c r="DBT2" s="168"/>
      <c r="DBU2" s="168"/>
      <c r="DBV2" s="168"/>
      <c r="DBW2" s="168"/>
      <c r="DBX2" s="168"/>
      <c r="DBY2" s="168"/>
      <c r="DBZ2" s="168"/>
      <c r="DCA2" s="168"/>
      <c r="DCB2" s="168"/>
      <c r="DCC2" s="168"/>
      <c r="DCD2" s="168"/>
      <c r="DCE2" s="168"/>
      <c r="DCF2" s="168"/>
      <c r="DCG2" s="168"/>
      <c r="DCH2" s="168"/>
      <c r="DCI2" s="168"/>
      <c r="DCJ2" s="168"/>
      <c r="DCK2" s="168"/>
      <c r="DCL2" s="168"/>
      <c r="DCM2" s="168"/>
      <c r="DCN2" s="168"/>
      <c r="DCO2" s="168"/>
      <c r="DCP2" s="168"/>
      <c r="DCQ2" s="168"/>
      <c r="DCR2" s="168"/>
      <c r="DCS2" s="168"/>
      <c r="DCT2" s="168"/>
      <c r="DCU2" s="168"/>
      <c r="DCV2" s="168"/>
      <c r="DCW2" s="168"/>
      <c r="DCX2" s="168"/>
      <c r="DCY2" s="168"/>
      <c r="DCZ2" s="168"/>
      <c r="DDA2" s="168"/>
      <c r="DDB2" s="168"/>
      <c r="DDC2" s="168"/>
      <c r="DDD2" s="168"/>
      <c r="DDE2" s="168"/>
      <c r="DDF2" s="168"/>
      <c r="DDG2" s="168"/>
      <c r="DDH2" s="168"/>
      <c r="DDI2" s="168"/>
      <c r="DDJ2" s="168"/>
      <c r="DDK2" s="168"/>
      <c r="DDL2" s="168"/>
      <c r="DDM2" s="168"/>
      <c r="DDN2" s="168"/>
      <c r="DDO2" s="168"/>
      <c r="DDP2" s="168"/>
      <c r="DDQ2" s="168"/>
      <c r="DDR2" s="168"/>
      <c r="DDS2" s="168"/>
      <c r="DDT2" s="168"/>
      <c r="DDU2" s="168"/>
      <c r="DDV2" s="168"/>
      <c r="DDW2" s="168"/>
      <c r="DDX2" s="168"/>
      <c r="DDY2" s="168"/>
      <c r="DDZ2" s="168"/>
      <c r="DEA2" s="168"/>
      <c r="DEB2" s="168"/>
      <c r="DEC2" s="168"/>
      <c r="DED2" s="168"/>
      <c r="DEE2" s="168"/>
      <c r="DEF2" s="168"/>
      <c r="DEG2" s="168"/>
      <c r="DEH2" s="168"/>
      <c r="DEI2" s="168"/>
      <c r="DEJ2" s="168"/>
      <c r="DEK2" s="168"/>
      <c r="DEL2" s="168"/>
      <c r="DEM2" s="168"/>
      <c r="DEN2" s="168"/>
      <c r="DEO2" s="168"/>
      <c r="DEP2" s="168"/>
      <c r="DEQ2" s="168"/>
      <c r="DER2" s="168"/>
      <c r="DES2" s="168"/>
      <c r="DET2" s="168"/>
      <c r="DEU2" s="168"/>
      <c r="DEV2" s="168"/>
      <c r="DEW2" s="168"/>
      <c r="DEX2" s="168"/>
      <c r="DEY2" s="168"/>
      <c r="DEZ2" s="168"/>
      <c r="DFA2" s="168"/>
      <c r="DFB2" s="168"/>
      <c r="DFC2" s="168"/>
      <c r="DFD2" s="168"/>
      <c r="DFE2" s="168"/>
      <c r="DFF2" s="168"/>
      <c r="DFG2" s="168"/>
      <c r="DFH2" s="168"/>
      <c r="DFI2" s="168"/>
      <c r="DFJ2" s="168"/>
      <c r="DFK2" s="168"/>
      <c r="DFL2" s="168"/>
      <c r="DFM2" s="168"/>
      <c r="DFN2" s="168"/>
      <c r="DFO2" s="168"/>
      <c r="DFP2" s="168"/>
      <c r="DFQ2" s="168"/>
      <c r="DFR2" s="168"/>
      <c r="DFS2" s="168"/>
      <c r="DFT2" s="168"/>
      <c r="DFU2" s="168"/>
      <c r="DFV2" s="168"/>
      <c r="DFW2" s="168"/>
      <c r="DFX2" s="168"/>
      <c r="DFY2" s="168"/>
      <c r="DFZ2" s="168"/>
      <c r="DGA2" s="168"/>
      <c r="DGB2" s="168"/>
      <c r="DGC2" s="168"/>
      <c r="DGD2" s="168"/>
      <c r="DGE2" s="168"/>
      <c r="DGF2" s="168"/>
      <c r="DGG2" s="168"/>
      <c r="DGH2" s="168"/>
      <c r="DGI2" s="168"/>
      <c r="DGJ2" s="168"/>
      <c r="DGK2" s="168"/>
      <c r="DGL2" s="168"/>
      <c r="DGM2" s="168"/>
      <c r="DGN2" s="168"/>
      <c r="DGO2" s="168"/>
      <c r="DGP2" s="168"/>
      <c r="DGQ2" s="168"/>
      <c r="DGR2" s="168"/>
      <c r="DGS2" s="168"/>
      <c r="DGT2" s="168"/>
      <c r="DGU2" s="168"/>
      <c r="DGV2" s="168"/>
      <c r="DGW2" s="168"/>
      <c r="DGX2" s="168"/>
      <c r="DGY2" s="168"/>
      <c r="DGZ2" s="168"/>
      <c r="DHA2" s="168"/>
      <c r="DHB2" s="168"/>
      <c r="DHC2" s="168"/>
      <c r="DHD2" s="168"/>
      <c r="DHE2" s="168"/>
      <c r="DHF2" s="168"/>
      <c r="DHG2" s="168"/>
      <c r="DHH2" s="168"/>
      <c r="DHI2" s="168"/>
      <c r="DHJ2" s="168"/>
      <c r="DHK2" s="168"/>
      <c r="DHL2" s="168"/>
      <c r="DHM2" s="168"/>
      <c r="DHN2" s="168"/>
      <c r="DHO2" s="168"/>
      <c r="DHP2" s="168"/>
      <c r="DHQ2" s="168"/>
      <c r="DHR2" s="168"/>
      <c r="DHS2" s="168"/>
      <c r="DHT2" s="168"/>
      <c r="DHU2" s="168"/>
      <c r="DHV2" s="168"/>
      <c r="DHW2" s="168"/>
      <c r="DHX2" s="168"/>
      <c r="DHY2" s="168"/>
      <c r="DHZ2" s="168"/>
      <c r="DIA2" s="168"/>
      <c r="DIB2" s="168"/>
      <c r="DIC2" s="168"/>
      <c r="DID2" s="168"/>
      <c r="DIE2" s="168"/>
      <c r="DIF2" s="168"/>
      <c r="DIG2" s="168"/>
      <c r="DIH2" s="168"/>
      <c r="DII2" s="168"/>
      <c r="DIJ2" s="168"/>
      <c r="DIK2" s="168"/>
      <c r="DIL2" s="168"/>
      <c r="DIM2" s="168"/>
      <c r="DIN2" s="168"/>
      <c r="DIO2" s="168"/>
      <c r="DIP2" s="168"/>
      <c r="DIQ2" s="168"/>
      <c r="DIR2" s="168"/>
      <c r="DIS2" s="168"/>
      <c r="DIT2" s="168"/>
      <c r="DIU2" s="168"/>
      <c r="DIV2" s="168"/>
      <c r="DIW2" s="168"/>
      <c r="DIX2" s="168"/>
      <c r="DIY2" s="168"/>
      <c r="DIZ2" s="168"/>
      <c r="DJA2" s="168"/>
      <c r="DJB2" s="168"/>
      <c r="DJC2" s="168"/>
      <c r="DJD2" s="168"/>
      <c r="DJE2" s="168"/>
      <c r="DJF2" s="168"/>
      <c r="DJG2" s="168"/>
      <c r="DJH2" s="168"/>
      <c r="DJI2" s="168"/>
      <c r="DJJ2" s="168"/>
      <c r="DJK2" s="168"/>
      <c r="DJL2" s="168"/>
      <c r="DJM2" s="168"/>
      <c r="DJN2" s="168"/>
      <c r="DJO2" s="168"/>
      <c r="DJP2" s="168"/>
      <c r="DJQ2" s="168"/>
      <c r="DJR2" s="168"/>
      <c r="DJS2" s="168"/>
      <c r="DJT2" s="168"/>
      <c r="DJU2" s="168"/>
      <c r="DJV2" s="168"/>
      <c r="DJW2" s="168"/>
      <c r="DJX2" s="168"/>
      <c r="DJY2" s="168"/>
      <c r="DJZ2" s="168"/>
      <c r="DKA2" s="168"/>
      <c r="DKB2" s="168"/>
      <c r="DKC2" s="168"/>
      <c r="DKD2" s="168"/>
      <c r="DKE2" s="168"/>
      <c r="DKF2" s="168"/>
      <c r="DKG2" s="168"/>
      <c r="DKH2" s="168"/>
      <c r="DKI2" s="168"/>
      <c r="DKJ2" s="168"/>
      <c r="DKK2" s="168"/>
      <c r="DKL2" s="168"/>
      <c r="DKM2" s="168"/>
      <c r="DKN2" s="168"/>
      <c r="DKO2" s="168"/>
      <c r="DKP2" s="168"/>
      <c r="DKQ2" s="168"/>
      <c r="DKR2" s="168"/>
      <c r="DKS2" s="168"/>
      <c r="DKT2" s="168"/>
      <c r="DKU2" s="168"/>
      <c r="DKV2" s="168"/>
      <c r="DKW2" s="168"/>
      <c r="DKX2" s="168"/>
      <c r="DKY2" s="168"/>
      <c r="DKZ2" s="168"/>
      <c r="DLA2" s="168"/>
      <c r="DLB2" s="168"/>
      <c r="DLC2" s="168"/>
      <c r="DLD2" s="168"/>
      <c r="DLE2" s="168"/>
      <c r="DLF2" s="168"/>
      <c r="DLG2" s="168"/>
      <c r="DLH2" s="168"/>
      <c r="DLI2" s="168"/>
      <c r="DLJ2" s="168"/>
      <c r="DLK2" s="168"/>
      <c r="DLL2" s="168"/>
      <c r="DLM2" s="168"/>
      <c r="DLN2" s="168"/>
      <c r="DLO2" s="168"/>
      <c r="DLP2" s="168"/>
      <c r="DLQ2" s="168"/>
      <c r="DLR2" s="168"/>
      <c r="DLS2" s="168"/>
      <c r="DLT2" s="168"/>
      <c r="DLU2" s="168"/>
      <c r="DLV2" s="168"/>
      <c r="DLW2" s="168"/>
      <c r="DLX2" s="168"/>
      <c r="DLY2" s="168"/>
      <c r="DLZ2" s="168"/>
      <c r="DMA2" s="168"/>
      <c r="DMB2" s="168"/>
      <c r="DMC2" s="168"/>
      <c r="DMD2" s="168"/>
      <c r="DME2" s="168"/>
      <c r="DMF2" s="168"/>
      <c r="DMG2" s="168"/>
      <c r="DMH2" s="168"/>
      <c r="DMI2" s="168"/>
      <c r="DMJ2" s="168"/>
      <c r="DMK2" s="168"/>
      <c r="DML2" s="168"/>
      <c r="DMM2" s="168"/>
      <c r="DMN2" s="168"/>
      <c r="DMO2" s="168"/>
      <c r="DMP2" s="168"/>
      <c r="DMQ2" s="168"/>
      <c r="DMR2" s="168"/>
      <c r="DMS2" s="168"/>
      <c r="DMT2" s="168"/>
      <c r="DMU2" s="168"/>
      <c r="DMV2" s="168"/>
      <c r="DMW2" s="168"/>
      <c r="DMX2" s="168"/>
      <c r="DMY2" s="168"/>
      <c r="DMZ2" s="168"/>
      <c r="DNA2" s="168"/>
      <c r="DNB2" s="168"/>
      <c r="DNC2" s="168"/>
      <c r="DND2" s="168"/>
      <c r="DNE2" s="168"/>
      <c r="DNF2" s="168"/>
      <c r="DNG2" s="168"/>
      <c r="DNH2" s="168"/>
      <c r="DNI2" s="168"/>
      <c r="DNJ2" s="168"/>
      <c r="DNK2" s="168"/>
      <c r="DNL2" s="168"/>
      <c r="DNM2" s="168"/>
      <c r="DNN2" s="168"/>
      <c r="DNO2" s="168"/>
      <c r="DNP2" s="168"/>
      <c r="DNQ2" s="168"/>
      <c r="DNR2" s="168"/>
      <c r="DNS2" s="168"/>
      <c r="DNT2" s="168"/>
      <c r="DNU2" s="168"/>
      <c r="DNV2" s="168"/>
      <c r="DNW2" s="168"/>
      <c r="DNX2" s="168"/>
      <c r="DNY2" s="168"/>
      <c r="DNZ2" s="168"/>
      <c r="DOA2" s="168"/>
      <c r="DOB2" s="168"/>
      <c r="DOC2" s="168"/>
      <c r="DOD2" s="168"/>
      <c r="DOE2" s="168"/>
      <c r="DOF2" s="168"/>
      <c r="DOG2" s="168"/>
      <c r="DOH2" s="168"/>
      <c r="DOI2" s="168"/>
      <c r="DOJ2" s="168"/>
      <c r="DOK2" s="168"/>
      <c r="DOL2" s="168"/>
      <c r="DOM2" s="168"/>
      <c r="DON2" s="168"/>
      <c r="DOO2" s="168"/>
      <c r="DOP2" s="168"/>
      <c r="DOQ2" s="168"/>
      <c r="DOR2" s="168"/>
      <c r="DOS2" s="168"/>
      <c r="DOT2" s="168"/>
      <c r="DOU2" s="168"/>
      <c r="DOV2" s="168"/>
      <c r="DOW2" s="168"/>
      <c r="DOX2" s="168"/>
      <c r="DOY2" s="168"/>
      <c r="DOZ2" s="168"/>
      <c r="DPA2" s="168"/>
      <c r="DPB2" s="168"/>
      <c r="DPC2" s="168"/>
      <c r="DPD2" s="168"/>
      <c r="DPE2" s="168"/>
      <c r="DPF2" s="168"/>
      <c r="DPG2" s="168"/>
      <c r="DPH2" s="168"/>
      <c r="DPI2" s="168"/>
      <c r="DPJ2" s="168"/>
      <c r="DPK2" s="168"/>
      <c r="DPL2" s="168"/>
      <c r="DPM2" s="168"/>
      <c r="DPN2" s="168"/>
      <c r="DPO2" s="168"/>
      <c r="DPP2" s="168"/>
      <c r="DPQ2" s="168"/>
      <c r="DPR2" s="168"/>
      <c r="DPS2" s="168"/>
      <c r="DPT2" s="168"/>
      <c r="DPU2" s="168"/>
      <c r="DPV2" s="168"/>
      <c r="DPW2" s="168"/>
      <c r="DPX2" s="168"/>
      <c r="DPY2" s="168"/>
      <c r="DPZ2" s="168"/>
      <c r="DQA2" s="168"/>
      <c r="DQB2" s="168"/>
      <c r="DQC2" s="168"/>
      <c r="DQD2" s="168"/>
      <c r="DQE2" s="168"/>
      <c r="DQF2" s="168"/>
      <c r="DQG2" s="168"/>
      <c r="DQH2" s="168"/>
      <c r="DQI2" s="168"/>
      <c r="DQJ2" s="168"/>
      <c r="DQK2" s="168"/>
      <c r="DQL2" s="168"/>
      <c r="DQM2" s="168"/>
      <c r="DQN2" s="168"/>
      <c r="DQO2" s="168"/>
      <c r="DQP2" s="168"/>
      <c r="DQQ2" s="168"/>
      <c r="DQR2" s="168"/>
      <c r="DQS2" s="168"/>
      <c r="DQT2" s="168"/>
      <c r="DQU2" s="168"/>
      <c r="DQV2" s="168"/>
      <c r="DQW2" s="168"/>
      <c r="DQX2" s="168"/>
      <c r="DQY2" s="168"/>
      <c r="DQZ2" s="168"/>
      <c r="DRA2" s="168"/>
      <c r="DRB2" s="168"/>
      <c r="DRC2" s="168"/>
      <c r="DRD2" s="168"/>
      <c r="DRE2" s="168"/>
      <c r="DRF2" s="168"/>
      <c r="DRG2" s="168"/>
      <c r="DRH2" s="168"/>
      <c r="DRI2" s="168"/>
      <c r="DRJ2" s="168"/>
      <c r="DRK2" s="168"/>
      <c r="DRL2" s="168"/>
      <c r="DRM2" s="168"/>
      <c r="DRN2" s="168"/>
      <c r="DRO2" s="168"/>
      <c r="DRP2" s="168"/>
      <c r="DRQ2" s="168"/>
      <c r="DRR2" s="168"/>
      <c r="DRS2" s="168"/>
      <c r="DRT2" s="168"/>
      <c r="DRU2" s="168"/>
      <c r="DRV2" s="168"/>
      <c r="DRW2" s="168"/>
      <c r="DRX2" s="168"/>
      <c r="DRY2" s="168"/>
      <c r="DRZ2" s="168"/>
      <c r="DSA2" s="168"/>
      <c r="DSB2" s="168"/>
      <c r="DSC2" s="168"/>
      <c r="DSD2" s="168"/>
      <c r="DSE2" s="168"/>
      <c r="DSF2" s="168"/>
      <c r="DSG2" s="168"/>
      <c r="DSH2" s="168"/>
      <c r="DSI2" s="168"/>
      <c r="DSJ2" s="168"/>
      <c r="DSK2" s="168"/>
      <c r="DSL2" s="168"/>
      <c r="DSM2" s="168"/>
      <c r="DSN2" s="168"/>
      <c r="DSO2" s="168"/>
      <c r="DSP2" s="168"/>
      <c r="DSQ2" s="168"/>
      <c r="DSR2" s="168"/>
      <c r="DSS2" s="168"/>
      <c r="DST2" s="168"/>
      <c r="DSU2" s="168"/>
      <c r="DSV2" s="168"/>
      <c r="DSW2" s="168"/>
      <c r="DSX2" s="168"/>
      <c r="DSY2" s="168"/>
      <c r="DSZ2" s="168"/>
      <c r="DTA2" s="168"/>
      <c r="DTB2" s="168"/>
      <c r="DTC2" s="168"/>
      <c r="DTD2" s="168"/>
      <c r="DTE2" s="168"/>
      <c r="DTF2" s="168"/>
      <c r="DTG2" s="168"/>
      <c r="DTH2" s="168"/>
      <c r="DTI2" s="168"/>
      <c r="DTJ2" s="168"/>
      <c r="DTK2" s="168"/>
      <c r="DTL2" s="168"/>
      <c r="DTM2" s="168"/>
      <c r="DTN2" s="168"/>
      <c r="DTO2" s="168"/>
      <c r="DTP2" s="168"/>
      <c r="DTQ2" s="168"/>
      <c r="DTR2" s="168"/>
      <c r="DTS2" s="168"/>
      <c r="DTT2" s="168"/>
      <c r="DTU2" s="168"/>
      <c r="DTV2" s="168"/>
      <c r="DTW2" s="168"/>
      <c r="DTX2" s="168"/>
      <c r="DTY2" s="168"/>
      <c r="DTZ2" s="168"/>
      <c r="DUA2" s="168"/>
      <c r="DUB2" s="168"/>
      <c r="DUC2" s="168"/>
      <c r="DUD2" s="168"/>
      <c r="DUE2" s="168"/>
      <c r="DUF2" s="168"/>
      <c r="DUG2" s="168"/>
      <c r="DUH2" s="168"/>
      <c r="DUI2" s="168"/>
      <c r="DUJ2" s="168"/>
      <c r="DUK2" s="168"/>
      <c r="DUL2" s="168"/>
      <c r="DUM2" s="168"/>
      <c r="DUN2" s="168"/>
      <c r="DUO2" s="168"/>
      <c r="DUP2" s="168"/>
      <c r="DUQ2" s="168"/>
      <c r="DUR2" s="168"/>
      <c r="DUS2" s="168"/>
      <c r="DUT2" s="168"/>
      <c r="DUU2" s="168"/>
      <c r="DUV2" s="168"/>
      <c r="DUW2" s="168"/>
      <c r="DUX2" s="168"/>
      <c r="DUY2" s="168"/>
      <c r="DUZ2" s="168"/>
      <c r="DVA2" s="168"/>
      <c r="DVB2" s="168"/>
      <c r="DVC2" s="168"/>
      <c r="DVD2" s="168"/>
      <c r="DVE2" s="168"/>
      <c r="DVF2" s="168"/>
      <c r="DVG2" s="168"/>
      <c r="DVH2" s="168"/>
      <c r="DVI2" s="168"/>
      <c r="DVJ2" s="168"/>
      <c r="DVK2" s="168"/>
      <c r="DVL2" s="168"/>
      <c r="DVM2" s="168"/>
      <c r="DVN2" s="168"/>
      <c r="DVO2" s="168"/>
      <c r="DVP2" s="168"/>
      <c r="DVQ2" s="168"/>
      <c r="DVR2" s="168"/>
      <c r="DVS2" s="168"/>
      <c r="DVT2" s="168"/>
      <c r="DVU2" s="168"/>
      <c r="DVV2" s="168"/>
      <c r="DVW2" s="168"/>
      <c r="DVX2" s="168"/>
      <c r="DVY2" s="168"/>
      <c r="DVZ2" s="168"/>
      <c r="DWA2" s="168"/>
      <c r="DWB2" s="168"/>
      <c r="DWC2" s="168"/>
      <c r="DWD2" s="168"/>
      <c r="DWE2" s="168"/>
      <c r="DWF2" s="168"/>
      <c r="DWG2" s="168"/>
      <c r="DWH2" s="168"/>
      <c r="DWI2" s="168"/>
      <c r="DWJ2" s="168"/>
      <c r="DWK2" s="168"/>
      <c r="DWL2" s="168"/>
      <c r="DWM2" s="168"/>
      <c r="DWN2" s="168"/>
      <c r="DWO2" s="168"/>
      <c r="DWP2" s="168"/>
      <c r="DWQ2" s="168"/>
      <c r="DWR2" s="168"/>
      <c r="DWS2" s="168"/>
      <c r="DWT2" s="168"/>
      <c r="DWU2" s="168"/>
      <c r="DWV2" s="168"/>
      <c r="DWW2" s="168"/>
      <c r="DWX2" s="168"/>
      <c r="DWY2" s="168"/>
      <c r="DWZ2" s="168"/>
      <c r="DXA2" s="168"/>
      <c r="DXB2" s="168"/>
      <c r="DXC2" s="168"/>
      <c r="DXD2" s="168"/>
      <c r="DXE2" s="168"/>
      <c r="DXF2" s="168"/>
      <c r="DXG2" s="168"/>
      <c r="DXH2" s="168"/>
      <c r="DXI2" s="168"/>
      <c r="DXJ2" s="168"/>
      <c r="DXK2" s="168"/>
      <c r="DXL2" s="168"/>
      <c r="DXM2" s="168"/>
      <c r="DXN2" s="168"/>
      <c r="DXO2" s="168"/>
      <c r="DXP2" s="168"/>
      <c r="DXQ2" s="168"/>
      <c r="DXR2" s="168"/>
      <c r="DXS2" s="168"/>
      <c r="DXT2" s="168"/>
      <c r="DXU2" s="168"/>
      <c r="DXV2" s="168"/>
      <c r="DXW2" s="168"/>
      <c r="DXX2" s="168"/>
      <c r="DXY2" s="168"/>
      <c r="DXZ2" s="168"/>
      <c r="DYA2" s="168"/>
      <c r="DYB2" s="168"/>
      <c r="DYC2" s="168"/>
      <c r="DYD2" s="168"/>
      <c r="DYE2" s="168"/>
      <c r="DYF2" s="168"/>
      <c r="DYG2" s="168"/>
      <c r="DYH2" s="168"/>
      <c r="DYI2" s="168"/>
      <c r="DYJ2" s="168"/>
      <c r="DYK2" s="168"/>
      <c r="DYL2" s="168"/>
      <c r="DYM2" s="168"/>
      <c r="DYN2" s="168"/>
      <c r="DYO2" s="168"/>
      <c r="DYP2" s="168"/>
      <c r="DYQ2" s="168"/>
      <c r="DYR2" s="168"/>
      <c r="DYS2" s="168"/>
      <c r="DYT2" s="168"/>
      <c r="DYU2" s="168"/>
      <c r="DYV2" s="168"/>
      <c r="DYW2" s="168"/>
      <c r="DYX2" s="168"/>
      <c r="DYY2" s="168"/>
      <c r="DYZ2" s="168"/>
      <c r="DZA2" s="168"/>
      <c r="DZB2" s="168"/>
      <c r="DZC2" s="168"/>
      <c r="DZD2" s="168"/>
      <c r="DZE2" s="168"/>
      <c r="DZF2" s="168"/>
      <c r="DZG2" s="168"/>
      <c r="DZH2" s="168"/>
      <c r="DZI2" s="168"/>
      <c r="DZJ2" s="168"/>
      <c r="DZK2" s="168"/>
      <c r="DZL2" s="168"/>
      <c r="DZM2" s="168"/>
      <c r="DZN2" s="168"/>
      <c r="DZO2" s="168"/>
      <c r="DZP2" s="168"/>
      <c r="DZQ2" s="168"/>
      <c r="DZR2" s="168"/>
      <c r="DZS2" s="168"/>
      <c r="DZT2" s="168"/>
      <c r="DZU2" s="168"/>
      <c r="DZV2" s="168"/>
      <c r="DZW2" s="168"/>
      <c r="DZX2" s="168"/>
      <c r="DZY2" s="168"/>
      <c r="DZZ2" s="168"/>
      <c r="EAA2" s="168"/>
      <c r="EAB2" s="168"/>
      <c r="EAC2" s="168"/>
      <c r="EAD2" s="168"/>
      <c r="EAE2" s="168"/>
      <c r="EAF2" s="168"/>
      <c r="EAG2" s="168"/>
      <c r="EAH2" s="168"/>
      <c r="EAI2" s="168"/>
      <c r="EAJ2" s="168"/>
      <c r="EAK2" s="168"/>
      <c r="EAL2" s="168"/>
      <c r="EAM2" s="168"/>
      <c r="EAN2" s="168"/>
      <c r="EAO2" s="168"/>
      <c r="EAP2" s="168"/>
      <c r="EAQ2" s="168"/>
      <c r="EAR2" s="168"/>
      <c r="EAS2" s="168"/>
      <c r="EAT2" s="168"/>
      <c r="EAU2" s="168"/>
      <c r="EAV2" s="168"/>
      <c r="EAW2" s="168"/>
      <c r="EAX2" s="168"/>
      <c r="EAY2" s="168"/>
      <c r="EAZ2" s="168"/>
      <c r="EBA2" s="168"/>
      <c r="EBB2" s="168"/>
      <c r="EBC2" s="168"/>
      <c r="EBD2" s="168"/>
      <c r="EBE2" s="168"/>
      <c r="EBF2" s="168"/>
      <c r="EBG2" s="168"/>
      <c r="EBH2" s="168"/>
      <c r="EBI2" s="168"/>
      <c r="EBJ2" s="168"/>
      <c r="EBK2" s="168"/>
      <c r="EBL2" s="168"/>
      <c r="EBM2" s="168"/>
      <c r="EBN2" s="168"/>
      <c r="EBO2" s="168"/>
      <c r="EBP2" s="168"/>
      <c r="EBQ2" s="168"/>
      <c r="EBR2" s="168"/>
      <c r="EBS2" s="168"/>
      <c r="EBT2" s="168"/>
      <c r="EBU2" s="168"/>
      <c r="EBV2" s="168"/>
      <c r="EBW2" s="168"/>
      <c r="EBX2" s="168"/>
      <c r="EBY2" s="168"/>
      <c r="EBZ2" s="168"/>
      <c r="ECA2" s="168"/>
      <c r="ECB2" s="168"/>
      <c r="ECC2" s="168"/>
      <c r="ECD2" s="168"/>
      <c r="ECE2" s="168"/>
      <c r="ECF2" s="168"/>
      <c r="ECG2" s="168"/>
      <c r="ECH2" s="168"/>
      <c r="ECI2" s="168"/>
      <c r="ECJ2" s="168"/>
      <c r="ECK2" s="168"/>
      <c r="ECL2" s="168"/>
      <c r="ECM2" s="168"/>
      <c r="ECN2" s="168"/>
      <c r="ECO2" s="168"/>
      <c r="ECP2" s="168"/>
      <c r="ECQ2" s="168"/>
      <c r="ECR2" s="168"/>
      <c r="ECS2" s="168"/>
      <c r="ECT2" s="168"/>
      <c r="ECU2" s="168"/>
      <c r="ECV2" s="168"/>
      <c r="ECW2" s="168"/>
      <c r="ECX2" s="168"/>
      <c r="ECY2" s="168"/>
      <c r="ECZ2" s="168"/>
      <c r="EDA2" s="168"/>
      <c r="EDB2" s="168"/>
      <c r="EDC2" s="168"/>
      <c r="EDD2" s="168"/>
      <c r="EDE2" s="168"/>
      <c r="EDF2" s="168"/>
      <c r="EDG2" s="168"/>
      <c r="EDH2" s="168"/>
      <c r="EDI2" s="168"/>
      <c r="EDJ2" s="168"/>
      <c r="EDK2" s="168"/>
      <c r="EDL2" s="168"/>
      <c r="EDM2" s="168"/>
      <c r="EDN2" s="168"/>
      <c r="EDO2" s="168"/>
      <c r="EDP2" s="168"/>
      <c r="EDQ2" s="168"/>
      <c r="EDR2" s="168"/>
      <c r="EDS2" s="168"/>
      <c r="EDT2" s="168"/>
      <c r="EDU2" s="168"/>
      <c r="EDV2" s="168"/>
      <c r="EDW2" s="168"/>
      <c r="EDX2" s="168"/>
      <c r="EDY2" s="168"/>
      <c r="EDZ2" s="168"/>
      <c r="EEA2" s="168"/>
      <c r="EEB2" s="168"/>
      <c r="EEC2" s="168"/>
      <c r="EED2" s="168"/>
      <c r="EEE2" s="168"/>
      <c r="EEF2" s="168"/>
      <c r="EEG2" s="168"/>
      <c r="EEH2" s="168"/>
      <c r="EEI2" s="168"/>
      <c r="EEJ2" s="168"/>
      <c r="EEK2" s="168"/>
      <c r="EEL2" s="168"/>
      <c r="EEM2" s="168"/>
      <c r="EEN2" s="168"/>
      <c r="EEO2" s="168"/>
      <c r="EEP2" s="168"/>
      <c r="EEQ2" s="168"/>
      <c r="EER2" s="168"/>
      <c r="EES2" s="168"/>
      <c r="EET2" s="168"/>
      <c r="EEU2" s="168"/>
      <c r="EEV2" s="168"/>
      <c r="EEW2" s="168"/>
      <c r="EEX2" s="168"/>
      <c r="EEY2" s="168"/>
      <c r="EEZ2" s="168"/>
      <c r="EFA2" s="168"/>
      <c r="EFB2" s="168"/>
      <c r="EFC2" s="168"/>
      <c r="EFD2" s="168"/>
      <c r="EFE2" s="168"/>
      <c r="EFF2" s="168"/>
      <c r="EFG2" s="168"/>
      <c r="EFH2" s="168"/>
      <c r="EFI2" s="168"/>
      <c r="EFJ2" s="168"/>
      <c r="EFK2" s="168"/>
      <c r="EFL2" s="168"/>
      <c r="EFM2" s="168"/>
      <c r="EFN2" s="168"/>
      <c r="EFO2" s="168"/>
      <c r="EFP2" s="168"/>
      <c r="EFQ2" s="168"/>
      <c r="EFR2" s="168"/>
      <c r="EFS2" s="168"/>
      <c r="EFT2" s="168"/>
      <c r="EFU2" s="168"/>
      <c r="EFV2" s="168"/>
      <c r="EFW2" s="168"/>
      <c r="EFX2" s="168"/>
      <c r="EFY2" s="168"/>
      <c r="EFZ2" s="168"/>
      <c r="EGA2" s="168"/>
      <c r="EGB2" s="168"/>
      <c r="EGC2" s="168"/>
      <c r="EGD2" s="168"/>
      <c r="EGE2" s="168"/>
      <c r="EGF2" s="168"/>
      <c r="EGG2" s="168"/>
      <c r="EGH2" s="168"/>
      <c r="EGI2" s="168"/>
      <c r="EGJ2" s="168"/>
      <c r="EGK2" s="168"/>
      <c r="EGL2" s="168"/>
      <c r="EGM2" s="168"/>
      <c r="EGN2" s="168"/>
      <c r="EGO2" s="168"/>
      <c r="EGP2" s="168"/>
      <c r="EGQ2" s="168"/>
      <c r="EGR2" s="168"/>
      <c r="EGS2" s="168"/>
      <c r="EGT2" s="168"/>
      <c r="EGU2" s="168"/>
      <c r="EGV2" s="168"/>
      <c r="EGW2" s="168"/>
      <c r="EGX2" s="168"/>
      <c r="EGY2" s="168"/>
      <c r="EGZ2" s="168"/>
      <c r="EHA2" s="168"/>
      <c r="EHB2" s="168"/>
      <c r="EHC2" s="168"/>
      <c r="EHD2" s="168"/>
      <c r="EHE2" s="168"/>
      <c r="EHF2" s="168"/>
      <c r="EHG2" s="168"/>
      <c r="EHH2" s="168"/>
      <c r="EHI2" s="168"/>
      <c r="EHJ2" s="168"/>
      <c r="EHK2" s="168"/>
      <c r="EHL2" s="168"/>
      <c r="EHM2" s="168"/>
      <c r="EHN2" s="168"/>
      <c r="EHO2" s="168"/>
      <c r="EHP2" s="168"/>
      <c r="EHQ2" s="168"/>
      <c r="EHR2" s="168"/>
      <c r="EHS2" s="168"/>
      <c r="EHT2" s="168"/>
      <c r="EHU2" s="168"/>
      <c r="EHV2" s="168"/>
      <c r="EHW2" s="168"/>
      <c r="EHX2" s="168"/>
      <c r="EHY2" s="168"/>
      <c r="EHZ2" s="168"/>
      <c r="EIA2" s="168"/>
      <c r="EIB2" s="168"/>
      <c r="EIC2" s="168"/>
      <c r="EID2" s="168"/>
      <c r="EIE2" s="168"/>
      <c r="EIF2" s="168"/>
      <c r="EIG2" s="168"/>
      <c r="EIH2" s="168"/>
      <c r="EII2" s="168"/>
      <c r="EIJ2" s="168"/>
      <c r="EIK2" s="168"/>
      <c r="EIL2" s="168"/>
      <c r="EIM2" s="168"/>
      <c r="EIN2" s="168"/>
      <c r="EIO2" s="168"/>
      <c r="EIP2" s="168"/>
      <c r="EIQ2" s="168"/>
      <c r="EIR2" s="168"/>
      <c r="EIS2" s="168"/>
      <c r="EIT2" s="168"/>
      <c r="EIU2" s="168"/>
      <c r="EIV2" s="168"/>
      <c r="EIW2" s="168"/>
      <c r="EIX2" s="168"/>
      <c r="EIY2" s="168"/>
      <c r="EIZ2" s="168"/>
      <c r="EJA2" s="168"/>
      <c r="EJB2" s="168"/>
      <c r="EJC2" s="168"/>
      <c r="EJD2" s="168"/>
      <c r="EJE2" s="168"/>
      <c r="EJF2" s="168"/>
      <c r="EJG2" s="168"/>
      <c r="EJH2" s="168"/>
      <c r="EJI2" s="168"/>
      <c r="EJJ2" s="168"/>
      <c r="EJK2" s="168"/>
      <c r="EJL2" s="168"/>
      <c r="EJM2" s="168"/>
      <c r="EJN2" s="168"/>
      <c r="EJO2" s="168"/>
      <c r="EJP2" s="168"/>
      <c r="EJQ2" s="168"/>
      <c r="EJR2" s="168"/>
      <c r="EJS2" s="168"/>
      <c r="EJT2" s="168"/>
      <c r="EJU2" s="168"/>
      <c r="EJV2" s="168"/>
      <c r="EJW2" s="168"/>
      <c r="EJX2" s="168"/>
      <c r="EJY2" s="168"/>
      <c r="EJZ2" s="168"/>
      <c r="EKA2" s="168"/>
      <c r="EKB2" s="168"/>
      <c r="EKC2" s="168"/>
      <c r="EKD2" s="168"/>
      <c r="EKE2" s="168"/>
      <c r="EKF2" s="168"/>
      <c r="EKG2" s="168"/>
      <c r="EKH2" s="168"/>
      <c r="EKI2" s="168"/>
      <c r="EKJ2" s="168"/>
      <c r="EKK2" s="168"/>
      <c r="EKL2" s="168"/>
      <c r="EKM2" s="168"/>
      <c r="EKN2" s="168"/>
      <c r="EKO2" s="168"/>
      <c r="EKP2" s="168"/>
      <c r="EKQ2" s="168"/>
      <c r="EKR2" s="168"/>
      <c r="EKS2" s="168"/>
      <c r="EKT2" s="168"/>
      <c r="EKU2" s="168"/>
      <c r="EKV2" s="168"/>
      <c r="EKW2" s="168"/>
      <c r="EKX2" s="168"/>
      <c r="EKY2" s="168"/>
      <c r="EKZ2" s="168"/>
      <c r="ELA2" s="168"/>
      <c r="ELB2" s="168"/>
      <c r="ELC2" s="168"/>
      <c r="ELD2" s="168"/>
      <c r="ELE2" s="168"/>
      <c r="ELF2" s="168"/>
      <c r="ELG2" s="168"/>
      <c r="ELH2" s="168"/>
      <c r="ELI2" s="168"/>
      <c r="ELJ2" s="168"/>
      <c r="ELK2" s="168"/>
      <c r="ELL2" s="168"/>
      <c r="ELM2" s="168"/>
      <c r="ELN2" s="168"/>
      <c r="ELO2" s="168"/>
      <c r="ELP2" s="168"/>
      <c r="ELQ2" s="168"/>
      <c r="ELR2" s="168"/>
      <c r="ELS2" s="168"/>
      <c r="ELT2" s="168"/>
      <c r="ELU2" s="168"/>
      <c r="ELV2" s="168"/>
      <c r="ELW2" s="168"/>
      <c r="ELX2" s="168"/>
      <c r="ELY2" s="168"/>
      <c r="ELZ2" s="168"/>
      <c r="EMA2" s="168"/>
      <c r="EMB2" s="168"/>
      <c r="EMC2" s="168"/>
      <c r="EMD2" s="168"/>
      <c r="EME2" s="168"/>
      <c r="EMF2" s="168"/>
      <c r="EMG2" s="168"/>
      <c r="EMH2" s="168"/>
      <c r="EMI2" s="168"/>
      <c r="EMJ2" s="168"/>
      <c r="EMK2" s="168"/>
      <c r="EML2" s="168"/>
      <c r="EMM2" s="168"/>
      <c r="EMN2" s="168"/>
      <c r="EMO2" s="168"/>
      <c r="EMP2" s="168"/>
      <c r="EMQ2" s="168"/>
      <c r="EMR2" s="168"/>
      <c r="EMS2" s="168"/>
      <c r="EMT2" s="168"/>
      <c r="EMU2" s="168"/>
      <c r="EMV2" s="168"/>
      <c r="EMW2" s="168"/>
      <c r="EMX2" s="168"/>
      <c r="EMY2" s="168"/>
      <c r="EMZ2" s="168"/>
      <c r="ENA2" s="168"/>
      <c r="ENB2" s="168"/>
      <c r="ENC2" s="168"/>
      <c r="END2" s="168"/>
      <c r="ENE2" s="168"/>
      <c r="ENF2" s="168"/>
      <c r="ENG2" s="168"/>
      <c r="ENH2" s="168"/>
      <c r="ENI2" s="168"/>
      <c r="ENJ2" s="168"/>
      <c r="ENK2" s="168"/>
      <c r="ENL2" s="168"/>
      <c r="ENM2" s="168"/>
      <c r="ENN2" s="168"/>
      <c r="ENO2" s="168"/>
      <c r="ENP2" s="168"/>
      <c r="ENQ2" s="168"/>
      <c r="ENR2" s="168"/>
      <c r="ENS2" s="168"/>
      <c r="ENT2" s="168"/>
      <c r="ENU2" s="168"/>
      <c r="ENV2" s="168"/>
      <c r="ENW2" s="168"/>
      <c r="ENX2" s="168"/>
      <c r="ENY2" s="168"/>
      <c r="ENZ2" s="168"/>
      <c r="EOA2" s="168"/>
      <c r="EOB2" s="168"/>
      <c r="EOC2" s="168"/>
      <c r="EOD2" s="168"/>
      <c r="EOE2" s="168"/>
      <c r="EOF2" s="168"/>
      <c r="EOG2" s="168"/>
      <c r="EOH2" s="168"/>
      <c r="EOI2" s="168"/>
      <c r="EOJ2" s="168"/>
      <c r="EOK2" s="168"/>
      <c r="EOL2" s="168"/>
      <c r="EOM2" s="168"/>
      <c r="EON2" s="168"/>
      <c r="EOO2" s="168"/>
      <c r="EOP2" s="168"/>
      <c r="EOQ2" s="168"/>
      <c r="EOR2" s="168"/>
      <c r="EOS2" s="168"/>
      <c r="EOT2" s="168"/>
      <c r="EOU2" s="168"/>
      <c r="EOV2" s="168"/>
      <c r="EOW2" s="168"/>
      <c r="EOX2" s="168"/>
      <c r="EOY2" s="168"/>
      <c r="EOZ2" s="168"/>
      <c r="EPA2" s="168"/>
      <c r="EPB2" s="168"/>
      <c r="EPC2" s="168"/>
      <c r="EPD2" s="168"/>
      <c r="EPE2" s="168"/>
      <c r="EPF2" s="168"/>
      <c r="EPG2" s="168"/>
      <c r="EPH2" s="168"/>
      <c r="EPI2" s="168"/>
      <c r="EPJ2" s="168"/>
      <c r="EPK2" s="168"/>
      <c r="EPL2" s="168"/>
      <c r="EPM2" s="168"/>
      <c r="EPN2" s="168"/>
      <c r="EPO2" s="168"/>
      <c r="EPP2" s="168"/>
      <c r="EPQ2" s="168"/>
      <c r="EPR2" s="168"/>
      <c r="EPS2" s="168"/>
      <c r="EPT2" s="168"/>
      <c r="EPU2" s="168"/>
      <c r="EPV2" s="168"/>
      <c r="EPW2" s="168"/>
      <c r="EPX2" s="168"/>
      <c r="EPY2" s="168"/>
      <c r="EPZ2" s="168"/>
      <c r="EQA2" s="168"/>
      <c r="EQB2" s="168"/>
      <c r="EQC2" s="168"/>
      <c r="EQD2" s="168"/>
      <c r="EQE2" s="168"/>
      <c r="EQF2" s="168"/>
      <c r="EQG2" s="168"/>
      <c r="EQH2" s="168"/>
      <c r="EQI2" s="168"/>
      <c r="EQJ2" s="168"/>
      <c r="EQK2" s="168"/>
      <c r="EQL2" s="168"/>
      <c r="EQM2" s="168"/>
      <c r="EQN2" s="168"/>
      <c r="EQO2" s="168"/>
      <c r="EQP2" s="168"/>
      <c r="EQQ2" s="168"/>
      <c r="EQR2" s="168"/>
      <c r="EQS2" s="168"/>
      <c r="EQT2" s="168"/>
      <c r="EQU2" s="168"/>
      <c r="EQV2" s="168"/>
      <c r="EQW2" s="168"/>
      <c r="EQX2" s="168"/>
      <c r="EQY2" s="168"/>
      <c r="EQZ2" s="168"/>
      <c r="ERA2" s="168"/>
      <c r="ERB2" s="168"/>
      <c r="ERC2" s="168"/>
      <c r="ERD2" s="168"/>
      <c r="ERE2" s="168"/>
      <c r="ERF2" s="168"/>
      <c r="ERG2" s="168"/>
      <c r="ERH2" s="168"/>
      <c r="ERI2" s="168"/>
      <c r="ERJ2" s="168"/>
      <c r="ERK2" s="168"/>
      <c r="ERL2" s="168"/>
      <c r="ERM2" s="168"/>
      <c r="ERN2" s="168"/>
      <c r="ERO2" s="168"/>
      <c r="ERP2" s="168"/>
      <c r="ERQ2" s="168"/>
      <c r="ERR2" s="168"/>
      <c r="ERS2" s="168"/>
      <c r="ERT2" s="168"/>
      <c r="ERU2" s="168"/>
      <c r="ERV2" s="168"/>
      <c r="ERW2" s="168"/>
      <c r="ERX2" s="168"/>
      <c r="ERY2" s="168"/>
      <c r="ERZ2" s="168"/>
      <c r="ESA2" s="168"/>
      <c r="ESB2" s="168"/>
      <c r="ESC2" s="168"/>
      <c r="ESD2" s="168"/>
      <c r="ESE2" s="168"/>
      <c r="ESF2" s="168"/>
      <c r="ESG2" s="168"/>
      <c r="ESH2" s="168"/>
      <c r="ESI2" s="168"/>
      <c r="ESJ2" s="168"/>
      <c r="ESK2" s="168"/>
      <c r="ESL2" s="168"/>
      <c r="ESM2" s="168"/>
      <c r="ESN2" s="168"/>
      <c r="ESO2" s="168"/>
      <c r="ESP2" s="168"/>
      <c r="ESQ2" s="168"/>
      <c r="ESR2" s="168"/>
      <c r="ESS2" s="168"/>
      <c r="EST2" s="168"/>
      <c r="ESU2" s="168"/>
      <c r="ESV2" s="168"/>
      <c r="ESW2" s="168"/>
      <c r="ESX2" s="168"/>
      <c r="ESY2" s="168"/>
      <c r="ESZ2" s="168"/>
      <c r="ETA2" s="168"/>
      <c r="ETB2" s="168"/>
      <c r="ETC2" s="168"/>
      <c r="ETD2" s="168"/>
      <c r="ETE2" s="168"/>
      <c r="ETF2" s="168"/>
      <c r="ETG2" s="168"/>
      <c r="ETH2" s="168"/>
      <c r="ETI2" s="168"/>
      <c r="ETJ2" s="168"/>
      <c r="ETK2" s="168"/>
      <c r="ETL2" s="168"/>
      <c r="ETM2" s="168"/>
      <c r="ETN2" s="168"/>
      <c r="ETO2" s="168"/>
      <c r="ETP2" s="168"/>
      <c r="ETQ2" s="168"/>
      <c r="ETR2" s="168"/>
      <c r="ETS2" s="168"/>
      <c r="ETT2" s="168"/>
      <c r="ETU2" s="168"/>
      <c r="ETV2" s="168"/>
      <c r="ETW2" s="168"/>
      <c r="ETX2" s="168"/>
      <c r="ETY2" s="168"/>
      <c r="ETZ2" s="168"/>
      <c r="EUA2" s="168"/>
      <c r="EUB2" s="168"/>
      <c r="EUC2" s="168"/>
      <c r="EUD2" s="168"/>
      <c r="EUE2" s="168"/>
      <c r="EUF2" s="168"/>
      <c r="EUG2" s="168"/>
      <c r="EUH2" s="168"/>
      <c r="EUI2" s="168"/>
      <c r="EUJ2" s="168"/>
      <c r="EUK2" s="168"/>
      <c r="EUL2" s="168"/>
      <c r="EUM2" s="168"/>
      <c r="EUN2" s="168"/>
      <c r="EUO2" s="168"/>
      <c r="EUP2" s="168"/>
      <c r="EUQ2" s="168"/>
      <c r="EUR2" s="168"/>
      <c r="EUS2" s="168"/>
      <c r="EUT2" s="168"/>
      <c r="EUU2" s="168"/>
      <c r="EUV2" s="168"/>
      <c r="EUW2" s="168"/>
      <c r="EUX2" s="168"/>
      <c r="EUY2" s="168"/>
      <c r="EUZ2" s="168"/>
      <c r="EVA2" s="168"/>
      <c r="EVB2" s="168"/>
      <c r="EVC2" s="168"/>
      <c r="EVD2" s="168"/>
      <c r="EVE2" s="168"/>
      <c r="EVF2" s="168"/>
      <c r="EVG2" s="168"/>
      <c r="EVH2" s="168"/>
      <c r="EVI2" s="168"/>
      <c r="EVJ2" s="168"/>
      <c r="EVK2" s="168"/>
      <c r="EVL2" s="168"/>
      <c r="EVM2" s="168"/>
      <c r="EVN2" s="168"/>
      <c r="EVO2" s="168"/>
      <c r="EVP2" s="168"/>
      <c r="EVQ2" s="168"/>
      <c r="EVR2" s="168"/>
      <c r="EVS2" s="168"/>
      <c r="EVT2" s="168"/>
      <c r="EVU2" s="168"/>
      <c r="EVV2" s="168"/>
      <c r="EVW2" s="168"/>
      <c r="EVX2" s="168"/>
      <c r="EVY2" s="168"/>
      <c r="EVZ2" s="168"/>
      <c r="EWA2" s="168"/>
      <c r="EWB2" s="168"/>
      <c r="EWC2" s="168"/>
      <c r="EWD2" s="168"/>
      <c r="EWE2" s="168"/>
      <c r="EWF2" s="168"/>
      <c r="EWG2" s="168"/>
      <c r="EWH2" s="168"/>
      <c r="EWI2" s="168"/>
      <c r="EWJ2" s="168"/>
      <c r="EWK2" s="168"/>
      <c r="EWL2" s="168"/>
      <c r="EWM2" s="168"/>
      <c r="EWN2" s="168"/>
      <c r="EWO2" s="168"/>
      <c r="EWP2" s="168"/>
      <c r="EWQ2" s="168"/>
      <c r="EWR2" s="168"/>
      <c r="EWS2" s="168"/>
      <c r="EWT2" s="168"/>
      <c r="EWU2" s="168"/>
      <c r="EWV2" s="168"/>
      <c r="EWW2" s="168"/>
      <c r="EWX2" s="168"/>
      <c r="EWY2" s="168"/>
      <c r="EWZ2" s="168"/>
      <c r="EXA2" s="168"/>
      <c r="EXB2" s="168"/>
      <c r="EXC2" s="168"/>
      <c r="EXD2" s="168"/>
      <c r="EXE2" s="168"/>
      <c r="EXF2" s="168"/>
      <c r="EXG2" s="168"/>
      <c r="EXH2" s="168"/>
      <c r="EXI2" s="168"/>
      <c r="EXJ2" s="168"/>
      <c r="EXK2" s="168"/>
      <c r="EXL2" s="168"/>
      <c r="EXM2" s="168"/>
      <c r="EXN2" s="168"/>
      <c r="EXO2" s="168"/>
      <c r="EXP2" s="168"/>
      <c r="EXQ2" s="168"/>
      <c r="EXR2" s="168"/>
      <c r="EXS2" s="168"/>
      <c r="EXT2" s="168"/>
      <c r="EXU2" s="168"/>
      <c r="EXV2" s="168"/>
      <c r="EXW2" s="168"/>
      <c r="EXX2" s="168"/>
      <c r="EXY2" s="168"/>
      <c r="EXZ2" s="168"/>
      <c r="EYA2" s="168"/>
      <c r="EYB2" s="168"/>
      <c r="EYC2" s="168"/>
      <c r="EYD2" s="168"/>
      <c r="EYE2" s="168"/>
      <c r="EYF2" s="168"/>
      <c r="EYG2" s="168"/>
      <c r="EYH2" s="168"/>
      <c r="EYI2" s="168"/>
      <c r="EYJ2" s="168"/>
      <c r="EYK2" s="168"/>
      <c r="EYL2" s="168"/>
      <c r="EYM2" s="168"/>
      <c r="EYN2" s="168"/>
      <c r="EYO2" s="168"/>
      <c r="EYP2" s="168"/>
      <c r="EYQ2" s="168"/>
      <c r="EYR2" s="168"/>
      <c r="EYS2" s="168"/>
      <c r="EYT2" s="168"/>
      <c r="EYU2" s="168"/>
      <c r="EYV2" s="168"/>
      <c r="EYW2" s="168"/>
      <c r="EYX2" s="168"/>
      <c r="EYY2" s="168"/>
      <c r="EYZ2" s="168"/>
      <c r="EZA2" s="168"/>
      <c r="EZB2" s="168"/>
      <c r="EZC2" s="168"/>
      <c r="EZD2" s="168"/>
      <c r="EZE2" s="168"/>
      <c r="EZF2" s="168"/>
      <c r="EZG2" s="168"/>
      <c r="EZH2" s="168"/>
      <c r="EZI2" s="168"/>
      <c r="EZJ2" s="168"/>
      <c r="EZK2" s="168"/>
      <c r="EZL2" s="168"/>
      <c r="EZM2" s="168"/>
      <c r="EZN2" s="168"/>
      <c r="EZO2" s="168"/>
      <c r="EZP2" s="168"/>
      <c r="EZQ2" s="168"/>
      <c r="EZR2" s="168"/>
      <c r="EZS2" s="168"/>
      <c r="EZT2" s="168"/>
      <c r="EZU2" s="168"/>
      <c r="EZV2" s="168"/>
      <c r="EZW2" s="168"/>
      <c r="EZX2" s="168"/>
      <c r="EZY2" s="168"/>
      <c r="EZZ2" s="168"/>
      <c r="FAA2" s="168"/>
      <c r="FAB2" s="168"/>
      <c r="FAC2" s="168"/>
      <c r="FAD2" s="168"/>
      <c r="FAE2" s="168"/>
      <c r="FAF2" s="168"/>
      <c r="FAG2" s="168"/>
      <c r="FAH2" s="168"/>
      <c r="FAI2" s="168"/>
      <c r="FAJ2" s="168"/>
      <c r="FAK2" s="168"/>
      <c r="FAL2" s="168"/>
      <c r="FAM2" s="168"/>
      <c r="FAN2" s="168"/>
      <c r="FAO2" s="168"/>
      <c r="FAP2" s="168"/>
      <c r="FAQ2" s="168"/>
      <c r="FAR2" s="168"/>
      <c r="FAS2" s="168"/>
      <c r="FAT2" s="168"/>
      <c r="FAU2" s="168"/>
      <c r="FAV2" s="168"/>
      <c r="FAW2" s="168"/>
      <c r="FAX2" s="168"/>
      <c r="FAY2" s="168"/>
      <c r="FAZ2" s="168"/>
      <c r="FBA2" s="168"/>
      <c r="FBB2" s="168"/>
      <c r="FBC2" s="168"/>
      <c r="FBD2" s="168"/>
      <c r="FBE2" s="168"/>
      <c r="FBF2" s="168"/>
      <c r="FBG2" s="168"/>
      <c r="FBH2" s="168"/>
      <c r="FBI2" s="168"/>
      <c r="FBJ2" s="168"/>
      <c r="FBK2" s="168"/>
      <c r="FBL2" s="168"/>
      <c r="FBM2" s="168"/>
      <c r="FBN2" s="168"/>
      <c r="FBO2" s="168"/>
      <c r="FBP2" s="168"/>
      <c r="FBQ2" s="168"/>
      <c r="FBR2" s="168"/>
      <c r="FBS2" s="168"/>
      <c r="FBT2" s="168"/>
      <c r="FBU2" s="168"/>
      <c r="FBV2" s="168"/>
      <c r="FBW2" s="168"/>
      <c r="FBX2" s="168"/>
      <c r="FBY2" s="168"/>
      <c r="FBZ2" s="168"/>
      <c r="FCA2" s="168"/>
      <c r="FCB2" s="168"/>
      <c r="FCC2" s="168"/>
      <c r="FCD2" s="168"/>
      <c r="FCE2" s="168"/>
      <c r="FCF2" s="168"/>
      <c r="FCG2" s="168"/>
      <c r="FCH2" s="168"/>
      <c r="FCI2" s="168"/>
      <c r="FCJ2" s="168"/>
      <c r="FCK2" s="168"/>
      <c r="FCL2" s="168"/>
      <c r="FCM2" s="168"/>
      <c r="FCN2" s="168"/>
      <c r="FCO2" s="168"/>
      <c r="FCP2" s="168"/>
      <c r="FCQ2" s="168"/>
      <c r="FCR2" s="168"/>
      <c r="FCS2" s="168"/>
      <c r="FCT2" s="168"/>
      <c r="FCU2" s="168"/>
      <c r="FCV2" s="168"/>
      <c r="FCW2" s="168"/>
      <c r="FCX2" s="168"/>
      <c r="FCY2" s="168"/>
      <c r="FCZ2" s="168"/>
      <c r="FDA2" s="168"/>
      <c r="FDB2" s="168"/>
      <c r="FDC2" s="168"/>
      <c r="FDD2" s="168"/>
      <c r="FDE2" s="168"/>
      <c r="FDF2" s="168"/>
      <c r="FDG2" s="168"/>
      <c r="FDH2" s="168"/>
      <c r="FDI2" s="168"/>
      <c r="FDJ2" s="168"/>
      <c r="FDK2" s="168"/>
      <c r="FDL2" s="168"/>
      <c r="FDM2" s="168"/>
      <c r="FDN2" s="168"/>
      <c r="FDO2" s="168"/>
      <c r="FDP2" s="168"/>
      <c r="FDQ2" s="168"/>
      <c r="FDR2" s="168"/>
      <c r="FDS2" s="168"/>
      <c r="FDT2" s="168"/>
      <c r="FDU2" s="168"/>
      <c r="FDV2" s="168"/>
      <c r="FDW2" s="168"/>
      <c r="FDX2" s="168"/>
      <c r="FDY2" s="168"/>
      <c r="FDZ2" s="168"/>
      <c r="FEA2" s="168"/>
      <c r="FEB2" s="168"/>
      <c r="FEC2" s="168"/>
      <c r="FED2" s="168"/>
      <c r="FEE2" s="168"/>
      <c r="FEF2" s="168"/>
      <c r="FEG2" s="168"/>
      <c r="FEH2" s="168"/>
      <c r="FEI2" s="168"/>
      <c r="FEJ2" s="168"/>
      <c r="FEK2" s="168"/>
      <c r="FEL2" s="168"/>
      <c r="FEM2" s="168"/>
      <c r="FEN2" s="168"/>
      <c r="FEO2" s="168"/>
      <c r="FEP2" s="168"/>
      <c r="FEQ2" s="168"/>
      <c r="FER2" s="168"/>
      <c r="FES2" s="168"/>
      <c r="FET2" s="168"/>
      <c r="FEU2" s="168"/>
      <c r="FEV2" s="168"/>
      <c r="FEW2" s="168"/>
      <c r="FEX2" s="168"/>
      <c r="FEY2" s="168"/>
      <c r="FEZ2" s="168"/>
      <c r="FFA2" s="168"/>
      <c r="FFB2" s="168"/>
      <c r="FFC2" s="168"/>
      <c r="FFD2" s="168"/>
      <c r="FFE2" s="168"/>
      <c r="FFF2" s="168"/>
      <c r="FFG2" s="168"/>
      <c r="FFH2" s="168"/>
      <c r="FFI2" s="168"/>
      <c r="FFJ2" s="168"/>
      <c r="FFK2" s="168"/>
      <c r="FFL2" s="168"/>
      <c r="FFM2" s="168"/>
      <c r="FFN2" s="168"/>
      <c r="FFO2" s="168"/>
      <c r="FFP2" s="168"/>
      <c r="FFQ2" s="168"/>
      <c r="FFR2" s="168"/>
      <c r="FFS2" s="168"/>
      <c r="FFT2" s="168"/>
      <c r="FFU2" s="168"/>
      <c r="FFV2" s="168"/>
      <c r="FFW2" s="168"/>
      <c r="FFX2" s="168"/>
      <c r="FFY2" s="168"/>
      <c r="FFZ2" s="168"/>
      <c r="FGA2" s="168"/>
      <c r="FGB2" s="168"/>
      <c r="FGC2" s="168"/>
      <c r="FGD2" s="168"/>
      <c r="FGE2" s="168"/>
      <c r="FGF2" s="168"/>
      <c r="FGG2" s="168"/>
      <c r="FGH2" s="168"/>
      <c r="FGI2" s="168"/>
      <c r="FGJ2" s="168"/>
      <c r="FGK2" s="168"/>
      <c r="FGL2" s="168"/>
      <c r="FGM2" s="168"/>
      <c r="FGN2" s="168"/>
      <c r="FGO2" s="168"/>
      <c r="FGP2" s="168"/>
      <c r="FGQ2" s="168"/>
      <c r="FGR2" s="168"/>
      <c r="FGS2" s="168"/>
      <c r="FGT2" s="168"/>
      <c r="FGU2" s="168"/>
      <c r="FGV2" s="168"/>
      <c r="FGW2" s="168"/>
      <c r="FGX2" s="168"/>
      <c r="FGY2" s="168"/>
      <c r="FGZ2" s="168"/>
      <c r="FHA2" s="168"/>
      <c r="FHB2" s="168"/>
      <c r="FHC2" s="168"/>
      <c r="FHD2" s="168"/>
      <c r="FHE2" s="168"/>
      <c r="FHF2" s="168"/>
      <c r="FHG2" s="168"/>
      <c r="FHH2" s="168"/>
      <c r="FHI2" s="168"/>
      <c r="FHJ2" s="168"/>
      <c r="FHK2" s="168"/>
      <c r="FHL2" s="168"/>
      <c r="FHM2" s="168"/>
      <c r="FHN2" s="168"/>
      <c r="FHO2" s="168"/>
      <c r="FHP2" s="168"/>
      <c r="FHQ2" s="168"/>
      <c r="FHR2" s="168"/>
      <c r="FHS2" s="168"/>
      <c r="FHT2" s="168"/>
      <c r="FHU2" s="168"/>
      <c r="FHV2" s="168"/>
      <c r="FHW2" s="168"/>
      <c r="FHX2" s="168"/>
      <c r="FHY2" s="168"/>
      <c r="FHZ2" s="168"/>
      <c r="FIA2" s="168"/>
      <c r="FIB2" s="168"/>
      <c r="FIC2" s="168"/>
      <c r="FID2" s="168"/>
      <c r="FIE2" s="168"/>
      <c r="FIF2" s="168"/>
      <c r="FIG2" s="168"/>
      <c r="FIH2" s="168"/>
      <c r="FII2" s="168"/>
      <c r="FIJ2" s="168"/>
      <c r="FIK2" s="168"/>
      <c r="FIL2" s="168"/>
      <c r="FIM2" s="168"/>
      <c r="FIN2" s="168"/>
      <c r="FIO2" s="168"/>
      <c r="FIP2" s="168"/>
      <c r="FIQ2" s="168"/>
      <c r="FIR2" s="168"/>
      <c r="FIS2" s="168"/>
      <c r="FIT2" s="168"/>
      <c r="FIU2" s="168"/>
      <c r="FIV2" s="168"/>
      <c r="FIW2" s="168"/>
      <c r="FIX2" s="168"/>
      <c r="FIY2" s="168"/>
      <c r="FIZ2" s="168"/>
      <c r="FJA2" s="168"/>
      <c r="FJB2" s="168"/>
      <c r="FJC2" s="168"/>
      <c r="FJD2" s="168"/>
      <c r="FJE2" s="168"/>
      <c r="FJF2" s="168"/>
      <c r="FJG2" s="168"/>
      <c r="FJH2" s="168"/>
      <c r="FJI2" s="168"/>
      <c r="FJJ2" s="168"/>
      <c r="FJK2" s="168"/>
      <c r="FJL2" s="168"/>
      <c r="FJM2" s="168"/>
      <c r="FJN2" s="168"/>
      <c r="FJO2" s="168"/>
      <c r="FJP2" s="168"/>
      <c r="FJQ2" s="168"/>
      <c r="FJR2" s="168"/>
      <c r="FJS2" s="168"/>
      <c r="FJT2" s="168"/>
      <c r="FJU2" s="168"/>
      <c r="FJV2" s="168"/>
      <c r="FJW2" s="168"/>
      <c r="FJX2" s="168"/>
      <c r="FJY2" s="168"/>
      <c r="FJZ2" s="168"/>
      <c r="FKA2" s="168"/>
      <c r="FKB2" s="168"/>
      <c r="FKC2" s="168"/>
      <c r="FKD2" s="168"/>
      <c r="FKE2" s="168"/>
      <c r="FKF2" s="168"/>
      <c r="FKG2" s="168"/>
      <c r="FKH2" s="168"/>
      <c r="FKI2" s="168"/>
      <c r="FKJ2" s="168"/>
      <c r="FKK2" s="168"/>
      <c r="FKL2" s="168"/>
      <c r="FKM2" s="168"/>
      <c r="FKN2" s="168"/>
      <c r="FKO2" s="168"/>
      <c r="FKP2" s="168"/>
      <c r="FKQ2" s="168"/>
      <c r="FKR2" s="168"/>
      <c r="FKS2" s="168"/>
      <c r="FKT2" s="168"/>
      <c r="FKU2" s="168"/>
      <c r="FKV2" s="168"/>
      <c r="FKW2" s="168"/>
      <c r="FKX2" s="168"/>
      <c r="FKY2" s="168"/>
      <c r="FKZ2" s="168"/>
      <c r="FLA2" s="168"/>
      <c r="FLB2" s="168"/>
      <c r="FLC2" s="168"/>
      <c r="FLD2" s="168"/>
      <c r="FLE2" s="168"/>
      <c r="FLF2" s="168"/>
      <c r="FLG2" s="168"/>
      <c r="FLH2" s="168"/>
      <c r="FLI2" s="168"/>
      <c r="FLJ2" s="168"/>
      <c r="FLK2" s="168"/>
      <c r="FLL2" s="168"/>
      <c r="FLM2" s="168"/>
      <c r="FLN2" s="168"/>
      <c r="FLO2" s="168"/>
      <c r="FLP2" s="168"/>
      <c r="FLQ2" s="168"/>
      <c r="FLR2" s="168"/>
      <c r="FLS2" s="168"/>
      <c r="FLT2" s="168"/>
      <c r="FLU2" s="168"/>
      <c r="FLV2" s="168"/>
      <c r="FLW2" s="168"/>
      <c r="FLX2" s="168"/>
      <c r="FLY2" s="168"/>
      <c r="FLZ2" s="168"/>
      <c r="FMA2" s="168"/>
      <c r="FMB2" s="168"/>
      <c r="FMC2" s="168"/>
      <c r="FMD2" s="168"/>
      <c r="FME2" s="168"/>
      <c r="FMF2" s="168"/>
      <c r="FMG2" s="168"/>
      <c r="FMH2" s="168"/>
      <c r="FMI2" s="168"/>
      <c r="FMJ2" s="168"/>
      <c r="FMK2" s="168"/>
      <c r="FML2" s="168"/>
      <c r="FMM2" s="168"/>
      <c r="FMN2" s="168"/>
      <c r="FMO2" s="168"/>
      <c r="FMP2" s="168"/>
      <c r="FMQ2" s="168"/>
      <c r="FMR2" s="168"/>
      <c r="FMS2" s="168"/>
      <c r="FMT2" s="168"/>
      <c r="FMU2" s="168"/>
      <c r="FMV2" s="168"/>
      <c r="FMW2" s="168"/>
      <c r="FMX2" s="168"/>
      <c r="FMY2" s="168"/>
      <c r="FMZ2" s="168"/>
      <c r="FNA2" s="168"/>
      <c r="FNB2" s="168"/>
      <c r="FNC2" s="168"/>
      <c r="FND2" s="168"/>
      <c r="FNE2" s="168"/>
      <c r="FNF2" s="168"/>
      <c r="FNG2" s="168"/>
      <c r="FNH2" s="168"/>
      <c r="FNI2" s="168"/>
      <c r="FNJ2" s="168"/>
      <c r="FNK2" s="168"/>
      <c r="FNL2" s="168"/>
      <c r="FNM2" s="168"/>
      <c r="FNN2" s="168"/>
      <c r="FNO2" s="168"/>
      <c r="FNP2" s="168"/>
      <c r="FNQ2" s="168"/>
      <c r="FNR2" s="168"/>
      <c r="FNS2" s="168"/>
      <c r="FNT2" s="168"/>
      <c r="FNU2" s="168"/>
      <c r="FNV2" s="168"/>
      <c r="FNW2" s="168"/>
      <c r="FNX2" s="168"/>
      <c r="FNY2" s="168"/>
      <c r="FNZ2" s="168"/>
      <c r="FOA2" s="168"/>
      <c r="FOB2" s="168"/>
      <c r="FOC2" s="168"/>
      <c r="FOD2" s="168"/>
      <c r="FOE2" s="168"/>
      <c r="FOF2" s="168"/>
      <c r="FOG2" s="168"/>
      <c r="FOH2" s="168"/>
      <c r="FOI2" s="168"/>
      <c r="FOJ2" s="168"/>
      <c r="FOK2" s="168"/>
      <c r="FOL2" s="168"/>
      <c r="FOM2" s="168"/>
      <c r="FON2" s="168"/>
      <c r="FOO2" s="168"/>
      <c r="FOP2" s="168"/>
      <c r="FOQ2" s="168"/>
      <c r="FOR2" s="168"/>
      <c r="FOS2" s="168"/>
      <c r="FOT2" s="168"/>
      <c r="FOU2" s="168"/>
      <c r="FOV2" s="168"/>
      <c r="FOW2" s="168"/>
      <c r="FOX2" s="168"/>
      <c r="FOY2" s="168"/>
      <c r="FOZ2" s="168"/>
      <c r="FPA2" s="168"/>
      <c r="FPB2" s="168"/>
      <c r="FPC2" s="168"/>
      <c r="FPD2" s="168"/>
      <c r="FPE2" s="168"/>
      <c r="FPF2" s="168"/>
      <c r="FPG2" s="168"/>
      <c r="FPH2" s="168"/>
      <c r="FPI2" s="168"/>
      <c r="FPJ2" s="168"/>
      <c r="FPK2" s="168"/>
      <c r="FPL2" s="168"/>
      <c r="FPM2" s="168"/>
      <c r="FPN2" s="168"/>
      <c r="FPO2" s="168"/>
      <c r="FPP2" s="168"/>
      <c r="FPQ2" s="168"/>
      <c r="FPR2" s="168"/>
      <c r="FPS2" s="168"/>
      <c r="FPT2" s="168"/>
      <c r="FPU2" s="168"/>
      <c r="FPV2" s="168"/>
      <c r="FPW2" s="168"/>
      <c r="FPX2" s="168"/>
      <c r="FPY2" s="168"/>
      <c r="FPZ2" s="168"/>
      <c r="FQA2" s="168"/>
      <c r="FQB2" s="168"/>
      <c r="FQC2" s="168"/>
      <c r="FQD2" s="168"/>
      <c r="FQE2" s="168"/>
      <c r="FQF2" s="168"/>
      <c r="FQG2" s="168"/>
      <c r="FQH2" s="168"/>
      <c r="FQI2" s="168"/>
      <c r="FQJ2" s="168"/>
      <c r="FQK2" s="168"/>
      <c r="FQL2" s="168"/>
      <c r="FQM2" s="168"/>
      <c r="FQN2" s="168"/>
      <c r="FQO2" s="168"/>
      <c r="FQP2" s="168"/>
      <c r="FQQ2" s="168"/>
      <c r="FQR2" s="168"/>
      <c r="FQS2" s="168"/>
      <c r="FQT2" s="168"/>
      <c r="FQU2" s="168"/>
      <c r="FQV2" s="168"/>
      <c r="FQW2" s="168"/>
      <c r="FQX2" s="168"/>
      <c r="FQY2" s="168"/>
      <c r="FQZ2" s="168"/>
      <c r="FRA2" s="168"/>
      <c r="FRB2" s="168"/>
      <c r="FRC2" s="168"/>
      <c r="FRD2" s="168"/>
      <c r="FRE2" s="168"/>
      <c r="FRF2" s="168"/>
      <c r="FRG2" s="168"/>
      <c r="FRH2" s="168"/>
      <c r="FRI2" s="168"/>
      <c r="FRJ2" s="168"/>
      <c r="FRK2" s="168"/>
      <c r="FRL2" s="168"/>
      <c r="FRM2" s="168"/>
      <c r="FRN2" s="168"/>
      <c r="FRO2" s="168"/>
      <c r="FRP2" s="168"/>
      <c r="FRQ2" s="168"/>
      <c r="FRR2" s="168"/>
      <c r="FRS2" s="168"/>
      <c r="FRT2" s="168"/>
      <c r="FRU2" s="168"/>
      <c r="FRV2" s="168"/>
      <c r="FRW2" s="168"/>
      <c r="FRX2" s="168"/>
      <c r="FRY2" s="168"/>
      <c r="FRZ2" s="168"/>
      <c r="FSA2" s="168"/>
      <c r="FSB2" s="168"/>
      <c r="FSC2" s="168"/>
      <c r="FSD2" s="168"/>
      <c r="FSE2" s="168"/>
      <c r="FSF2" s="168"/>
      <c r="FSG2" s="168"/>
      <c r="FSH2" s="168"/>
      <c r="FSI2" s="168"/>
      <c r="FSJ2" s="168"/>
      <c r="FSK2" s="168"/>
      <c r="FSL2" s="168"/>
      <c r="FSM2" s="168"/>
      <c r="FSN2" s="168"/>
      <c r="FSO2" s="168"/>
      <c r="FSP2" s="168"/>
      <c r="FSQ2" s="168"/>
      <c r="FSR2" s="168"/>
      <c r="FSS2" s="168"/>
      <c r="FST2" s="168"/>
      <c r="FSU2" s="168"/>
      <c r="FSV2" s="168"/>
      <c r="FSW2" s="168"/>
      <c r="FSX2" s="168"/>
      <c r="FSY2" s="168"/>
      <c r="FSZ2" s="168"/>
      <c r="FTA2" s="168"/>
      <c r="FTB2" s="168"/>
      <c r="FTC2" s="168"/>
      <c r="FTD2" s="168"/>
      <c r="FTE2" s="168"/>
      <c r="FTF2" s="168"/>
      <c r="FTG2" s="168"/>
      <c r="FTH2" s="168"/>
      <c r="FTI2" s="168"/>
      <c r="FTJ2" s="168"/>
      <c r="FTK2" s="168"/>
      <c r="FTL2" s="168"/>
      <c r="FTM2" s="168"/>
      <c r="FTN2" s="168"/>
      <c r="FTO2" s="168"/>
      <c r="FTP2" s="168"/>
      <c r="FTQ2" s="168"/>
      <c r="FTR2" s="168"/>
      <c r="FTS2" s="168"/>
      <c r="FTT2" s="168"/>
      <c r="FTU2" s="168"/>
      <c r="FTV2" s="168"/>
      <c r="FTW2" s="168"/>
      <c r="FTX2" s="168"/>
      <c r="FTY2" s="168"/>
      <c r="FTZ2" s="168"/>
      <c r="FUA2" s="168"/>
      <c r="FUB2" s="168"/>
      <c r="FUC2" s="168"/>
      <c r="FUD2" s="168"/>
      <c r="FUE2" s="168"/>
      <c r="FUF2" s="168"/>
      <c r="FUG2" s="168"/>
      <c r="FUH2" s="168"/>
      <c r="FUI2" s="168"/>
      <c r="FUJ2" s="168"/>
      <c r="FUK2" s="168"/>
      <c r="FUL2" s="168"/>
      <c r="FUM2" s="168"/>
      <c r="FUN2" s="168"/>
      <c r="FUO2" s="168"/>
      <c r="FUP2" s="168"/>
      <c r="FUQ2" s="168"/>
      <c r="FUR2" s="168"/>
      <c r="FUS2" s="168"/>
      <c r="FUT2" s="168"/>
      <c r="FUU2" s="168"/>
      <c r="FUV2" s="168"/>
      <c r="FUW2" s="168"/>
      <c r="FUX2" s="168"/>
      <c r="FUY2" s="168"/>
      <c r="FUZ2" s="168"/>
      <c r="FVA2" s="168"/>
      <c r="FVB2" s="168"/>
      <c r="FVC2" s="168"/>
      <c r="FVD2" s="168"/>
      <c r="FVE2" s="168"/>
      <c r="FVF2" s="168"/>
      <c r="FVG2" s="168"/>
      <c r="FVH2" s="168"/>
      <c r="FVI2" s="168"/>
      <c r="FVJ2" s="168"/>
      <c r="FVK2" s="168"/>
      <c r="FVL2" s="168"/>
      <c r="FVM2" s="168"/>
      <c r="FVN2" s="168"/>
      <c r="FVO2" s="168"/>
      <c r="FVP2" s="168"/>
      <c r="FVQ2" s="168"/>
      <c r="FVR2" s="168"/>
      <c r="FVS2" s="168"/>
      <c r="FVT2" s="168"/>
      <c r="FVU2" s="168"/>
      <c r="FVV2" s="168"/>
      <c r="FVW2" s="168"/>
      <c r="FVX2" s="168"/>
      <c r="FVY2" s="168"/>
      <c r="FVZ2" s="168"/>
      <c r="FWA2" s="168"/>
      <c r="FWB2" s="168"/>
      <c r="FWC2" s="168"/>
      <c r="FWD2" s="168"/>
      <c r="FWE2" s="168"/>
      <c r="FWF2" s="168"/>
      <c r="FWG2" s="168"/>
      <c r="FWH2" s="168"/>
      <c r="FWI2" s="168"/>
      <c r="FWJ2" s="168"/>
      <c r="FWK2" s="168"/>
      <c r="FWL2" s="168"/>
      <c r="FWM2" s="168"/>
      <c r="FWN2" s="168"/>
      <c r="FWO2" s="168"/>
      <c r="FWP2" s="168"/>
      <c r="FWQ2" s="168"/>
      <c r="FWR2" s="168"/>
      <c r="FWS2" s="168"/>
      <c r="FWT2" s="168"/>
      <c r="FWU2" s="168"/>
      <c r="FWV2" s="168"/>
      <c r="FWW2" s="168"/>
      <c r="FWX2" s="168"/>
      <c r="FWY2" s="168"/>
      <c r="FWZ2" s="168"/>
      <c r="FXA2" s="168"/>
      <c r="FXB2" s="168"/>
      <c r="FXC2" s="168"/>
      <c r="FXD2" s="168"/>
      <c r="FXE2" s="168"/>
      <c r="FXF2" s="168"/>
      <c r="FXG2" s="168"/>
      <c r="FXH2" s="168"/>
      <c r="FXI2" s="168"/>
      <c r="FXJ2" s="168"/>
      <c r="FXK2" s="168"/>
      <c r="FXL2" s="168"/>
      <c r="FXM2" s="168"/>
      <c r="FXN2" s="168"/>
      <c r="FXO2" s="168"/>
      <c r="FXP2" s="168"/>
      <c r="FXQ2" s="168"/>
      <c r="FXR2" s="168"/>
      <c r="FXS2" s="168"/>
      <c r="FXT2" s="168"/>
      <c r="FXU2" s="168"/>
      <c r="FXV2" s="168"/>
      <c r="FXW2" s="168"/>
      <c r="FXX2" s="168"/>
      <c r="FXY2" s="168"/>
      <c r="FXZ2" s="168"/>
      <c r="FYA2" s="168"/>
      <c r="FYB2" s="168"/>
      <c r="FYC2" s="168"/>
      <c r="FYD2" s="168"/>
      <c r="FYE2" s="168"/>
      <c r="FYF2" s="168"/>
      <c r="FYG2" s="168"/>
      <c r="FYH2" s="168"/>
      <c r="FYI2" s="168"/>
      <c r="FYJ2" s="168"/>
      <c r="FYK2" s="168"/>
      <c r="FYL2" s="168"/>
      <c r="FYM2" s="168"/>
      <c r="FYN2" s="168"/>
      <c r="FYO2" s="168"/>
      <c r="FYP2" s="168"/>
      <c r="FYQ2" s="168"/>
      <c r="FYR2" s="168"/>
      <c r="FYS2" s="168"/>
      <c r="FYT2" s="168"/>
      <c r="FYU2" s="168"/>
      <c r="FYV2" s="168"/>
      <c r="FYW2" s="168"/>
      <c r="FYX2" s="168"/>
      <c r="FYY2" s="168"/>
      <c r="FYZ2" s="168"/>
      <c r="FZA2" s="168"/>
      <c r="FZB2" s="168"/>
      <c r="FZC2" s="168"/>
      <c r="FZD2" s="168"/>
      <c r="FZE2" s="168"/>
      <c r="FZF2" s="168"/>
      <c r="FZG2" s="168"/>
      <c r="FZH2" s="168"/>
      <c r="FZI2" s="168"/>
      <c r="FZJ2" s="168"/>
      <c r="FZK2" s="168"/>
      <c r="FZL2" s="168"/>
      <c r="FZM2" s="168"/>
      <c r="FZN2" s="168"/>
      <c r="FZO2" s="168"/>
      <c r="FZP2" s="168"/>
      <c r="FZQ2" s="168"/>
      <c r="FZR2" s="168"/>
      <c r="FZS2" s="168"/>
      <c r="FZT2" s="168"/>
      <c r="FZU2" s="168"/>
      <c r="FZV2" s="168"/>
      <c r="FZW2" s="168"/>
      <c r="FZX2" s="168"/>
      <c r="FZY2" s="168"/>
      <c r="FZZ2" s="168"/>
      <c r="GAA2" s="168"/>
      <c r="GAB2" s="168"/>
      <c r="GAC2" s="168"/>
      <c r="GAD2" s="168"/>
      <c r="GAE2" s="168"/>
      <c r="GAF2" s="168"/>
      <c r="GAG2" s="168"/>
      <c r="GAH2" s="168"/>
      <c r="GAI2" s="168"/>
      <c r="GAJ2" s="168"/>
      <c r="GAK2" s="168"/>
      <c r="GAL2" s="168"/>
      <c r="GAM2" s="168"/>
      <c r="GAN2" s="168"/>
      <c r="GAO2" s="168"/>
      <c r="GAP2" s="168"/>
      <c r="GAQ2" s="168"/>
      <c r="GAR2" s="168"/>
      <c r="GAS2" s="168"/>
      <c r="GAT2" s="168"/>
      <c r="GAU2" s="168"/>
      <c r="GAV2" s="168"/>
      <c r="GAW2" s="168"/>
      <c r="GAX2" s="168"/>
      <c r="GAY2" s="168"/>
      <c r="GAZ2" s="168"/>
      <c r="GBA2" s="168"/>
      <c r="GBB2" s="168"/>
      <c r="GBC2" s="168"/>
      <c r="GBD2" s="168"/>
      <c r="GBE2" s="168"/>
      <c r="GBF2" s="168"/>
      <c r="GBG2" s="168"/>
      <c r="GBH2" s="168"/>
      <c r="GBI2" s="168"/>
      <c r="GBJ2" s="168"/>
      <c r="GBK2" s="168"/>
      <c r="GBL2" s="168"/>
      <c r="GBM2" s="168"/>
      <c r="GBN2" s="168"/>
      <c r="GBO2" s="168"/>
      <c r="GBP2" s="168"/>
      <c r="GBQ2" s="168"/>
      <c r="GBR2" s="168"/>
      <c r="GBS2" s="168"/>
      <c r="GBT2" s="168"/>
      <c r="GBU2" s="168"/>
      <c r="GBV2" s="168"/>
      <c r="GBW2" s="168"/>
      <c r="GBX2" s="168"/>
      <c r="GBY2" s="168"/>
      <c r="GBZ2" s="168"/>
      <c r="GCA2" s="168"/>
      <c r="GCB2" s="168"/>
      <c r="GCC2" s="168"/>
      <c r="GCD2" s="168"/>
      <c r="GCE2" s="168"/>
      <c r="GCF2" s="168"/>
      <c r="GCG2" s="168"/>
      <c r="GCH2" s="168"/>
      <c r="GCI2" s="168"/>
      <c r="GCJ2" s="168"/>
      <c r="GCK2" s="168"/>
      <c r="GCL2" s="168"/>
      <c r="GCM2" s="168"/>
      <c r="GCN2" s="168"/>
      <c r="GCO2" s="168"/>
      <c r="GCP2" s="168"/>
      <c r="GCQ2" s="168"/>
      <c r="GCR2" s="168"/>
      <c r="GCS2" s="168"/>
      <c r="GCT2" s="168"/>
      <c r="GCU2" s="168"/>
      <c r="GCV2" s="168"/>
      <c r="GCW2" s="168"/>
      <c r="GCX2" s="168"/>
      <c r="GCY2" s="168"/>
      <c r="GCZ2" s="168"/>
      <c r="GDA2" s="168"/>
      <c r="GDB2" s="168"/>
      <c r="GDC2" s="168"/>
      <c r="GDD2" s="168"/>
      <c r="GDE2" s="168"/>
      <c r="GDF2" s="168"/>
      <c r="GDG2" s="168"/>
      <c r="GDH2" s="168"/>
      <c r="GDI2" s="168"/>
      <c r="GDJ2" s="168"/>
      <c r="GDK2" s="168"/>
      <c r="GDL2" s="168"/>
      <c r="GDM2" s="168"/>
      <c r="GDN2" s="168"/>
      <c r="GDO2" s="168"/>
      <c r="GDP2" s="168"/>
      <c r="GDQ2" s="168"/>
      <c r="GDR2" s="168"/>
      <c r="GDS2" s="168"/>
      <c r="GDT2" s="168"/>
      <c r="GDU2" s="168"/>
      <c r="GDV2" s="168"/>
      <c r="GDW2" s="168"/>
      <c r="GDX2" s="168"/>
      <c r="GDY2" s="168"/>
      <c r="GDZ2" s="168"/>
      <c r="GEA2" s="168"/>
      <c r="GEB2" s="168"/>
      <c r="GEC2" s="168"/>
      <c r="GED2" s="168"/>
      <c r="GEE2" s="168"/>
      <c r="GEF2" s="168"/>
      <c r="GEG2" s="168"/>
      <c r="GEH2" s="168"/>
      <c r="GEI2" s="168"/>
      <c r="GEJ2" s="168"/>
      <c r="GEK2" s="168"/>
      <c r="GEL2" s="168"/>
      <c r="GEM2" s="168"/>
      <c r="GEN2" s="168"/>
      <c r="GEO2" s="168"/>
      <c r="GEP2" s="168"/>
      <c r="GEQ2" s="168"/>
      <c r="GER2" s="168"/>
      <c r="GES2" s="168"/>
      <c r="GET2" s="168"/>
      <c r="GEU2" s="168"/>
      <c r="GEV2" s="168"/>
      <c r="GEW2" s="168"/>
      <c r="GEX2" s="168"/>
      <c r="GEY2" s="168"/>
      <c r="GEZ2" s="168"/>
      <c r="GFA2" s="168"/>
      <c r="GFB2" s="168"/>
      <c r="GFC2" s="168"/>
      <c r="GFD2" s="168"/>
      <c r="GFE2" s="168"/>
      <c r="GFF2" s="168"/>
      <c r="GFG2" s="168"/>
      <c r="GFH2" s="168"/>
      <c r="GFI2" s="168"/>
      <c r="GFJ2" s="168"/>
      <c r="GFK2" s="168"/>
      <c r="GFL2" s="168"/>
      <c r="GFM2" s="168"/>
      <c r="GFN2" s="168"/>
      <c r="GFO2" s="168"/>
      <c r="GFP2" s="168"/>
      <c r="GFQ2" s="168"/>
      <c r="GFR2" s="168"/>
      <c r="GFS2" s="168"/>
      <c r="GFT2" s="168"/>
      <c r="GFU2" s="168"/>
      <c r="GFV2" s="168"/>
      <c r="GFW2" s="168"/>
      <c r="GFX2" s="168"/>
      <c r="GFY2" s="168"/>
      <c r="GFZ2" s="168"/>
      <c r="GGA2" s="168"/>
      <c r="GGB2" s="168"/>
      <c r="GGC2" s="168"/>
      <c r="GGD2" s="168"/>
      <c r="GGE2" s="168"/>
      <c r="GGF2" s="168"/>
      <c r="GGG2" s="168"/>
      <c r="GGH2" s="168"/>
      <c r="GGI2" s="168"/>
      <c r="GGJ2" s="168"/>
      <c r="GGK2" s="168"/>
      <c r="GGL2" s="168"/>
      <c r="GGM2" s="168"/>
      <c r="GGN2" s="168"/>
      <c r="GGO2" s="168"/>
      <c r="GGP2" s="168"/>
      <c r="GGQ2" s="168"/>
      <c r="GGR2" s="168"/>
      <c r="GGS2" s="168"/>
      <c r="GGT2" s="168"/>
      <c r="GGU2" s="168"/>
      <c r="GGV2" s="168"/>
      <c r="GGW2" s="168"/>
      <c r="GGX2" s="168"/>
      <c r="GGY2" s="168"/>
      <c r="GGZ2" s="168"/>
      <c r="GHA2" s="168"/>
      <c r="GHB2" s="168"/>
      <c r="GHC2" s="168"/>
      <c r="GHD2" s="168"/>
      <c r="GHE2" s="168"/>
      <c r="GHF2" s="168"/>
      <c r="GHG2" s="168"/>
      <c r="GHH2" s="168"/>
      <c r="GHI2" s="168"/>
      <c r="GHJ2" s="168"/>
      <c r="GHK2" s="168"/>
      <c r="GHL2" s="168"/>
      <c r="GHM2" s="168"/>
      <c r="GHN2" s="168"/>
      <c r="GHO2" s="168"/>
      <c r="GHP2" s="168"/>
      <c r="GHQ2" s="168"/>
      <c r="GHR2" s="168"/>
      <c r="GHS2" s="168"/>
      <c r="GHT2" s="168"/>
      <c r="GHU2" s="168"/>
      <c r="GHV2" s="168"/>
      <c r="GHW2" s="168"/>
      <c r="GHX2" s="168"/>
      <c r="GHY2" s="168"/>
      <c r="GHZ2" s="168"/>
      <c r="GIA2" s="168"/>
      <c r="GIB2" s="168"/>
      <c r="GIC2" s="168"/>
      <c r="GID2" s="168"/>
      <c r="GIE2" s="168"/>
      <c r="GIF2" s="168"/>
      <c r="GIG2" s="168"/>
      <c r="GIH2" s="168"/>
      <c r="GII2" s="168"/>
      <c r="GIJ2" s="168"/>
      <c r="GIK2" s="168"/>
      <c r="GIL2" s="168"/>
      <c r="GIM2" s="168"/>
      <c r="GIN2" s="168"/>
      <c r="GIO2" s="168"/>
      <c r="GIP2" s="168"/>
      <c r="GIQ2" s="168"/>
      <c r="GIR2" s="168"/>
      <c r="GIS2" s="168"/>
      <c r="GIT2" s="168"/>
      <c r="GIU2" s="168"/>
      <c r="GIV2" s="168"/>
      <c r="GIW2" s="168"/>
      <c r="GIX2" s="168"/>
      <c r="GIY2" s="168"/>
      <c r="GIZ2" s="168"/>
      <c r="GJA2" s="168"/>
      <c r="GJB2" s="168"/>
      <c r="GJC2" s="168"/>
      <c r="GJD2" s="168"/>
      <c r="GJE2" s="168"/>
      <c r="GJF2" s="168"/>
      <c r="GJG2" s="168"/>
      <c r="GJH2" s="168"/>
      <c r="GJI2" s="168"/>
      <c r="GJJ2" s="168"/>
      <c r="GJK2" s="168"/>
      <c r="GJL2" s="168"/>
      <c r="GJM2" s="168"/>
      <c r="GJN2" s="168"/>
      <c r="GJO2" s="168"/>
      <c r="GJP2" s="168"/>
      <c r="GJQ2" s="168"/>
      <c r="GJR2" s="168"/>
      <c r="GJS2" s="168"/>
      <c r="GJT2" s="168"/>
      <c r="GJU2" s="168"/>
      <c r="GJV2" s="168"/>
      <c r="GJW2" s="168"/>
      <c r="GJX2" s="168"/>
      <c r="GJY2" s="168"/>
      <c r="GJZ2" s="168"/>
      <c r="GKA2" s="168"/>
      <c r="GKB2" s="168"/>
      <c r="GKC2" s="168"/>
      <c r="GKD2" s="168"/>
      <c r="GKE2" s="168"/>
      <c r="GKF2" s="168"/>
      <c r="GKG2" s="168"/>
      <c r="GKH2" s="168"/>
      <c r="GKI2" s="168"/>
      <c r="GKJ2" s="168"/>
      <c r="GKK2" s="168"/>
      <c r="GKL2" s="168"/>
      <c r="GKM2" s="168"/>
      <c r="GKN2" s="168"/>
      <c r="GKO2" s="168"/>
      <c r="GKP2" s="168"/>
      <c r="GKQ2" s="168"/>
      <c r="GKR2" s="168"/>
      <c r="GKS2" s="168"/>
      <c r="GKT2" s="168"/>
      <c r="GKU2" s="168"/>
      <c r="GKV2" s="168"/>
      <c r="GKW2" s="168"/>
      <c r="GKX2" s="168"/>
      <c r="GKY2" s="168"/>
      <c r="GKZ2" s="168"/>
      <c r="GLA2" s="168"/>
      <c r="GLB2" s="168"/>
      <c r="GLC2" s="168"/>
      <c r="GLD2" s="168"/>
      <c r="GLE2" s="168"/>
      <c r="GLF2" s="168"/>
      <c r="GLG2" s="168"/>
      <c r="GLH2" s="168"/>
      <c r="GLI2" s="168"/>
      <c r="GLJ2" s="168"/>
      <c r="GLK2" s="168"/>
      <c r="GLL2" s="168"/>
      <c r="GLM2" s="168"/>
      <c r="GLN2" s="168"/>
      <c r="GLO2" s="168"/>
      <c r="GLP2" s="168"/>
      <c r="GLQ2" s="168"/>
      <c r="GLR2" s="168"/>
      <c r="GLS2" s="168"/>
      <c r="GLT2" s="168"/>
      <c r="GLU2" s="168"/>
      <c r="GLV2" s="168"/>
      <c r="GLW2" s="168"/>
      <c r="GLX2" s="168"/>
      <c r="GLY2" s="168"/>
      <c r="GLZ2" s="168"/>
      <c r="GMA2" s="168"/>
      <c r="GMB2" s="168"/>
      <c r="GMC2" s="168"/>
      <c r="GMD2" s="168"/>
      <c r="GME2" s="168"/>
      <c r="GMF2" s="168"/>
      <c r="GMG2" s="168"/>
      <c r="GMH2" s="168"/>
      <c r="GMI2" s="168"/>
      <c r="GMJ2" s="168"/>
      <c r="GMK2" s="168"/>
      <c r="GML2" s="168"/>
      <c r="GMM2" s="168"/>
      <c r="GMN2" s="168"/>
      <c r="GMO2" s="168"/>
      <c r="GMP2" s="168"/>
      <c r="GMQ2" s="168"/>
      <c r="GMR2" s="168"/>
      <c r="GMS2" s="168"/>
      <c r="GMT2" s="168"/>
      <c r="GMU2" s="168"/>
      <c r="GMV2" s="168"/>
      <c r="GMW2" s="168"/>
      <c r="GMX2" s="168"/>
      <c r="GMY2" s="168"/>
      <c r="GMZ2" s="168"/>
      <c r="GNA2" s="168"/>
      <c r="GNB2" s="168"/>
      <c r="GNC2" s="168"/>
      <c r="GND2" s="168"/>
      <c r="GNE2" s="168"/>
      <c r="GNF2" s="168"/>
      <c r="GNG2" s="168"/>
      <c r="GNH2" s="168"/>
      <c r="GNI2" s="168"/>
      <c r="GNJ2" s="168"/>
      <c r="GNK2" s="168"/>
      <c r="GNL2" s="168"/>
      <c r="GNM2" s="168"/>
      <c r="GNN2" s="168"/>
      <c r="GNO2" s="168"/>
      <c r="GNP2" s="168"/>
      <c r="GNQ2" s="168"/>
      <c r="GNR2" s="168"/>
      <c r="GNS2" s="168"/>
      <c r="GNT2" s="168"/>
      <c r="GNU2" s="168"/>
      <c r="GNV2" s="168"/>
      <c r="GNW2" s="168"/>
      <c r="GNX2" s="168"/>
      <c r="GNY2" s="168"/>
      <c r="GNZ2" s="168"/>
      <c r="GOA2" s="168"/>
      <c r="GOB2" s="168"/>
      <c r="GOC2" s="168"/>
      <c r="GOD2" s="168"/>
      <c r="GOE2" s="168"/>
      <c r="GOF2" s="168"/>
      <c r="GOG2" s="168"/>
      <c r="GOH2" s="168"/>
      <c r="GOI2" s="168"/>
      <c r="GOJ2" s="168"/>
      <c r="GOK2" s="168"/>
      <c r="GOL2" s="168"/>
      <c r="GOM2" s="168"/>
      <c r="GON2" s="168"/>
      <c r="GOO2" s="168"/>
      <c r="GOP2" s="168"/>
      <c r="GOQ2" s="168"/>
      <c r="GOR2" s="168"/>
      <c r="GOS2" s="168"/>
      <c r="GOT2" s="168"/>
      <c r="GOU2" s="168"/>
      <c r="GOV2" s="168"/>
      <c r="GOW2" s="168"/>
      <c r="GOX2" s="168"/>
      <c r="GOY2" s="168"/>
      <c r="GOZ2" s="168"/>
      <c r="GPA2" s="168"/>
      <c r="GPB2" s="168"/>
      <c r="GPC2" s="168"/>
      <c r="GPD2" s="168"/>
      <c r="GPE2" s="168"/>
      <c r="GPF2" s="168"/>
      <c r="GPG2" s="168"/>
      <c r="GPH2" s="168"/>
      <c r="GPI2" s="168"/>
      <c r="GPJ2" s="168"/>
      <c r="GPK2" s="168"/>
      <c r="GPL2" s="168"/>
      <c r="GPM2" s="168"/>
      <c r="GPN2" s="168"/>
      <c r="GPO2" s="168"/>
      <c r="GPP2" s="168"/>
      <c r="GPQ2" s="168"/>
      <c r="GPR2" s="168"/>
      <c r="GPS2" s="168"/>
      <c r="GPT2" s="168"/>
      <c r="GPU2" s="168"/>
      <c r="GPV2" s="168"/>
      <c r="GPW2" s="168"/>
      <c r="GPX2" s="168"/>
      <c r="GPY2" s="168"/>
      <c r="GPZ2" s="168"/>
      <c r="GQA2" s="168"/>
      <c r="GQB2" s="168"/>
      <c r="GQC2" s="168"/>
      <c r="GQD2" s="168"/>
      <c r="GQE2" s="168"/>
      <c r="GQF2" s="168"/>
      <c r="GQG2" s="168"/>
      <c r="GQH2" s="168"/>
      <c r="GQI2" s="168"/>
      <c r="GQJ2" s="168"/>
      <c r="GQK2" s="168"/>
      <c r="GQL2" s="168"/>
      <c r="GQM2" s="168"/>
      <c r="GQN2" s="168"/>
      <c r="GQO2" s="168"/>
      <c r="GQP2" s="168"/>
      <c r="GQQ2" s="168"/>
      <c r="GQR2" s="168"/>
      <c r="GQS2" s="168"/>
      <c r="GQT2" s="168"/>
      <c r="GQU2" s="168"/>
      <c r="GQV2" s="168"/>
      <c r="GQW2" s="168"/>
      <c r="GQX2" s="168"/>
      <c r="GQY2" s="168"/>
      <c r="GQZ2" s="168"/>
      <c r="GRA2" s="168"/>
      <c r="GRB2" s="168"/>
      <c r="GRC2" s="168"/>
      <c r="GRD2" s="168"/>
      <c r="GRE2" s="168"/>
      <c r="GRF2" s="168"/>
      <c r="GRG2" s="168"/>
      <c r="GRH2" s="168"/>
      <c r="GRI2" s="168"/>
      <c r="GRJ2" s="168"/>
      <c r="GRK2" s="168"/>
      <c r="GRL2" s="168"/>
      <c r="GRM2" s="168"/>
      <c r="GRN2" s="168"/>
      <c r="GRO2" s="168"/>
      <c r="GRP2" s="168"/>
      <c r="GRQ2" s="168"/>
      <c r="GRR2" s="168"/>
      <c r="GRS2" s="168"/>
      <c r="GRT2" s="168"/>
      <c r="GRU2" s="168"/>
      <c r="GRV2" s="168"/>
      <c r="GRW2" s="168"/>
      <c r="GRX2" s="168"/>
      <c r="GRY2" s="168"/>
      <c r="GRZ2" s="168"/>
      <c r="GSA2" s="168"/>
      <c r="GSB2" s="168"/>
      <c r="GSC2" s="168"/>
      <c r="GSD2" s="168"/>
      <c r="GSE2" s="168"/>
      <c r="GSF2" s="168"/>
      <c r="GSG2" s="168"/>
      <c r="GSH2" s="168"/>
      <c r="GSI2" s="168"/>
      <c r="GSJ2" s="168"/>
      <c r="GSK2" s="168"/>
      <c r="GSL2" s="168"/>
      <c r="GSM2" s="168"/>
      <c r="GSN2" s="168"/>
      <c r="GSO2" s="168"/>
      <c r="GSP2" s="168"/>
      <c r="GSQ2" s="168"/>
      <c r="GSR2" s="168"/>
      <c r="GSS2" s="168"/>
      <c r="GST2" s="168"/>
      <c r="GSU2" s="168"/>
      <c r="GSV2" s="168"/>
      <c r="GSW2" s="168"/>
      <c r="GSX2" s="168"/>
      <c r="GSY2" s="168"/>
      <c r="GSZ2" s="168"/>
      <c r="GTA2" s="168"/>
      <c r="GTB2" s="168"/>
      <c r="GTC2" s="168"/>
      <c r="GTD2" s="168"/>
      <c r="GTE2" s="168"/>
      <c r="GTF2" s="168"/>
      <c r="GTG2" s="168"/>
      <c r="GTH2" s="168"/>
      <c r="GTI2" s="168"/>
      <c r="GTJ2" s="168"/>
      <c r="GTK2" s="168"/>
      <c r="GTL2" s="168"/>
      <c r="GTM2" s="168"/>
      <c r="GTN2" s="168"/>
      <c r="GTO2" s="168"/>
      <c r="GTP2" s="168"/>
      <c r="GTQ2" s="168"/>
      <c r="GTR2" s="168"/>
      <c r="GTS2" s="168"/>
      <c r="GTT2" s="168"/>
      <c r="GTU2" s="168"/>
      <c r="GTV2" s="168"/>
      <c r="GTW2" s="168"/>
      <c r="GTX2" s="168"/>
      <c r="GTY2" s="168"/>
      <c r="GTZ2" s="168"/>
      <c r="GUA2" s="168"/>
      <c r="GUB2" s="168"/>
      <c r="GUC2" s="168"/>
      <c r="GUD2" s="168"/>
      <c r="GUE2" s="168"/>
      <c r="GUF2" s="168"/>
      <c r="GUG2" s="168"/>
      <c r="GUH2" s="168"/>
      <c r="GUI2" s="168"/>
      <c r="GUJ2" s="168"/>
      <c r="GUK2" s="168"/>
      <c r="GUL2" s="168"/>
      <c r="GUM2" s="168"/>
      <c r="GUN2" s="168"/>
      <c r="GUO2" s="168"/>
      <c r="GUP2" s="168"/>
      <c r="GUQ2" s="168"/>
      <c r="GUR2" s="168"/>
      <c r="GUS2" s="168"/>
      <c r="GUT2" s="168"/>
      <c r="GUU2" s="168"/>
      <c r="GUV2" s="168"/>
      <c r="GUW2" s="168"/>
      <c r="GUX2" s="168"/>
      <c r="GUY2" s="168"/>
      <c r="GUZ2" s="168"/>
      <c r="GVA2" s="168"/>
      <c r="GVB2" s="168"/>
      <c r="GVC2" s="168"/>
      <c r="GVD2" s="168"/>
      <c r="GVE2" s="168"/>
      <c r="GVF2" s="168"/>
      <c r="GVG2" s="168"/>
      <c r="GVH2" s="168"/>
      <c r="GVI2" s="168"/>
      <c r="GVJ2" s="168"/>
      <c r="GVK2" s="168"/>
      <c r="GVL2" s="168"/>
      <c r="GVM2" s="168"/>
      <c r="GVN2" s="168"/>
      <c r="GVO2" s="168"/>
      <c r="GVP2" s="168"/>
      <c r="GVQ2" s="168"/>
      <c r="GVR2" s="168"/>
      <c r="GVS2" s="168"/>
      <c r="GVT2" s="168"/>
      <c r="GVU2" s="168"/>
      <c r="GVV2" s="168"/>
      <c r="GVW2" s="168"/>
      <c r="GVX2" s="168"/>
      <c r="GVY2" s="168"/>
      <c r="GVZ2" s="168"/>
      <c r="GWA2" s="168"/>
      <c r="GWB2" s="168"/>
      <c r="GWC2" s="168"/>
      <c r="GWD2" s="168"/>
      <c r="GWE2" s="168"/>
      <c r="GWF2" s="168"/>
      <c r="GWG2" s="168"/>
      <c r="GWH2" s="168"/>
      <c r="GWI2" s="168"/>
      <c r="GWJ2" s="168"/>
      <c r="GWK2" s="168"/>
      <c r="GWL2" s="168"/>
      <c r="GWM2" s="168"/>
      <c r="GWN2" s="168"/>
      <c r="GWO2" s="168"/>
      <c r="GWP2" s="168"/>
      <c r="GWQ2" s="168"/>
      <c r="GWR2" s="168"/>
      <c r="GWS2" s="168"/>
      <c r="GWT2" s="168"/>
      <c r="GWU2" s="168"/>
      <c r="GWV2" s="168"/>
      <c r="GWW2" s="168"/>
      <c r="GWX2" s="168"/>
      <c r="GWY2" s="168"/>
      <c r="GWZ2" s="168"/>
      <c r="GXA2" s="168"/>
      <c r="GXB2" s="168"/>
      <c r="GXC2" s="168"/>
      <c r="GXD2" s="168"/>
      <c r="GXE2" s="168"/>
      <c r="GXF2" s="168"/>
      <c r="GXG2" s="168"/>
      <c r="GXH2" s="168"/>
      <c r="GXI2" s="168"/>
      <c r="GXJ2" s="168"/>
      <c r="GXK2" s="168"/>
      <c r="GXL2" s="168"/>
      <c r="GXM2" s="168"/>
      <c r="GXN2" s="168"/>
      <c r="GXO2" s="168"/>
      <c r="GXP2" s="168"/>
      <c r="GXQ2" s="168"/>
      <c r="GXR2" s="168"/>
      <c r="GXS2" s="168"/>
      <c r="GXT2" s="168"/>
      <c r="GXU2" s="168"/>
      <c r="GXV2" s="168"/>
      <c r="GXW2" s="168"/>
      <c r="GXX2" s="168"/>
      <c r="GXY2" s="168"/>
      <c r="GXZ2" s="168"/>
      <c r="GYA2" s="168"/>
      <c r="GYB2" s="168"/>
      <c r="GYC2" s="168"/>
      <c r="GYD2" s="168"/>
      <c r="GYE2" s="168"/>
      <c r="GYF2" s="168"/>
      <c r="GYG2" s="168"/>
      <c r="GYH2" s="168"/>
      <c r="GYI2" s="168"/>
      <c r="GYJ2" s="168"/>
      <c r="GYK2" s="168"/>
      <c r="GYL2" s="168"/>
      <c r="GYM2" s="168"/>
      <c r="GYN2" s="168"/>
      <c r="GYO2" s="168"/>
      <c r="GYP2" s="168"/>
      <c r="GYQ2" s="168"/>
      <c r="GYR2" s="168"/>
      <c r="GYS2" s="168"/>
      <c r="GYT2" s="168"/>
      <c r="GYU2" s="168"/>
      <c r="GYV2" s="168"/>
      <c r="GYW2" s="168"/>
      <c r="GYX2" s="168"/>
      <c r="GYY2" s="168"/>
      <c r="GYZ2" s="168"/>
      <c r="GZA2" s="168"/>
      <c r="GZB2" s="168"/>
      <c r="GZC2" s="168"/>
      <c r="GZD2" s="168"/>
      <c r="GZE2" s="168"/>
      <c r="GZF2" s="168"/>
      <c r="GZG2" s="168"/>
      <c r="GZH2" s="168"/>
      <c r="GZI2" s="168"/>
      <c r="GZJ2" s="168"/>
      <c r="GZK2" s="168"/>
      <c r="GZL2" s="168"/>
      <c r="GZM2" s="168"/>
      <c r="GZN2" s="168"/>
      <c r="GZO2" s="168"/>
      <c r="GZP2" s="168"/>
      <c r="GZQ2" s="168"/>
      <c r="GZR2" s="168"/>
      <c r="GZS2" s="168"/>
      <c r="GZT2" s="168"/>
      <c r="GZU2" s="168"/>
      <c r="GZV2" s="168"/>
      <c r="GZW2" s="168"/>
      <c r="GZX2" s="168"/>
      <c r="GZY2" s="168"/>
      <c r="GZZ2" s="168"/>
      <c r="HAA2" s="168"/>
      <c r="HAB2" s="168"/>
      <c r="HAC2" s="168"/>
      <c r="HAD2" s="168"/>
      <c r="HAE2" s="168"/>
      <c r="HAF2" s="168"/>
      <c r="HAG2" s="168"/>
      <c r="HAH2" s="168"/>
      <c r="HAI2" s="168"/>
      <c r="HAJ2" s="168"/>
      <c r="HAK2" s="168"/>
      <c r="HAL2" s="168"/>
      <c r="HAM2" s="168"/>
      <c r="HAN2" s="168"/>
      <c r="HAO2" s="168"/>
      <c r="HAP2" s="168"/>
      <c r="HAQ2" s="168"/>
      <c r="HAR2" s="168"/>
      <c r="HAS2" s="168"/>
      <c r="HAT2" s="168"/>
      <c r="HAU2" s="168"/>
      <c r="HAV2" s="168"/>
      <c r="HAW2" s="168"/>
      <c r="HAX2" s="168"/>
      <c r="HAY2" s="168"/>
      <c r="HAZ2" s="168"/>
      <c r="HBA2" s="168"/>
      <c r="HBB2" s="168"/>
      <c r="HBC2" s="168"/>
      <c r="HBD2" s="168"/>
      <c r="HBE2" s="168"/>
      <c r="HBF2" s="168"/>
      <c r="HBG2" s="168"/>
      <c r="HBH2" s="168"/>
      <c r="HBI2" s="168"/>
      <c r="HBJ2" s="168"/>
      <c r="HBK2" s="168"/>
      <c r="HBL2" s="168"/>
      <c r="HBM2" s="168"/>
      <c r="HBN2" s="168"/>
      <c r="HBO2" s="168"/>
      <c r="HBP2" s="168"/>
      <c r="HBQ2" s="168"/>
      <c r="HBR2" s="168"/>
      <c r="HBS2" s="168"/>
      <c r="HBT2" s="168"/>
      <c r="HBU2" s="168"/>
      <c r="HBV2" s="168"/>
      <c r="HBW2" s="168"/>
      <c r="HBX2" s="168"/>
      <c r="HBY2" s="168"/>
      <c r="HBZ2" s="168"/>
      <c r="HCA2" s="168"/>
      <c r="HCB2" s="168"/>
      <c r="HCC2" s="168"/>
      <c r="HCD2" s="168"/>
      <c r="HCE2" s="168"/>
      <c r="HCF2" s="168"/>
      <c r="HCG2" s="168"/>
      <c r="HCH2" s="168"/>
      <c r="HCI2" s="168"/>
      <c r="HCJ2" s="168"/>
      <c r="HCK2" s="168"/>
      <c r="HCL2" s="168"/>
      <c r="HCM2" s="168"/>
      <c r="HCN2" s="168"/>
      <c r="HCO2" s="168"/>
      <c r="HCP2" s="168"/>
      <c r="HCQ2" s="168"/>
      <c r="HCR2" s="168"/>
      <c r="HCS2" s="168"/>
      <c r="HCT2" s="168"/>
      <c r="HCU2" s="168"/>
      <c r="HCV2" s="168"/>
      <c r="HCW2" s="168"/>
      <c r="HCX2" s="168"/>
      <c r="HCY2" s="168"/>
      <c r="HCZ2" s="168"/>
      <c r="HDA2" s="168"/>
      <c r="HDB2" s="168"/>
      <c r="HDC2" s="168"/>
      <c r="HDD2" s="168"/>
      <c r="HDE2" s="168"/>
      <c r="HDF2" s="168"/>
      <c r="HDG2" s="168"/>
      <c r="HDH2" s="168"/>
      <c r="HDI2" s="168"/>
      <c r="HDJ2" s="168"/>
      <c r="HDK2" s="168"/>
      <c r="HDL2" s="168"/>
      <c r="HDM2" s="168"/>
      <c r="HDN2" s="168"/>
      <c r="HDO2" s="168"/>
      <c r="HDP2" s="168"/>
      <c r="HDQ2" s="168"/>
      <c r="HDR2" s="168"/>
      <c r="HDS2" s="168"/>
      <c r="HDT2" s="168"/>
      <c r="HDU2" s="168"/>
      <c r="HDV2" s="168"/>
      <c r="HDW2" s="168"/>
      <c r="HDX2" s="168"/>
      <c r="HDY2" s="168"/>
      <c r="HDZ2" s="168"/>
      <c r="HEA2" s="168"/>
      <c r="HEB2" s="168"/>
      <c r="HEC2" s="168"/>
      <c r="HED2" s="168"/>
      <c r="HEE2" s="168"/>
      <c r="HEF2" s="168"/>
      <c r="HEG2" s="168"/>
      <c r="HEH2" s="168"/>
      <c r="HEI2" s="168"/>
      <c r="HEJ2" s="168"/>
      <c r="HEK2" s="168"/>
      <c r="HEL2" s="168"/>
      <c r="HEM2" s="168"/>
      <c r="HEN2" s="168"/>
      <c r="HEO2" s="168"/>
      <c r="HEP2" s="168"/>
      <c r="HEQ2" s="168"/>
      <c r="HER2" s="168"/>
      <c r="HES2" s="168"/>
      <c r="HET2" s="168"/>
      <c r="HEU2" s="168"/>
      <c r="HEV2" s="168"/>
      <c r="HEW2" s="168"/>
      <c r="HEX2" s="168"/>
      <c r="HEY2" s="168"/>
      <c r="HEZ2" s="168"/>
      <c r="HFA2" s="168"/>
      <c r="HFB2" s="168"/>
      <c r="HFC2" s="168"/>
      <c r="HFD2" s="168"/>
      <c r="HFE2" s="168"/>
      <c r="HFF2" s="168"/>
      <c r="HFG2" s="168"/>
      <c r="HFH2" s="168"/>
      <c r="HFI2" s="168"/>
      <c r="HFJ2" s="168"/>
      <c r="HFK2" s="168"/>
      <c r="HFL2" s="168"/>
      <c r="HFM2" s="168"/>
      <c r="HFN2" s="168"/>
      <c r="HFO2" s="168"/>
      <c r="HFP2" s="168"/>
      <c r="HFQ2" s="168"/>
      <c r="HFR2" s="168"/>
      <c r="HFS2" s="168"/>
      <c r="HFT2" s="168"/>
      <c r="HFU2" s="168"/>
      <c r="HFV2" s="168"/>
      <c r="HFW2" s="168"/>
      <c r="HFX2" s="168"/>
      <c r="HFY2" s="168"/>
      <c r="HFZ2" s="168"/>
      <c r="HGA2" s="168"/>
      <c r="HGB2" s="168"/>
      <c r="HGC2" s="168"/>
      <c r="HGD2" s="168"/>
      <c r="HGE2" s="168"/>
      <c r="HGF2" s="168"/>
      <c r="HGG2" s="168"/>
      <c r="HGH2" s="168"/>
      <c r="HGI2" s="168"/>
      <c r="HGJ2" s="168"/>
      <c r="HGK2" s="168"/>
      <c r="HGL2" s="168"/>
      <c r="HGM2" s="168"/>
      <c r="HGN2" s="168"/>
      <c r="HGO2" s="168"/>
      <c r="HGP2" s="168"/>
      <c r="HGQ2" s="168"/>
      <c r="HGR2" s="168"/>
      <c r="HGS2" s="168"/>
      <c r="HGT2" s="168"/>
      <c r="HGU2" s="168"/>
      <c r="HGV2" s="168"/>
      <c r="HGW2" s="168"/>
      <c r="HGX2" s="168"/>
      <c r="HGY2" s="168"/>
      <c r="HGZ2" s="168"/>
      <c r="HHA2" s="168"/>
      <c r="HHB2" s="168"/>
      <c r="HHC2" s="168"/>
      <c r="HHD2" s="168"/>
      <c r="HHE2" s="168"/>
      <c r="HHF2" s="168"/>
      <c r="HHG2" s="168"/>
      <c r="HHH2" s="168"/>
      <c r="HHI2" s="168"/>
      <c r="HHJ2" s="168"/>
      <c r="HHK2" s="168"/>
      <c r="HHL2" s="168"/>
      <c r="HHM2" s="168"/>
      <c r="HHN2" s="168"/>
      <c r="HHO2" s="168"/>
      <c r="HHP2" s="168"/>
      <c r="HHQ2" s="168"/>
      <c r="HHR2" s="168"/>
      <c r="HHS2" s="168"/>
      <c r="HHT2" s="168"/>
      <c r="HHU2" s="168"/>
      <c r="HHV2" s="168"/>
      <c r="HHW2" s="168"/>
      <c r="HHX2" s="168"/>
      <c r="HHY2" s="168"/>
      <c r="HHZ2" s="168"/>
      <c r="HIA2" s="168"/>
      <c r="HIB2" s="168"/>
      <c r="HIC2" s="168"/>
      <c r="HID2" s="168"/>
      <c r="HIE2" s="168"/>
      <c r="HIF2" s="168"/>
      <c r="HIG2" s="168"/>
      <c r="HIH2" s="168"/>
      <c r="HII2" s="168"/>
      <c r="HIJ2" s="168"/>
      <c r="HIK2" s="168"/>
      <c r="HIL2" s="168"/>
      <c r="HIM2" s="168"/>
      <c r="HIN2" s="168"/>
      <c r="HIO2" s="168"/>
      <c r="HIP2" s="168"/>
      <c r="HIQ2" s="168"/>
      <c r="HIR2" s="168"/>
      <c r="HIS2" s="168"/>
      <c r="HIT2" s="168"/>
      <c r="HIU2" s="168"/>
      <c r="HIV2" s="168"/>
      <c r="HIW2" s="168"/>
      <c r="HIX2" s="168"/>
      <c r="HIY2" s="168"/>
      <c r="HIZ2" s="168"/>
      <c r="HJA2" s="168"/>
      <c r="HJB2" s="168"/>
      <c r="HJC2" s="168"/>
      <c r="HJD2" s="168"/>
      <c r="HJE2" s="168"/>
      <c r="HJF2" s="168"/>
      <c r="HJG2" s="168"/>
      <c r="HJH2" s="168"/>
      <c r="HJI2" s="168"/>
      <c r="HJJ2" s="168"/>
      <c r="HJK2" s="168"/>
      <c r="HJL2" s="168"/>
      <c r="HJM2" s="168"/>
      <c r="HJN2" s="168"/>
      <c r="HJO2" s="168"/>
      <c r="HJP2" s="168"/>
      <c r="HJQ2" s="168"/>
      <c r="HJR2" s="168"/>
      <c r="HJS2" s="168"/>
      <c r="HJT2" s="168"/>
      <c r="HJU2" s="168"/>
      <c r="HJV2" s="168"/>
      <c r="HJW2" s="168"/>
      <c r="HJX2" s="168"/>
      <c r="HJY2" s="168"/>
      <c r="HJZ2" s="168"/>
      <c r="HKA2" s="168"/>
      <c r="HKB2" s="168"/>
      <c r="HKC2" s="168"/>
      <c r="HKD2" s="168"/>
      <c r="HKE2" s="168"/>
      <c r="HKF2" s="168"/>
      <c r="HKG2" s="168"/>
      <c r="HKH2" s="168"/>
      <c r="HKI2" s="168"/>
      <c r="HKJ2" s="168"/>
      <c r="HKK2" s="168"/>
      <c r="HKL2" s="168"/>
      <c r="HKM2" s="168"/>
      <c r="HKN2" s="168"/>
      <c r="HKO2" s="168"/>
      <c r="HKP2" s="168"/>
      <c r="HKQ2" s="168"/>
      <c r="HKR2" s="168"/>
      <c r="HKS2" s="168"/>
      <c r="HKT2" s="168"/>
      <c r="HKU2" s="168"/>
      <c r="HKV2" s="168"/>
      <c r="HKW2" s="168"/>
      <c r="HKX2" s="168"/>
      <c r="HKY2" s="168"/>
      <c r="HKZ2" s="168"/>
      <c r="HLA2" s="168"/>
      <c r="HLB2" s="168"/>
      <c r="HLC2" s="168"/>
      <c r="HLD2" s="168"/>
      <c r="HLE2" s="168"/>
      <c r="HLF2" s="168"/>
      <c r="HLG2" s="168"/>
      <c r="HLH2" s="168"/>
      <c r="HLI2" s="168"/>
      <c r="HLJ2" s="168"/>
      <c r="HLK2" s="168"/>
      <c r="HLL2" s="168"/>
      <c r="HLM2" s="168"/>
      <c r="HLN2" s="168"/>
      <c r="HLO2" s="168"/>
      <c r="HLP2" s="168"/>
      <c r="HLQ2" s="168"/>
      <c r="HLR2" s="168"/>
      <c r="HLS2" s="168"/>
      <c r="HLT2" s="168"/>
      <c r="HLU2" s="168"/>
      <c r="HLV2" s="168"/>
      <c r="HLW2" s="168"/>
      <c r="HLX2" s="168"/>
      <c r="HLY2" s="168"/>
      <c r="HLZ2" s="168"/>
      <c r="HMA2" s="168"/>
      <c r="HMB2" s="168"/>
      <c r="HMC2" s="168"/>
      <c r="HMD2" s="168"/>
      <c r="HME2" s="168"/>
      <c r="HMF2" s="168"/>
      <c r="HMG2" s="168"/>
      <c r="HMH2" s="168"/>
      <c r="HMI2" s="168"/>
      <c r="HMJ2" s="168"/>
      <c r="HMK2" s="168"/>
      <c r="HML2" s="168"/>
      <c r="HMM2" s="168"/>
      <c r="HMN2" s="168"/>
      <c r="HMO2" s="168"/>
      <c r="HMP2" s="168"/>
      <c r="HMQ2" s="168"/>
      <c r="HMR2" s="168"/>
      <c r="HMS2" s="168"/>
      <c r="HMT2" s="168"/>
      <c r="HMU2" s="168"/>
      <c r="HMV2" s="168"/>
      <c r="HMW2" s="168"/>
      <c r="HMX2" s="168"/>
      <c r="HMY2" s="168"/>
      <c r="HMZ2" s="168"/>
      <c r="HNA2" s="168"/>
      <c r="HNB2" s="168"/>
      <c r="HNC2" s="168"/>
      <c r="HND2" s="168"/>
      <c r="HNE2" s="168"/>
      <c r="HNF2" s="168"/>
      <c r="HNG2" s="168"/>
      <c r="HNH2" s="168"/>
      <c r="HNI2" s="168"/>
      <c r="HNJ2" s="168"/>
      <c r="HNK2" s="168"/>
      <c r="HNL2" s="168"/>
      <c r="HNM2" s="168"/>
      <c r="HNN2" s="168"/>
      <c r="HNO2" s="168"/>
      <c r="HNP2" s="168"/>
      <c r="HNQ2" s="168"/>
      <c r="HNR2" s="168"/>
      <c r="HNS2" s="168"/>
      <c r="HNT2" s="168"/>
      <c r="HNU2" s="168"/>
      <c r="HNV2" s="168"/>
      <c r="HNW2" s="168"/>
      <c r="HNX2" s="168"/>
      <c r="HNY2" s="168"/>
      <c r="HNZ2" s="168"/>
      <c r="HOA2" s="168"/>
      <c r="HOB2" s="168"/>
      <c r="HOC2" s="168"/>
      <c r="HOD2" s="168"/>
      <c r="HOE2" s="168"/>
      <c r="HOF2" s="168"/>
      <c r="HOG2" s="168"/>
      <c r="HOH2" s="168"/>
      <c r="HOI2" s="168"/>
      <c r="HOJ2" s="168"/>
      <c r="HOK2" s="168"/>
      <c r="HOL2" s="168"/>
      <c r="HOM2" s="168"/>
      <c r="HON2" s="168"/>
      <c r="HOO2" s="168"/>
      <c r="HOP2" s="168"/>
      <c r="HOQ2" s="168"/>
      <c r="HOR2" s="168"/>
      <c r="HOS2" s="168"/>
      <c r="HOT2" s="168"/>
      <c r="HOU2" s="168"/>
      <c r="HOV2" s="168"/>
      <c r="HOW2" s="168"/>
      <c r="HOX2" s="168"/>
      <c r="HOY2" s="168"/>
      <c r="HOZ2" s="168"/>
      <c r="HPA2" s="168"/>
      <c r="HPB2" s="168"/>
      <c r="HPC2" s="168"/>
      <c r="HPD2" s="168"/>
      <c r="HPE2" s="168"/>
      <c r="HPF2" s="168"/>
      <c r="HPG2" s="168"/>
      <c r="HPH2" s="168"/>
      <c r="HPI2" s="168"/>
      <c r="HPJ2" s="168"/>
      <c r="HPK2" s="168"/>
      <c r="HPL2" s="168"/>
      <c r="HPM2" s="168"/>
      <c r="HPN2" s="168"/>
      <c r="HPO2" s="168"/>
      <c r="HPP2" s="168"/>
      <c r="HPQ2" s="168"/>
      <c r="HPR2" s="168"/>
      <c r="HPS2" s="168"/>
      <c r="HPT2" s="168"/>
      <c r="HPU2" s="168"/>
      <c r="HPV2" s="168"/>
      <c r="HPW2" s="168"/>
      <c r="HPX2" s="168"/>
      <c r="HPY2" s="168"/>
      <c r="HPZ2" s="168"/>
      <c r="HQA2" s="168"/>
      <c r="HQB2" s="168"/>
      <c r="HQC2" s="168"/>
      <c r="HQD2" s="168"/>
      <c r="HQE2" s="168"/>
      <c r="HQF2" s="168"/>
      <c r="HQG2" s="168"/>
      <c r="HQH2" s="168"/>
      <c r="HQI2" s="168"/>
      <c r="HQJ2" s="168"/>
      <c r="HQK2" s="168"/>
      <c r="HQL2" s="168"/>
      <c r="HQM2" s="168"/>
      <c r="HQN2" s="168"/>
      <c r="HQO2" s="168"/>
      <c r="HQP2" s="168"/>
      <c r="HQQ2" s="168"/>
      <c r="HQR2" s="168"/>
      <c r="HQS2" s="168"/>
      <c r="HQT2" s="168"/>
      <c r="HQU2" s="168"/>
      <c r="HQV2" s="168"/>
      <c r="HQW2" s="168"/>
      <c r="HQX2" s="168"/>
      <c r="HQY2" s="168"/>
      <c r="HQZ2" s="168"/>
      <c r="HRA2" s="168"/>
      <c r="HRB2" s="168"/>
      <c r="HRC2" s="168"/>
      <c r="HRD2" s="168"/>
      <c r="HRE2" s="168"/>
      <c r="HRF2" s="168"/>
      <c r="HRG2" s="168"/>
      <c r="HRH2" s="168"/>
      <c r="HRI2" s="168"/>
      <c r="HRJ2" s="168"/>
      <c r="HRK2" s="168"/>
      <c r="HRL2" s="168"/>
      <c r="HRM2" s="168"/>
      <c r="HRN2" s="168"/>
      <c r="HRO2" s="168"/>
      <c r="HRP2" s="168"/>
      <c r="HRQ2" s="168"/>
      <c r="HRR2" s="168"/>
      <c r="HRS2" s="168"/>
      <c r="HRT2" s="168"/>
      <c r="HRU2" s="168"/>
      <c r="HRV2" s="168"/>
      <c r="HRW2" s="168"/>
      <c r="HRX2" s="168"/>
      <c r="HRY2" s="168"/>
      <c r="HRZ2" s="168"/>
      <c r="HSA2" s="168"/>
      <c r="HSB2" s="168"/>
      <c r="HSC2" s="168"/>
      <c r="HSD2" s="168"/>
      <c r="HSE2" s="168"/>
      <c r="HSF2" s="168"/>
      <c r="HSG2" s="168"/>
      <c r="HSH2" s="168"/>
      <c r="HSI2" s="168"/>
      <c r="HSJ2" s="168"/>
      <c r="HSK2" s="168"/>
      <c r="HSL2" s="168"/>
      <c r="HSM2" s="168"/>
      <c r="HSN2" s="168"/>
      <c r="HSO2" s="168"/>
      <c r="HSP2" s="168"/>
      <c r="HSQ2" s="168"/>
      <c r="HSR2" s="168"/>
      <c r="HSS2" s="168"/>
      <c r="HST2" s="168"/>
      <c r="HSU2" s="168"/>
      <c r="HSV2" s="168"/>
      <c r="HSW2" s="168"/>
      <c r="HSX2" s="168"/>
      <c r="HSY2" s="168"/>
      <c r="HSZ2" s="168"/>
      <c r="HTA2" s="168"/>
      <c r="HTB2" s="168"/>
      <c r="HTC2" s="168"/>
      <c r="HTD2" s="168"/>
      <c r="HTE2" s="168"/>
      <c r="HTF2" s="168"/>
      <c r="HTG2" s="168"/>
      <c r="HTH2" s="168"/>
      <c r="HTI2" s="168"/>
      <c r="HTJ2" s="168"/>
      <c r="HTK2" s="168"/>
      <c r="HTL2" s="168"/>
      <c r="HTM2" s="168"/>
      <c r="HTN2" s="168"/>
      <c r="HTO2" s="168"/>
      <c r="HTP2" s="168"/>
      <c r="HTQ2" s="168"/>
      <c r="HTR2" s="168"/>
      <c r="HTS2" s="168"/>
      <c r="HTT2" s="168"/>
      <c r="HTU2" s="168"/>
      <c r="HTV2" s="168"/>
      <c r="HTW2" s="168"/>
      <c r="HTX2" s="168"/>
      <c r="HTY2" s="168"/>
      <c r="HTZ2" s="168"/>
      <c r="HUA2" s="168"/>
      <c r="HUB2" s="168"/>
      <c r="HUC2" s="168"/>
      <c r="HUD2" s="168"/>
      <c r="HUE2" s="168"/>
      <c r="HUF2" s="168"/>
      <c r="HUG2" s="168"/>
      <c r="HUH2" s="168"/>
      <c r="HUI2" s="168"/>
      <c r="HUJ2" s="168"/>
      <c r="HUK2" s="168"/>
      <c r="HUL2" s="168"/>
      <c r="HUM2" s="168"/>
      <c r="HUN2" s="168"/>
      <c r="HUO2" s="168"/>
      <c r="HUP2" s="168"/>
      <c r="HUQ2" s="168"/>
      <c r="HUR2" s="168"/>
      <c r="HUS2" s="168"/>
      <c r="HUT2" s="168"/>
      <c r="HUU2" s="168"/>
      <c r="HUV2" s="168"/>
      <c r="HUW2" s="168"/>
      <c r="HUX2" s="168"/>
      <c r="HUY2" s="168"/>
      <c r="HUZ2" s="168"/>
      <c r="HVA2" s="168"/>
      <c r="HVB2" s="168"/>
      <c r="HVC2" s="168"/>
      <c r="HVD2" s="168"/>
      <c r="HVE2" s="168"/>
      <c r="HVF2" s="168"/>
      <c r="HVG2" s="168"/>
      <c r="HVH2" s="168"/>
      <c r="HVI2" s="168"/>
      <c r="HVJ2" s="168"/>
      <c r="HVK2" s="168"/>
      <c r="HVL2" s="168"/>
      <c r="HVM2" s="168"/>
      <c r="HVN2" s="168"/>
      <c r="HVO2" s="168"/>
      <c r="HVP2" s="168"/>
      <c r="HVQ2" s="168"/>
      <c r="HVR2" s="168"/>
      <c r="HVS2" s="168"/>
      <c r="HVT2" s="168"/>
      <c r="HVU2" s="168"/>
      <c r="HVV2" s="168"/>
      <c r="HVW2" s="168"/>
      <c r="HVX2" s="168"/>
      <c r="HVY2" s="168"/>
      <c r="HVZ2" s="168"/>
      <c r="HWA2" s="168"/>
      <c r="HWB2" s="168"/>
      <c r="HWC2" s="168"/>
      <c r="HWD2" s="168"/>
      <c r="HWE2" s="168"/>
      <c r="HWF2" s="168"/>
      <c r="HWG2" s="168"/>
      <c r="HWH2" s="168"/>
      <c r="HWI2" s="168"/>
      <c r="HWJ2" s="168"/>
      <c r="HWK2" s="168"/>
      <c r="HWL2" s="168"/>
      <c r="HWM2" s="168"/>
      <c r="HWN2" s="168"/>
      <c r="HWO2" s="168"/>
      <c r="HWP2" s="168"/>
      <c r="HWQ2" s="168"/>
      <c r="HWR2" s="168"/>
      <c r="HWS2" s="168"/>
      <c r="HWT2" s="168"/>
      <c r="HWU2" s="168"/>
      <c r="HWV2" s="168"/>
      <c r="HWW2" s="168"/>
      <c r="HWX2" s="168"/>
      <c r="HWY2" s="168"/>
      <c r="HWZ2" s="168"/>
      <c r="HXA2" s="168"/>
      <c r="HXB2" s="168"/>
      <c r="HXC2" s="168"/>
      <c r="HXD2" s="168"/>
      <c r="HXE2" s="168"/>
      <c r="HXF2" s="168"/>
      <c r="HXG2" s="168"/>
      <c r="HXH2" s="168"/>
      <c r="HXI2" s="168"/>
      <c r="HXJ2" s="168"/>
      <c r="HXK2" s="168"/>
      <c r="HXL2" s="168"/>
      <c r="HXM2" s="168"/>
      <c r="HXN2" s="168"/>
      <c r="HXO2" s="168"/>
      <c r="HXP2" s="168"/>
      <c r="HXQ2" s="168"/>
      <c r="HXR2" s="168"/>
      <c r="HXS2" s="168"/>
      <c r="HXT2" s="168"/>
      <c r="HXU2" s="168"/>
      <c r="HXV2" s="168"/>
      <c r="HXW2" s="168"/>
      <c r="HXX2" s="168"/>
      <c r="HXY2" s="168"/>
      <c r="HXZ2" s="168"/>
      <c r="HYA2" s="168"/>
      <c r="HYB2" s="168"/>
      <c r="HYC2" s="168"/>
      <c r="HYD2" s="168"/>
      <c r="HYE2" s="168"/>
      <c r="HYF2" s="168"/>
      <c r="HYG2" s="168"/>
      <c r="HYH2" s="168"/>
      <c r="HYI2" s="168"/>
      <c r="HYJ2" s="168"/>
      <c r="HYK2" s="168"/>
      <c r="HYL2" s="168"/>
      <c r="HYM2" s="168"/>
      <c r="HYN2" s="168"/>
      <c r="HYO2" s="168"/>
      <c r="HYP2" s="168"/>
      <c r="HYQ2" s="168"/>
      <c r="HYR2" s="168"/>
      <c r="HYS2" s="168"/>
      <c r="HYT2" s="168"/>
      <c r="HYU2" s="168"/>
      <c r="HYV2" s="168"/>
      <c r="HYW2" s="168"/>
      <c r="HYX2" s="168"/>
      <c r="HYY2" s="168"/>
      <c r="HYZ2" s="168"/>
      <c r="HZA2" s="168"/>
      <c r="HZB2" s="168"/>
      <c r="HZC2" s="168"/>
      <c r="HZD2" s="168"/>
      <c r="HZE2" s="168"/>
      <c r="HZF2" s="168"/>
      <c r="HZG2" s="168"/>
      <c r="HZH2" s="168"/>
      <c r="HZI2" s="168"/>
      <c r="HZJ2" s="168"/>
      <c r="HZK2" s="168"/>
      <c r="HZL2" s="168"/>
      <c r="HZM2" s="168"/>
      <c r="HZN2" s="168"/>
      <c r="HZO2" s="168"/>
      <c r="HZP2" s="168"/>
      <c r="HZQ2" s="168"/>
      <c r="HZR2" s="168"/>
      <c r="HZS2" s="168"/>
      <c r="HZT2" s="168"/>
      <c r="HZU2" s="168"/>
      <c r="HZV2" s="168"/>
      <c r="HZW2" s="168"/>
      <c r="HZX2" s="168"/>
      <c r="HZY2" s="168"/>
      <c r="HZZ2" s="168"/>
      <c r="IAA2" s="168"/>
      <c r="IAB2" s="168"/>
      <c r="IAC2" s="168"/>
      <c r="IAD2" s="168"/>
      <c r="IAE2" s="168"/>
      <c r="IAF2" s="168"/>
      <c r="IAG2" s="168"/>
      <c r="IAH2" s="168"/>
      <c r="IAI2" s="168"/>
      <c r="IAJ2" s="168"/>
      <c r="IAK2" s="168"/>
      <c r="IAL2" s="168"/>
      <c r="IAM2" s="168"/>
      <c r="IAN2" s="168"/>
      <c r="IAO2" s="168"/>
      <c r="IAP2" s="168"/>
      <c r="IAQ2" s="168"/>
      <c r="IAR2" s="168"/>
      <c r="IAS2" s="168"/>
      <c r="IAT2" s="168"/>
      <c r="IAU2" s="168"/>
      <c r="IAV2" s="168"/>
      <c r="IAW2" s="168"/>
      <c r="IAX2" s="168"/>
      <c r="IAY2" s="168"/>
      <c r="IAZ2" s="168"/>
      <c r="IBA2" s="168"/>
      <c r="IBB2" s="168"/>
      <c r="IBC2" s="168"/>
      <c r="IBD2" s="168"/>
      <c r="IBE2" s="168"/>
      <c r="IBF2" s="168"/>
      <c r="IBG2" s="168"/>
      <c r="IBH2" s="168"/>
      <c r="IBI2" s="168"/>
      <c r="IBJ2" s="168"/>
      <c r="IBK2" s="168"/>
      <c r="IBL2" s="168"/>
      <c r="IBM2" s="168"/>
      <c r="IBN2" s="168"/>
      <c r="IBO2" s="168"/>
      <c r="IBP2" s="168"/>
      <c r="IBQ2" s="168"/>
      <c r="IBR2" s="168"/>
      <c r="IBS2" s="168"/>
      <c r="IBT2" s="168"/>
      <c r="IBU2" s="168"/>
      <c r="IBV2" s="168"/>
      <c r="IBW2" s="168"/>
      <c r="IBX2" s="168"/>
      <c r="IBY2" s="168"/>
      <c r="IBZ2" s="168"/>
      <c r="ICA2" s="168"/>
      <c r="ICB2" s="168"/>
      <c r="ICC2" s="168"/>
      <c r="ICD2" s="168"/>
      <c r="ICE2" s="168"/>
      <c r="ICF2" s="168"/>
      <c r="ICG2" s="168"/>
      <c r="ICH2" s="168"/>
      <c r="ICI2" s="168"/>
      <c r="ICJ2" s="168"/>
      <c r="ICK2" s="168"/>
      <c r="ICL2" s="168"/>
      <c r="ICM2" s="168"/>
      <c r="ICN2" s="168"/>
      <c r="ICO2" s="168"/>
      <c r="ICP2" s="168"/>
      <c r="ICQ2" s="168"/>
      <c r="ICR2" s="168"/>
      <c r="ICS2" s="168"/>
      <c r="ICT2" s="168"/>
      <c r="ICU2" s="168"/>
      <c r="ICV2" s="168"/>
      <c r="ICW2" s="168"/>
      <c r="ICX2" s="168"/>
      <c r="ICY2" s="168"/>
      <c r="ICZ2" s="168"/>
      <c r="IDA2" s="168"/>
      <c r="IDB2" s="168"/>
      <c r="IDC2" s="168"/>
      <c r="IDD2" s="168"/>
      <c r="IDE2" s="168"/>
      <c r="IDF2" s="168"/>
      <c r="IDG2" s="168"/>
      <c r="IDH2" s="168"/>
      <c r="IDI2" s="168"/>
      <c r="IDJ2" s="168"/>
      <c r="IDK2" s="168"/>
      <c r="IDL2" s="168"/>
      <c r="IDM2" s="168"/>
      <c r="IDN2" s="168"/>
      <c r="IDO2" s="168"/>
      <c r="IDP2" s="168"/>
      <c r="IDQ2" s="168"/>
      <c r="IDR2" s="168"/>
      <c r="IDS2" s="168"/>
      <c r="IDT2" s="168"/>
      <c r="IDU2" s="168"/>
      <c r="IDV2" s="168"/>
      <c r="IDW2" s="168"/>
      <c r="IDX2" s="168"/>
      <c r="IDY2" s="168"/>
      <c r="IDZ2" s="168"/>
      <c r="IEA2" s="168"/>
      <c r="IEB2" s="168"/>
      <c r="IEC2" s="168"/>
      <c r="IED2" s="168"/>
      <c r="IEE2" s="168"/>
      <c r="IEF2" s="168"/>
      <c r="IEG2" s="168"/>
      <c r="IEH2" s="168"/>
      <c r="IEI2" s="168"/>
      <c r="IEJ2" s="168"/>
      <c r="IEK2" s="168"/>
      <c r="IEL2" s="168"/>
      <c r="IEM2" s="168"/>
      <c r="IEN2" s="168"/>
      <c r="IEO2" s="168"/>
      <c r="IEP2" s="168"/>
      <c r="IEQ2" s="168"/>
      <c r="IER2" s="168"/>
      <c r="IES2" s="168"/>
      <c r="IET2" s="168"/>
      <c r="IEU2" s="168"/>
      <c r="IEV2" s="168"/>
      <c r="IEW2" s="168"/>
      <c r="IEX2" s="168"/>
      <c r="IEY2" s="168"/>
      <c r="IEZ2" s="168"/>
      <c r="IFA2" s="168"/>
      <c r="IFB2" s="168"/>
      <c r="IFC2" s="168"/>
      <c r="IFD2" s="168"/>
      <c r="IFE2" s="168"/>
      <c r="IFF2" s="168"/>
      <c r="IFG2" s="168"/>
      <c r="IFH2" s="168"/>
      <c r="IFI2" s="168"/>
      <c r="IFJ2" s="168"/>
      <c r="IFK2" s="168"/>
      <c r="IFL2" s="168"/>
      <c r="IFM2" s="168"/>
      <c r="IFN2" s="168"/>
      <c r="IFO2" s="168"/>
      <c r="IFP2" s="168"/>
      <c r="IFQ2" s="168"/>
      <c r="IFR2" s="168"/>
      <c r="IFS2" s="168"/>
      <c r="IFT2" s="168"/>
      <c r="IFU2" s="168"/>
      <c r="IFV2" s="168"/>
      <c r="IFW2" s="168"/>
      <c r="IFX2" s="168"/>
      <c r="IFY2" s="168"/>
      <c r="IFZ2" s="168"/>
      <c r="IGA2" s="168"/>
      <c r="IGB2" s="168"/>
      <c r="IGC2" s="168"/>
      <c r="IGD2" s="168"/>
      <c r="IGE2" s="168"/>
      <c r="IGF2" s="168"/>
      <c r="IGG2" s="168"/>
      <c r="IGH2" s="168"/>
      <c r="IGI2" s="168"/>
      <c r="IGJ2" s="168"/>
      <c r="IGK2" s="168"/>
      <c r="IGL2" s="168"/>
      <c r="IGM2" s="168"/>
      <c r="IGN2" s="168"/>
      <c r="IGO2" s="168"/>
      <c r="IGP2" s="168"/>
      <c r="IGQ2" s="168"/>
      <c r="IGR2" s="168"/>
      <c r="IGS2" s="168"/>
      <c r="IGT2" s="168"/>
      <c r="IGU2" s="168"/>
      <c r="IGV2" s="168"/>
      <c r="IGW2" s="168"/>
      <c r="IGX2" s="168"/>
      <c r="IGY2" s="168"/>
      <c r="IGZ2" s="168"/>
      <c r="IHA2" s="168"/>
      <c r="IHB2" s="168"/>
      <c r="IHC2" s="168"/>
      <c r="IHD2" s="168"/>
      <c r="IHE2" s="168"/>
      <c r="IHF2" s="168"/>
      <c r="IHG2" s="168"/>
      <c r="IHH2" s="168"/>
      <c r="IHI2" s="168"/>
      <c r="IHJ2" s="168"/>
      <c r="IHK2" s="168"/>
      <c r="IHL2" s="168"/>
      <c r="IHM2" s="168"/>
      <c r="IHN2" s="168"/>
      <c r="IHO2" s="168"/>
      <c r="IHP2" s="168"/>
      <c r="IHQ2" s="168"/>
      <c r="IHR2" s="168"/>
      <c r="IHS2" s="168"/>
      <c r="IHT2" s="168"/>
      <c r="IHU2" s="168"/>
      <c r="IHV2" s="168"/>
      <c r="IHW2" s="168"/>
      <c r="IHX2" s="168"/>
      <c r="IHY2" s="168"/>
      <c r="IHZ2" s="168"/>
      <c r="IIA2" s="168"/>
      <c r="IIB2" s="168"/>
      <c r="IIC2" s="168"/>
      <c r="IID2" s="168"/>
      <c r="IIE2" s="168"/>
      <c r="IIF2" s="168"/>
      <c r="IIG2" s="168"/>
      <c r="IIH2" s="168"/>
      <c r="III2" s="168"/>
      <c r="IIJ2" s="168"/>
      <c r="IIK2" s="168"/>
      <c r="IIL2" s="168"/>
      <c r="IIM2" s="168"/>
      <c r="IIN2" s="168"/>
      <c r="IIO2" s="168"/>
      <c r="IIP2" s="168"/>
      <c r="IIQ2" s="168"/>
      <c r="IIR2" s="168"/>
      <c r="IIS2" s="168"/>
      <c r="IIT2" s="168"/>
      <c r="IIU2" s="168"/>
      <c r="IIV2" s="168"/>
      <c r="IIW2" s="168"/>
      <c r="IIX2" s="168"/>
      <c r="IIY2" s="168"/>
      <c r="IIZ2" s="168"/>
      <c r="IJA2" s="168"/>
      <c r="IJB2" s="168"/>
      <c r="IJC2" s="168"/>
      <c r="IJD2" s="168"/>
      <c r="IJE2" s="168"/>
      <c r="IJF2" s="168"/>
      <c r="IJG2" s="168"/>
      <c r="IJH2" s="168"/>
      <c r="IJI2" s="168"/>
      <c r="IJJ2" s="168"/>
      <c r="IJK2" s="168"/>
      <c r="IJL2" s="168"/>
      <c r="IJM2" s="168"/>
      <c r="IJN2" s="168"/>
      <c r="IJO2" s="168"/>
      <c r="IJP2" s="168"/>
      <c r="IJQ2" s="168"/>
      <c r="IJR2" s="168"/>
      <c r="IJS2" s="168"/>
      <c r="IJT2" s="168"/>
      <c r="IJU2" s="168"/>
      <c r="IJV2" s="168"/>
      <c r="IJW2" s="168"/>
      <c r="IJX2" s="168"/>
      <c r="IJY2" s="168"/>
      <c r="IJZ2" s="168"/>
      <c r="IKA2" s="168"/>
      <c r="IKB2" s="168"/>
      <c r="IKC2" s="168"/>
      <c r="IKD2" s="168"/>
      <c r="IKE2" s="168"/>
      <c r="IKF2" s="168"/>
      <c r="IKG2" s="168"/>
      <c r="IKH2" s="168"/>
      <c r="IKI2" s="168"/>
      <c r="IKJ2" s="168"/>
      <c r="IKK2" s="168"/>
      <c r="IKL2" s="168"/>
      <c r="IKM2" s="168"/>
      <c r="IKN2" s="168"/>
      <c r="IKO2" s="168"/>
      <c r="IKP2" s="168"/>
      <c r="IKQ2" s="168"/>
      <c r="IKR2" s="168"/>
      <c r="IKS2" s="168"/>
      <c r="IKT2" s="168"/>
      <c r="IKU2" s="168"/>
      <c r="IKV2" s="168"/>
      <c r="IKW2" s="168"/>
      <c r="IKX2" s="168"/>
      <c r="IKY2" s="168"/>
      <c r="IKZ2" s="168"/>
      <c r="ILA2" s="168"/>
      <c r="ILB2" s="168"/>
      <c r="ILC2" s="168"/>
      <c r="ILD2" s="168"/>
      <c r="ILE2" s="168"/>
      <c r="ILF2" s="168"/>
      <c r="ILG2" s="168"/>
      <c r="ILH2" s="168"/>
      <c r="ILI2" s="168"/>
      <c r="ILJ2" s="168"/>
      <c r="ILK2" s="168"/>
      <c r="ILL2" s="168"/>
      <c r="ILM2" s="168"/>
      <c r="ILN2" s="168"/>
      <c r="ILO2" s="168"/>
      <c r="ILP2" s="168"/>
      <c r="ILQ2" s="168"/>
      <c r="ILR2" s="168"/>
      <c r="ILS2" s="168"/>
      <c r="ILT2" s="168"/>
      <c r="ILU2" s="168"/>
      <c r="ILV2" s="168"/>
      <c r="ILW2" s="168"/>
      <c r="ILX2" s="168"/>
      <c r="ILY2" s="168"/>
      <c r="ILZ2" s="168"/>
      <c r="IMA2" s="168"/>
      <c r="IMB2" s="168"/>
      <c r="IMC2" s="168"/>
      <c r="IMD2" s="168"/>
      <c r="IME2" s="168"/>
      <c r="IMF2" s="168"/>
      <c r="IMG2" s="168"/>
      <c r="IMH2" s="168"/>
      <c r="IMI2" s="168"/>
      <c r="IMJ2" s="168"/>
      <c r="IMK2" s="168"/>
      <c r="IML2" s="168"/>
      <c r="IMM2" s="168"/>
      <c r="IMN2" s="168"/>
      <c r="IMO2" s="168"/>
      <c r="IMP2" s="168"/>
      <c r="IMQ2" s="168"/>
      <c r="IMR2" s="168"/>
      <c r="IMS2" s="168"/>
      <c r="IMT2" s="168"/>
      <c r="IMU2" s="168"/>
      <c r="IMV2" s="168"/>
      <c r="IMW2" s="168"/>
      <c r="IMX2" s="168"/>
      <c r="IMY2" s="168"/>
      <c r="IMZ2" s="168"/>
      <c r="INA2" s="168"/>
      <c r="INB2" s="168"/>
      <c r="INC2" s="168"/>
      <c r="IND2" s="168"/>
      <c r="INE2" s="168"/>
      <c r="INF2" s="168"/>
      <c r="ING2" s="168"/>
      <c r="INH2" s="168"/>
      <c r="INI2" s="168"/>
      <c r="INJ2" s="168"/>
      <c r="INK2" s="168"/>
      <c r="INL2" s="168"/>
      <c r="INM2" s="168"/>
      <c r="INN2" s="168"/>
      <c r="INO2" s="168"/>
      <c r="INP2" s="168"/>
      <c r="INQ2" s="168"/>
      <c r="INR2" s="168"/>
      <c r="INS2" s="168"/>
      <c r="INT2" s="168"/>
      <c r="INU2" s="168"/>
      <c r="INV2" s="168"/>
      <c r="INW2" s="168"/>
      <c r="INX2" s="168"/>
      <c r="INY2" s="168"/>
      <c r="INZ2" s="168"/>
      <c r="IOA2" s="168"/>
      <c r="IOB2" s="168"/>
      <c r="IOC2" s="168"/>
      <c r="IOD2" s="168"/>
      <c r="IOE2" s="168"/>
      <c r="IOF2" s="168"/>
      <c r="IOG2" s="168"/>
      <c r="IOH2" s="168"/>
      <c r="IOI2" s="168"/>
      <c r="IOJ2" s="168"/>
      <c r="IOK2" s="168"/>
      <c r="IOL2" s="168"/>
      <c r="IOM2" s="168"/>
      <c r="ION2" s="168"/>
      <c r="IOO2" s="168"/>
      <c r="IOP2" s="168"/>
      <c r="IOQ2" s="168"/>
      <c r="IOR2" s="168"/>
      <c r="IOS2" s="168"/>
      <c r="IOT2" s="168"/>
      <c r="IOU2" s="168"/>
      <c r="IOV2" s="168"/>
      <c r="IOW2" s="168"/>
      <c r="IOX2" s="168"/>
      <c r="IOY2" s="168"/>
      <c r="IOZ2" s="168"/>
      <c r="IPA2" s="168"/>
      <c r="IPB2" s="168"/>
      <c r="IPC2" s="168"/>
      <c r="IPD2" s="168"/>
      <c r="IPE2" s="168"/>
      <c r="IPF2" s="168"/>
      <c r="IPG2" s="168"/>
      <c r="IPH2" s="168"/>
      <c r="IPI2" s="168"/>
      <c r="IPJ2" s="168"/>
      <c r="IPK2" s="168"/>
      <c r="IPL2" s="168"/>
      <c r="IPM2" s="168"/>
      <c r="IPN2" s="168"/>
      <c r="IPO2" s="168"/>
      <c r="IPP2" s="168"/>
      <c r="IPQ2" s="168"/>
      <c r="IPR2" s="168"/>
      <c r="IPS2" s="168"/>
      <c r="IPT2" s="168"/>
      <c r="IPU2" s="168"/>
      <c r="IPV2" s="168"/>
      <c r="IPW2" s="168"/>
      <c r="IPX2" s="168"/>
      <c r="IPY2" s="168"/>
      <c r="IPZ2" s="168"/>
      <c r="IQA2" s="168"/>
      <c r="IQB2" s="168"/>
      <c r="IQC2" s="168"/>
      <c r="IQD2" s="168"/>
      <c r="IQE2" s="168"/>
      <c r="IQF2" s="168"/>
      <c r="IQG2" s="168"/>
      <c r="IQH2" s="168"/>
      <c r="IQI2" s="168"/>
      <c r="IQJ2" s="168"/>
      <c r="IQK2" s="168"/>
      <c r="IQL2" s="168"/>
      <c r="IQM2" s="168"/>
      <c r="IQN2" s="168"/>
      <c r="IQO2" s="168"/>
      <c r="IQP2" s="168"/>
      <c r="IQQ2" s="168"/>
      <c r="IQR2" s="168"/>
      <c r="IQS2" s="168"/>
      <c r="IQT2" s="168"/>
      <c r="IQU2" s="168"/>
      <c r="IQV2" s="168"/>
      <c r="IQW2" s="168"/>
      <c r="IQX2" s="168"/>
      <c r="IQY2" s="168"/>
      <c r="IQZ2" s="168"/>
      <c r="IRA2" s="168"/>
      <c r="IRB2" s="168"/>
      <c r="IRC2" s="168"/>
      <c r="IRD2" s="168"/>
      <c r="IRE2" s="168"/>
      <c r="IRF2" s="168"/>
      <c r="IRG2" s="168"/>
      <c r="IRH2" s="168"/>
      <c r="IRI2" s="168"/>
      <c r="IRJ2" s="168"/>
      <c r="IRK2" s="168"/>
      <c r="IRL2" s="168"/>
      <c r="IRM2" s="168"/>
      <c r="IRN2" s="168"/>
      <c r="IRO2" s="168"/>
      <c r="IRP2" s="168"/>
      <c r="IRQ2" s="168"/>
      <c r="IRR2" s="168"/>
      <c r="IRS2" s="168"/>
      <c r="IRT2" s="168"/>
      <c r="IRU2" s="168"/>
      <c r="IRV2" s="168"/>
      <c r="IRW2" s="168"/>
      <c r="IRX2" s="168"/>
      <c r="IRY2" s="168"/>
      <c r="IRZ2" s="168"/>
      <c r="ISA2" s="168"/>
      <c r="ISB2" s="168"/>
      <c r="ISC2" s="168"/>
      <c r="ISD2" s="168"/>
      <c r="ISE2" s="168"/>
      <c r="ISF2" s="168"/>
      <c r="ISG2" s="168"/>
      <c r="ISH2" s="168"/>
      <c r="ISI2" s="168"/>
      <c r="ISJ2" s="168"/>
      <c r="ISK2" s="168"/>
      <c r="ISL2" s="168"/>
      <c r="ISM2" s="168"/>
      <c r="ISN2" s="168"/>
      <c r="ISO2" s="168"/>
      <c r="ISP2" s="168"/>
      <c r="ISQ2" s="168"/>
      <c r="ISR2" s="168"/>
      <c r="ISS2" s="168"/>
      <c r="IST2" s="168"/>
      <c r="ISU2" s="168"/>
      <c r="ISV2" s="168"/>
      <c r="ISW2" s="168"/>
      <c r="ISX2" s="168"/>
      <c r="ISY2" s="168"/>
      <c r="ISZ2" s="168"/>
      <c r="ITA2" s="168"/>
      <c r="ITB2" s="168"/>
      <c r="ITC2" s="168"/>
      <c r="ITD2" s="168"/>
      <c r="ITE2" s="168"/>
      <c r="ITF2" s="168"/>
      <c r="ITG2" s="168"/>
      <c r="ITH2" s="168"/>
      <c r="ITI2" s="168"/>
      <c r="ITJ2" s="168"/>
      <c r="ITK2" s="168"/>
      <c r="ITL2" s="168"/>
      <c r="ITM2" s="168"/>
      <c r="ITN2" s="168"/>
      <c r="ITO2" s="168"/>
      <c r="ITP2" s="168"/>
      <c r="ITQ2" s="168"/>
      <c r="ITR2" s="168"/>
      <c r="ITS2" s="168"/>
      <c r="ITT2" s="168"/>
      <c r="ITU2" s="168"/>
      <c r="ITV2" s="168"/>
      <c r="ITW2" s="168"/>
      <c r="ITX2" s="168"/>
      <c r="ITY2" s="168"/>
      <c r="ITZ2" s="168"/>
      <c r="IUA2" s="168"/>
      <c r="IUB2" s="168"/>
      <c r="IUC2" s="168"/>
      <c r="IUD2" s="168"/>
      <c r="IUE2" s="168"/>
      <c r="IUF2" s="168"/>
      <c r="IUG2" s="168"/>
      <c r="IUH2" s="168"/>
      <c r="IUI2" s="168"/>
      <c r="IUJ2" s="168"/>
      <c r="IUK2" s="168"/>
      <c r="IUL2" s="168"/>
      <c r="IUM2" s="168"/>
      <c r="IUN2" s="168"/>
      <c r="IUO2" s="168"/>
      <c r="IUP2" s="168"/>
      <c r="IUQ2" s="168"/>
      <c r="IUR2" s="168"/>
      <c r="IUS2" s="168"/>
      <c r="IUT2" s="168"/>
      <c r="IUU2" s="168"/>
      <c r="IUV2" s="168"/>
      <c r="IUW2" s="168"/>
      <c r="IUX2" s="168"/>
      <c r="IUY2" s="168"/>
      <c r="IUZ2" s="168"/>
      <c r="IVA2" s="168"/>
      <c r="IVB2" s="168"/>
      <c r="IVC2" s="168"/>
      <c r="IVD2" s="168"/>
      <c r="IVE2" s="168"/>
      <c r="IVF2" s="168"/>
      <c r="IVG2" s="168"/>
      <c r="IVH2" s="168"/>
      <c r="IVI2" s="168"/>
      <c r="IVJ2" s="168"/>
      <c r="IVK2" s="168"/>
      <c r="IVL2" s="168"/>
      <c r="IVM2" s="168"/>
      <c r="IVN2" s="168"/>
      <c r="IVO2" s="168"/>
      <c r="IVP2" s="168"/>
      <c r="IVQ2" s="168"/>
      <c r="IVR2" s="168"/>
      <c r="IVS2" s="168"/>
      <c r="IVT2" s="168"/>
      <c r="IVU2" s="168"/>
      <c r="IVV2" s="168"/>
      <c r="IVW2" s="168"/>
      <c r="IVX2" s="168"/>
      <c r="IVY2" s="168"/>
      <c r="IVZ2" s="168"/>
      <c r="IWA2" s="168"/>
      <c r="IWB2" s="168"/>
      <c r="IWC2" s="168"/>
      <c r="IWD2" s="168"/>
      <c r="IWE2" s="168"/>
      <c r="IWF2" s="168"/>
      <c r="IWG2" s="168"/>
      <c r="IWH2" s="168"/>
      <c r="IWI2" s="168"/>
      <c r="IWJ2" s="168"/>
      <c r="IWK2" s="168"/>
      <c r="IWL2" s="168"/>
      <c r="IWM2" s="168"/>
      <c r="IWN2" s="168"/>
      <c r="IWO2" s="168"/>
      <c r="IWP2" s="168"/>
      <c r="IWQ2" s="168"/>
      <c r="IWR2" s="168"/>
      <c r="IWS2" s="168"/>
      <c r="IWT2" s="168"/>
      <c r="IWU2" s="168"/>
      <c r="IWV2" s="168"/>
      <c r="IWW2" s="168"/>
      <c r="IWX2" s="168"/>
      <c r="IWY2" s="168"/>
      <c r="IWZ2" s="168"/>
      <c r="IXA2" s="168"/>
      <c r="IXB2" s="168"/>
      <c r="IXC2" s="168"/>
      <c r="IXD2" s="168"/>
      <c r="IXE2" s="168"/>
      <c r="IXF2" s="168"/>
      <c r="IXG2" s="168"/>
      <c r="IXH2" s="168"/>
      <c r="IXI2" s="168"/>
      <c r="IXJ2" s="168"/>
      <c r="IXK2" s="168"/>
      <c r="IXL2" s="168"/>
      <c r="IXM2" s="168"/>
      <c r="IXN2" s="168"/>
      <c r="IXO2" s="168"/>
      <c r="IXP2" s="168"/>
      <c r="IXQ2" s="168"/>
      <c r="IXR2" s="168"/>
      <c r="IXS2" s="168"/>
      <c r="IXT2" s="168"/>
      <c r="IXU2" s="168"/>
      <c r="IXV2" s="168"/>
      <c r="IXW2" s="168"/>
      <c r="IXX2" s="168"/>
      <c r="IXY2" s="168"/>
      <c r="IXZ2" s="168"/>
      <c r="IYA2" s="168"/>
      <c r="IYB2" s="168"/>
      <c r="IYC2" s="168"/>
      <c r="IYD2" s="168"/>
      <c r="IYE2" s="168"/>
      <c r="IYF2" s="168"/>
      <c r="IYG2" s="168"/>
      <c r="IYH2" s="168"/>
      <c r="IYI2" s="168"/>
      <c r="IYJ2" s="168"/>
      <c r="IYK2" s="168"/>
      <c r="IYL2" s="168"/>
      <c r="IYM2" s="168"/>
      <c r="IYN2" s="168"/>
      <c r="IYO2" s="168"/>
      <c r="IYP2" s="168"/>
      <c r="IYQ2" s="168"/>
      <c r="IYR2" s="168"/>
      <c r="IYS2" s="168"/>
      <c r="IYT2" s="168"/>
      <c r="IYU2" s="168"/>
      <c r="IYV2" s="168"/>
      <c r="IYW2" s="168"/>
      <c r="IYX2" s="168"/>
      <c r="IYY2" s="168"/>
      <c r="IYZ2" s="168"/>
      <c r="IZA2" s="168"/>
      <c r="IZB2" s="168"/>
      <c r="IZC2" s="168"/>
      <c r="IZD2" s="168"/>
      <c r="IZE2" s="168"/>
      <c r="IZF2" s="168"/>
      <c r="IZG2" s="168"/>
      <c r="IZH2" s="168"/>
      <c r="IZI2" s="168"/>
      <c r="IZJ2" s="168"/>
      <c r="IZK2" s="168"/>
      <c r="IZL2" s="168"/>
      <c r="IZM2" s="168"/>
      <c r="IZN2" s="168"/>
      <c r="IZO2" s="168"/>
      <c r="IZP2" s="168"/>
      <c r="IZQ2" s="168"/>
      <c r="IZR2" s="168"/>
      <c r="IZS2" s="168"/>
      <c r="IZT2" s="168"/>
      <c r="IZU2" s="168"/>
      <c r="IZV2" s="168"/>
      <c r="IZW2" s="168"/>
      <c r="IZX2" s="168"/>
      <c r="IZY2" s="168"/>
      <c r="IZZ2" s="168"/>
      <c r="JAA2" s="168"/>
      <c r="JAB2" s="168"/>
      <c r="JAC2" s="168"/>
      <c r="JAD2" s="168"/>
      <c r="JAE2" s="168"/>
      <c r="JAF2" s="168"/>
      <c r="JAG2" s="168"/>
      <c r="JAH2" s="168"/>
      <c r="JAI2" s="168"/>
      <c r="JAJ2" s="168"/>
      <c r="JAK2" s="168"/>
      <c r="JAL2" s="168"/>
      <c r="JAM2" s="168"/>
      <c r="JAN2" s="168"/>
      <c r="JAO2" s="168"/>
      <c r="JAP2" s="168"/>
      <c r="JAQ2" s="168"/>
      <c r="JAR2" s="168"/>
      <c r="JAS2" s="168"/>
      <c r="JAT2" s="168"/>
      <c r="JAU2" s="168"/>
      <c r="JAV2" s="168"/>
      <c r="JAW2" s="168"/>
      <c r="JAX2" s="168"/>
      <c r="JAY2" s="168"/>
      <c r="JAZ2" s="168"/>
      <c r="JBA2" s="168"/>
      <c r="JBB2" s="168"/>
      <c r="JBC2" s="168"/>
      <c r="JBD2" s="168"/>
      <c r="JBE2" s="168"/>
      <c r="JBF2" s="168"/>
      <c r="JBG2" s="168"/>
      <c r="JBH2" s="168"/>
      <c r="JBI2" s="168"/>
      <c r="JBJ2" s="168"/>
      <c r="JBK2" s="168"/>
      <c r="JBL2" s="168"/>
      <c r="JBM2" s="168"/>
      <c r="JBN2" s="168"/>
      <c r="JBO2" s="168"/>
      <c r="JBP2" s="168"/>
      <c r="JBQ2" s="168"/>
      <c r="JBR2" s="168"/>
      <c r="JBS2" s="168"/>
      <c r="JBT2" s="168"/>
      <c r="JBU2" s="168"/>
      <c r="JBV2" s="168"/>
      <c r="JBW2" s="168"/>
      <c r="JBX2" s="168"/>
      <c r="JBY2" s="168"/>
      <c r="JBZ2" s="168"/>
      <c r="JCA2" s="168"/>
      <c r="JCB2" s="168"/>
      <c r="JCC2" s="168"/>
      <c r="JCD2" s="168"/>
      <c r="JCE2" s="168"/>
      <c r="JCF2" s="168"/>
      <c r="JCG2" s="168"/>
      <c r="JCH2" s="168"/>
      <c r="JCI2" s="168"/>
      <c r="JCJ2" s="168"/>
      <c r="JCK2" s="168"/>
      <c r="JCL2" s="168"/>
      <c r="JCM2" s="168"/>
      <c r="JCN2" s="168"/>
      <c r="JCO2" s="168"/>
      <c r="JCP2" s="168"/>
      <c r="JCQ2" s="168"/>
      <c r="JCR2" s="168"/>
      <c r="JCS2" s="168"/>
      <c r="JCT2" s="168"/>
      <c r="JCU2" s="168"/>
      <c r="JCV2" s="168"/>
      <c r="JCW2" s="168"/>
      <c r="JCX2" s="168"/>
      <c r="JCY2" s="168"/>
      <c r="JCZ2" s="168"/>
      <c r="JDA2" s="168"/>
      <c r="JDB2" s="168"/>
      <c r="JDC2" s="168"/>
      <c r="JDD2" s="168"/>
      <c r="JDE2" s="168"/>
      <c r="JDF2" s="168"/>
      <c r="JDG2" s="168"/>
      <c r="JDH2" s="168"/>
      <c r="JDI2" s="168"/>
      <c r="JDJ2" s="168"/>
      <c r="JDK2" s="168"/>
      <c r="JDL2" s="168"/>
      <c r="JDM2" s="168"/>
      <c r="JDN2" s="168"/>
      <c r="JDO2" s="168"/>
      <c r="JDP2" s="168"/>
      <c r="JDQ2" s="168"/>
      <c r="JDR2" s="168"/>
      <c r="JDS2" s="168"/>
      <c r="JDT2" s="168"/>
      <c r="JDU2" s="168"/>
      <c r="JDV2" s="168"/>
      <c r="JDW2" s="168"/>
      <c r="JDX2" s="168"/>
      <c r="JDY2" s="168"/>
      <c r="JDZ2" s="168"/>
      <c r="JEA2" s="168"/>
      <c r="JEB2" s="168"/>
      <c r="JEC2" s="168"/>
      <c r="JED2" s="168"/>
      <c r="JEE2" s="168"/>
      <c r="JEF2" s="168"/>
      <c r="JEG2" s="168"/>
      <c r="JEH2" s="168"/>
      <c r="JEI2" s="168"/>
      <c r="JEJ2" s="168"/>
      <c r="JEK2" s="168"/>
      <c r="JEL2" s="168"/>
      <c r="JEM2" s="168"/>
      <c r="JEN2" s="168"/>
      <c r="JEO2" s="168"/>
      <c r="JEP2" s="168"/>
      <c r="JEQ2" s="168"/>
      <c r="JER2" s="168"/>
      <c r="JES2" s="168"/>
      <c r="JET2" s="168"/>
      <c r="JEU2" s="168"/>
      <c r="JEV2" s="168"/>
      <c r="JEW2" s="168"/>
      <c r="JEX2" s="168"/>
      <c r="JEY2" s="168"/>
      <c r="JEZ2" s="168"/>
      <c r="JFA2" s="168"/>
      <c r="JFB2" s="168"/>
      <c r="JFC2" s="168"/>
      <c r="JFD2" s="168"/>
      <c r="JFE2" s="168"/>
      <c r="JFF2" s="168"/>
      <c r="JFG2" s="168"/>
      <c r="JFH2" s="168"/>
      <c r="JFI2" s="168"/>
      <c r="JFJ2" s="168"/>
      <c r="JFK2" s="168"/>
      <c r="JFL2" s="168"/>
      <c r="JFM2" s="168"/>
      <c r="JFN2" s="168"/>
      <c r="JFO2" s="168"/>
      <c r="JFP2" s="168"/>
      <c r="JFQ2" s="168"/>
      <c r="JFR2" s="168"/>
      <c r="JFS2" s="168"/>
      <c r="JFT2" s="168"/>
      <c r="JFU2" s="168"/>
      <c r="JFV2" s="168"/>
      <c r="JFW2" s="168"/>
      <c r="JFX2" s="168"/>
      <c r="JFY2" s="168"/>
      <c r="JFZ2" s="168"/>
      <c r="JGA2" s="168"/>
      <c r="JGB2" s="168"/>
      <c r="JGC2" s="168"/>
      <c r="JGD2" s="168"/>
      <c r="JGE2" s="168"/>
      <c r="JGF2" s="168"/>
      <c r="JGG2" s="168"/>
      <c r="JGH2" s="168"/>
      <c r="JGI2" s="168"/>
      <c r="JGJ2" s="168"/>
      <c r="JGK2" s="168"/>
      <c r="JGL2" s="168"/>
      <c r="JGM2" s="168"/>
      <c r="JGN2" s="168"/>
      <c r="JGO2" s="168"/>
      <c r="JGP2" s="168"/>
      <c r="JGQ2" s="168"/>
      <c r="JGR2" s="168"/>
      <c r="JGS2" s="168"/>
      <c r="JGT2" s="168"/>
      <c r="JGU2" s="168"/>
      <c r="JGV2" s="168"/>
      <c r="JGW2" s="168"/>
      <c r="JGX2" s="168"/>
      <c r="JGY2" s="168"/>
      <c r="JGZ2" s="168"/>
      <c r="JHA2" s="168"/>
      <c r="JHB2" s="168"/>
      <c r="JHC2" s="168"/>
      <c r="JHD2" s="168"/>
      <c r="JHE2" s="168"/>
      <c r="JHF2" s="168"/>
      <c r="JHG2" s="168"/>
      <c r="JHH2" s="168"/>
      <c r="JHI2" s="168"/>
      <c r="JHJ2" s="168"/>
      <c r="JHK2" s="168"/>
      <c r="JHL2" s="168"/>
      <c r="JHM2" s="168"/>
      <c r="JHN2" s="168"/>
      <c r="JHO2" s="168"/>
      <c r="JHP2" s="168"/>
      <c r="JHQ2" s="168"/>
      <c r="JHR2" s="168"/>
      <c r="JHS2" s="168"/>
      <c r="JHT2" s="168"/>
      <c r="JHU2" s="168"/>
      <c r="JHV2" s="168"/>
      <c r="JHW2" s="168"/>
      <c r="JHX2" s="168"/>
      <c r="JHY2" s="168"/>
      <c r="JHZ2" s="168"/>
      <c r="JIA2" s="168"/>
      <c r="JIB2" s="168"/>
      <c r="JIC2" s="168"/>
      <c r="JID2" s="168"/>
      <c r="JIE2" s="168"/>
      <c r="JIF2" s="168"/>
      <c r="JIG2" s="168"/>
      <c r="JIH2" s="168"/>
      <c r="JII2" s="168"/>
      <c r="JIJ2" s="168"/>
      <c r="JIK2" s="168"/>
      <c r="JIL2" s="168"/>
      <c r="JIM2" s="168"/>
      <c r="JIN2" s="168"/>
      <c r="JIO2" s="168"/>
      <c r="JIP2" s="168"/>
      <c r="JIQ2" s="168"/>
      <c r="JIR2" s="168"/>
      <c r="JIS2" s="168"/>
      <c r="JIT2" s="168"/>
      <c r="JIU2" s="168"/>
      <c r="JIV2" s="168"/>
      <c r="JIW2" s="168"/>
      <c r="JIX2" s="168"/>
      <c r="JIY2" s="168"/>
      <c r="JIZ2" s="168"/>
      <c r="JJA2" s="168"/>
      <c r="JJB2" s="168"/>
      <c r="JJC2" s="168"/>
      <c r="JJD2" s="168"/>
      <c r="JJE2" s="168"/>
      <c r="JJF2" s="168"/>
      <c r="JJG2" s="168"/>
      <c r="JJH2" s="168"/>
      <c r="JJI2" s="168"/>
      <c r="JJJ2" s="168"/>
      <c r="JJK2" s="168"/>
      <c r="JJL2" s="168"/>
      <c r="JJM2" s="168"/>
      <c r="JJN2" s="168"/>
      <c r="JJO2" s="168"/>
      <c r="JJP2" s="168"/>
      <c r="JJQ2" s="168"/>
      <c r="JJR2" s="168"/>
      <c r="JJS2" s="168"/>
      <c r="JJT2" s="168"/>
      <c r="JJU2" s="168"/>
      <c r="JJV2" s="168"/>
      <c r="JJW2" s="168"/>
      <c r="JJX2" s="168"/>
      <c r="JJY2" s="168"/>
      <c r="JJZ2" s="168"/>
      <c r="JKA2" s="168"/>
      <c r="JKB2" s="168"/>
      <c r="JKC2" s="168"/>
      <c r="JKD2" s="168"/>
      <c r="JKE2" s="168"/>
      <c r="JKF2" s="168"/>
      <c r="JKG2" s="168"/>
      <c r="JKH2" s="168"/>
      <c r="JKI2" s="168"/>
      <c r="JKJ2" s="168"/>
      <c r="JKK2" s="168"/>
      <c r="JKL2" s="168"/>
      <c r="JKM2" s="168"/>
      <c r="JKN2" s="168"/>
      <c r="JKO2" s="168"/>
      <c r="JKP2" s="168"/>
      <c r="JKQ2" s="168"/>
      <c r="JKR2" s="168"/>
      <c r="JKS2" s="168"/>
      <c r="JKT2" s="168"/>
      <c r="JKU2" s="168"/>
      <c r="JKV2" s="168"/>
      <c r="JKW2" s="168"/>
      <c r="JKX2" s="168"/>
      <c r="JKY2" s="168"/>
      <c r="JKZ2" s="168"/>
      <c r="JLA2" s="168"/>
      <c r="JLB2" s="168"/>
      <c r="JLC2" s="168"/>
      <c r="JLD2" s="168"/>
      <c r="JLE2" s="168"/>
      <c r="JLF2" s="168"/>
      <c r="JLG2" s="168"/>
      <c r="JLH2" s="168"/>
      <c r="JLI2" s="168"/>
      <c r="JLJ2" s="168"/>
      <c r="JLK2" s="168"/>
      <c r="JLL2" s="168"/>
      <c r="JLM2" s="168"/>
      <c r="JLN2" s="168"/>
      <c r="JLO2" s="168"/>
      <c r="JLP2" s="168"/>
      <c r="JLQ2" s="168"/>
      <c r="JLR2" s="168"/>
      <c r="JLS2" s="168"/>
      <c r="JLT2" s="168"/>
      <c r="JLU2" s="168"/>
      <c r="JLV2" s="168"/>
      <c r="JLW2" s="168"/>
      <c r="JLX2" s="168"/>
      <c r="JLY2" s="168"/>
      <c r="JLZ2" s="168"/>
      <c r="JMA2" s="168"/>
      <c r="JMB2" s="168"/>
      <c r="JMC2" s="168"/>
      <c r="JMD2" s="168"/>
      <c r="JME2" s="168"/>
      <c r="JMF2" s="168"/>
      <c r="JMG2" s="168"/>
      <c r="JMH2" s="168"/>
      <c r="JMI2" s="168"/>
      <c r="JMJ2" s="168"/>
      <c r="JMK2" s="168"/>
      <c r="JML2" s="168"/>
      <c r="JMM2" s="168"/>
      <c r="JMN2" s="168"/>
      <c r="JMO2" s="168"/>
      <c r="JMP2" s="168"/>
      <c r="JMQ2" s="168"/>
      <c r="JMR2" s="168"/>
      <c r="JMS2" s="168"/>
      <c r="JMT2" s="168"/>
      <c r="JMU2" s="168"/>
      <c r="JMV2" s="168"/>
      <c r="JMW2" s="168"/>
      <c r="JMX2" s="168"/>
      <c r="JMY2" s="168"/>
      <c r="JMZ2" s="168"/>
      <c r="JNA2" s="168"/>
      <c r="JNB2" s="168"/>
      <c r="JNC2" s="168"/>
      <c r="JND2" s="168"/>
      <c r="JNE2" s="168"/>
      <c r="JNF2" s="168"/>
      <c r="JNG2" s="168"/>
      <c r="JNH2" s="168"/>
      <c r="JNI2" s="168"/>
      <c r="JNJ2" s="168"/>
      <c r="JNK2" s="168"/>
      <c r="JNL2" s="168"/>
      <c r="JNM2" s="168"/>
      <c r="JNN2" s="168"/>
      <c r="JNO2" s="168"/>
      <c r="JNP2" s="168"/>
      <c r="JNQ2" s="168"/>
      <c r="JNR2" s="168"/>
      <c r="JNS2" s="168"/>
      <c r="JNT2" s="168"/>
      <c r="JNU2" s="168"/>
      <c r="JNV2" s="168"/>
      <c r="JNW2" s="168"/>
      <c r="JNX2" s="168"/>
      <c r="JNY2" s="168"/>
      <c r="JNZ2" s="168"/>
      <c r="JOA2" s="168"/>
      <c r="JOB2" s="168"/>
      <c r="JOC2" s="168"/>
      <c r="JOD2" s="168"/>
      <c r="JOE2" s="168"/>
      <c r="JOF2" s="168"/>
      <c r="JOG2" s="168"/>
      <c r="JOH2" s="168"/>
      <c r="JOI2" s="168"/>
      <c r="JOJ2" s="168"/>
      <c r="JOK2" s="168"/>
      <c r="JOL2" s="168"/>
      <c r="JOM2" s="168"/>
      <c r="JON2" s="168"/>
      <c r="JOO2" s="168"/>
      <c r="JOP2" s="168"/>
      <c r="JOQ2" s="168"/>
      <c r="JOR2" s="168"/>
      <c r="JOS2" s="168"/>
      <c r="JOT2" s="168"/>
      <c r="JOU2" s="168"/>
      <c r="JOV2" s="168"/>
      <c r="JOW2" s="168"/>
      <c r="JOX2" s="168"/>
      <c r="JOY2" s="168"/>
      <c r="JOZ2" s="168"/>
      <c r="JPA2" s="168"/>
      <c r="JPB2" s="168"/>
      <c r="JPC2" s="168"/>
      <c r="JPD2" s="168"/>
      <c r="JPE2" s="168"/>
      <c r="JPF2" s="168"/>
      <c r="JPG2" s="168"/>
      <c r="JPH2" s="168"/>
      <c r="JPI2" s="168"/>
      <c r="JPJ2" s="168"/>
      <c r="JPK2" s="168"/>
      <c r="JPL2" s="168"/>
      <c r="JPM2" s="168"/>
      <c r="JPN2" s="168"/>
      <c r="JPO2" s="168"/>
      <c r="JPP2" s="168"/>
      <c r="JPQ2" s="168"/>
      <c r="JPR2" s="168"/>
      <c r="JPS2" s="168"/>
      <c r="JPT2" s="168"/>
      <c r="JPU2" s="168"/>
      <c r="JPV2" s="168"/>
      <c r="JPW2" s="168"/>
      <c r="JPX2" s="168"/>
      <c r="JPY2" s="168"/>
      <c r="JPZ2" s="168"/>
      <c r="JQA2" s="168"/>
      <c r="JQB2" s="168"/>
      <c r="JQC2" s="168"/>
      <c r="JQD2" s="168"/>
      <c r="JQE2" s="168"/>
      <c r="JQF2" s="168"/>
      <c r="JQG2" s="168"/>
      <c r="JQH2" s="168"/>
      <c r="JQI2" s="168"/>
      <c r="JQJ2" s="168"/>
      <c r="JQK2" s="168"/>
      <c r="JQL2" s="168"/>
      <c r="JQM2" s="168"/>
      <c r="JQN2" s="168"/>
      <c r="JQO2" s="168"/>
      <c r="JQP2" s="168"/>
      <c r="JQQ2" s="168"/>
      <c r="JQR2" s="168"/>
      <c r="JQS2" s="168"/>
      <c r="JQT2" s="168"/>
      <c r="JQU2" s="168"/>
      <c r="JQV2" s="168"/>
      <c r="JQW2" s="168"/>
      <c r="JQX2" s="168"/>
      <c r="JQY2" s="168"/>
      <c r="JQZ2" s="168"/>
      <c r="JRA2" s="168"/>
      <c r="JRB2" s="168"/>
      <c r="JRC2" s="168"/>
      <c r="JRD2" s="168"/>
      <c r="JRE2" s="168"/>
      <c r="JRF2" s="168"/>
      <c r="JRG2" s="168"/>
      <c r="JRH2" s="168"/>
      <c r="JRI2" s="168"/>
      <c r="JRJ2" s="168"/>
      <c r="JRK2" s="168"/>
      <c r="JRL2" s="168"/>
      <c r="JRM2" s="168"/>
      <c r="JRN2" s="168"/>
      <c r="JRO2" s="168"/>
      <c r="JRP2" s="168"/>
      <c r="JRQ2" s="168"/>
      <c r="JRR2" s="168"/>
      <c r="JRS2" s="168"/>
      <c r="JRT2" s="168"/>
      <c r="JRU2" s="168"/>
      <c r="JRV2" s="168"/>
      <c r="JRW2" s="168"/>
      <c r="JRX2" s="168"/>
      <c r="JRY2" s="168"/>
      <c r="JRZ2" s="168"/>
      <c r="JSA2" s="168"/>
      <c r="JSB2" s="168"/>
      <c r="JSC2" s="168"/>
      <c r="JSD2" s="168"/>
      <c r="JSE2" s="168"/>
      <c r="JSF2" s="168"/>
      <c r="JSG2" s="168"/>
      <c r="JSH2" s="168"/>
      <c r="JSI2" s="168"/>
      <c r="JSJ2" s="168"/>
      <c r="JSK2" s="168"/>
      <c r="JSL2" s="168"/>
      <c r="JSM2" s="168"/>
      <c r="JSN2" s="168"/>
      <c r="JSO2" s="168"/>
      <c r="JSP2" s="168"/>
      <c r="JSQ2" s="168"/>
      <c r="JSR2" s="168"/>
      <c r="JSS2" s="168"/>
      <c r="JST2" s="168"/>
      <c r="JSU2" s="168"/>
      <c r="JSV2" s="168"/>
      <c r="JSW2" s="168"/>
      <c r="JSX2" s="168"/>
      <c r="JSY2" s="168"/>
      <c r="JSZ2" s="168"/>
      <c r="JTA2" s="168"/>
      <c r="JTB2" s="168"/>
      <c r="JTC2" s="168"/>
      <c r="JTD2" s="168"/>
      <c r="JTE2" s="168"/>
      <c r="JTF2" s="168"/>
      <c r="JTG2" s="168"/>
      <c r="JTH2" s="168"/>
      <c r="JTI2" s="168"/>
      <c r="JTJ2" s="168"/>
      <c r="JTK2" s="168"/>
      <c r="JTL2" s="168"/>
      <c r="JTM2" s="168"/>
      <c r="JTN2" s="168"/>
      <c r="JTO2" s="168"/>
      <c r="JTP2" s="168"/>
      <c r="JTQ2" s="168"/>
      <c r="JTR2" s="168"/>
      <c r="JTS2" s="168"/>
      <c r="JTT2" s="168"/>
      <c r="JTU2" s="168"/>
      <c r="JTV2" s="168"/>
      <c r="JTW2" s="168"/>
      <c r="JTX2" s="168"/>
      <c r="JTY2" s="168"/>
      <c r="JTZ2" s="168"/>
      <c r="JUA2" s="168"/>
      <c r="JUB2" s="168"/>
      <c r="JUC2" s="168"/>
      <c r="JUD2" s="168"/>
      <c r="JUE2" s="168"/>
      <c r="JUF2" s="168"/>
      <c r="JUG2" s="168"/>
      <c r="JUH2" s="168"/>
      <c r="JUI2" s="168"/>
      <c r="JUJ2" s="168"/>
      <c r="JUK2" s="168"/>
      <c r="JUL2" s="168"/>
      <c r="JUM2" s="168"/>
      <c r="JUN2" s="168"/>
      <c r="JUO2" s="168"/>
      <c r="JUP2" s="168"/>
      <c r="JUQ2" s="168"/>
      <c r="JUR2" s="168"/>
      <c r="JUS2" s="168"/>
      <c r="JUT2" s="168"/>
      <c r="JUU2" s="168"/>
      <c r="JUV2" s="168"/>
      <c r="JUW2" s="168"/>
      <c r="JUX2" s="168"/>
      <c r="JUY2" s="168"/>
      <c r="JUZ2" s="168"/>
      <c r="JVA2" s="168"/>
      <c r="JVB2" s="168"/>
      <c r="JVC2" s="168"/>
      <c r="JVD2" s="168"/>
      <c r="JVE2" s="168"/>
      <c r="JVF2" s="168"/>
      <c r="JVG2" s="168"/>
      <c r="JVH2" s="168"/>
      <c r="JVI2" s="168"/>
      <c r="JVJ2" s="168"/>
      <c r="JVK2" s="168"/>
      <c r="JVL2" s="168"/>
      <c r="JVM2" s="168"/>
      <c r="JVN2" s="168"/>
      <c r="JVO2" s="168"/>
      <c r="JVP2" s="168"/>
      <c r="JVQ2" s="168"/>
      <c r="JVR2" s="168"/>
      <c r="JVS2" s="168"/>
      <c r="JVT2" s="168"/>
      <c r="JVU2" s="168"/>
      <c r="JVV2" s="168"/>
      <c r="JVW2" s="168"/>
      <c r="JVX2" s="168"/>
      <c r="JVY2" s="168"/>
      <c r="JVZ2" s="168"/>
      <c r="JWA2" s="168"/>
      <c r="JWB2" s="168"/>
      <c r="JWC2" s="168"/>
      <c r="JWD2" s="168"/>
      <c r="JWE2" s="168"/>
      <c r="JWF2" s="168"/>
      <c r="JWG2" s="168"/>
      <c r="JWH2" s="168"/>
      <c r="JWI2" s="168"/>
      <c r="JWJ2" s="168"/>
      <c r="JWK2" s="168"/>
      <c r="JWL2" s="168"/>
      <c r="JWM2" s="168"/>
      <c r="JWN2" s="168"/>
      <c r="JWO2" s="168"/>
      <c r="JWP2" s="168"/>
      <c r="JWQ2" s="168"/>
      <c r="JWR2" s="168"/>
      <c r="JWS2" s="168"/>
      <c r="JWT2" s="168"/>
      <c r="JWU2" s="168"/>
      <c r="JWV2" s="168"/>
      <c r="JWW2" s="168"/>
      <c r="JWX2" s="168"/>
      <c r="JWY2" s="168"/>
      <c r="JWZ2" s="168"/>
      <c r="JXA2" s="168"/>
      <c r="JXB2" s="168"/>
      <c r="JXC2" s="168"/>
      <c r="JXD2" s="168"/>
      <c r="JXE2" s="168"/>
      <c r="JXF2" s="168"/>
      <c r="JXG2" s="168"/>
      <c r="JXH2" s="168"/>
      <c r="JXI2" s="168"/>
      <c r="JXJ2" s="168"/>
      <c r="JXK2" s="168"/>
      <c r="JXL2" s="168"/>
      <c r="JXM2" s="168"/>
      <c r="JXN2" s="168"/>
      <c r="JXO2" s="168"/>
      <c r="JXP2" s="168"/>
      <c r="JXQ2" s="168"/>
      <c r="JXR2" s="168"/>
      <c r="JXS2" s="168"/>
      <c r="JXT2" s="168"/>
      <c r="JXU2" s="168"/>
      <c r="JXV2" s="168"/>
      <c r="JXW2" s="168"/>
      <c r="JXX2" s="168"/>
      <c r="JXY2" s="168"/>
      <c r="JXZ2" s="168"/>
      <c r="JYA2" s="168"/>
      <c r="JYB2" s="168"/>
      <c r="JYC2" s="168"/>
      <c r="JYD2" s="168"/>
      <c r="JYE2" s="168"/>
      <c r="JYF2" s="168"/>
      <c r="JYG2" s="168"/>
      <c r="JYH2" s="168"/>
      <c r="JYI2" s="168"/>
      <c r="JYJ2" s="168"/>
      <c r="JYK2" s="168"/>
      <c r="JYL2" s="168"/>
      <c r="JYM2" s="168"/>
      <c r="JYN2" s="168"/>
      <c r="JYO2" s="168"/>
      <c r="JYP2" s="168"/>
      <c r="JYQ2" s="168"/>
      <c r="JYR2" s="168"/>
      <c r="JYS2" s="168"/>
      <c r="JYT2" s="168"/>
      <c r="JYU2" s="168"/>
      <c r="JYV2" s="168"/>
      <c r="JYW2" s="168"/>
      <c r="JYX2" s="168"/>
      <c r="JYY2" s="168"/>
      <c r="JYZ2" s="168"/>
      <c r="JZA2" s="168"/>
      <c r="JZB2" s="168"/>
      <c r="JZC2" s="168"/>
      <c r="JZD2" s="168"/>
      <c r="JZE2" s="168"/>
      <c r="JZF2" s="168"/>
      <c r="JZG2" s="168"/>
      <c r="JZH2" s="168"/>
      <c r="JZI2" s="168"/>
      <c r="JZJ2" s="168"/>
      <c r="JZK2" s="168"/>
      <c r="JZL2" s="168"/>
      <c r="JZM2" s="168"/>
      <c r="JZN2" s="168"/>
      <c r="JZO2" s="168"/>
      <c r="JZP2" s="168"/>
      <c r="JZQ2" s="168"/>
      <c r="JZR2" s="168"/>
      <c r="JZS2" s="168"/>
      <c r="JZT2" s="168"/>
      <c r="JZU2" s="168"/>
      <c r="JZV2" s="168"/>
      <c r="JZW2" s="168"/>
      <c r="JZX2" s="168"/>
      <c r="JZY2" s="168"/>
      <c r="JZZ2" s="168"/>
      <c r="KAA2" s="168"/>
      <c r="KAB2" s="168"/>
      <c r="KAC2" s="168"/>
      <c r="KAD2" s="168"/>
      <c r="KAE2" s="168"/>
      <c r="KAF2" s="168"/>
      <c r="KAG2" s="168"/>
      <c r="KAH2" s="168"/>
      <c r="KAI2" s="168"/>
      <c r="KAJ2" s="168"/>
      <c r="KAK2" s="168"/>
      <c r="KAL2" s="168"/>
      <c r="KAM2" s="168"/>
      <c r="KAN2" s="168"/>
      <c r="KAO2" s="168"/>
      <c r="KAP2" s="168"/>
      <c r="KAQ2" s="168"/>
      <c r="KAR2" s="168"/>
      <c r="KAS2" s="168"/>
      <c r="KAT2" s="168"/>
      <c r="KAU2" s="168"/>
      <c r="KAV2" s="168"/>
      <c r="KAW2" s="168"/>
      <c r="KAX2" s="168"/>
      <c r="KAY2" s="168"/>
      <c r="KAZ2" s="168"/>
      <c r="KBA2" s="168"/>
      <c r="KBB2" s="168"/>
      <c r="KBC2" s="168"/>
      <c r="KBD2" s="168"/>
      <c r="KBE2" s="168"/>
      <c r="KBF2" s="168"/>
      <c r="KBG2" s="168"/>
      <c r="KBH2" s="168"/>
      <c r="KBI2" s="168"/>
      <c r="KBJ2" s="168"/>
      <c r="KBK2" s="168"/>
      <c r="KBL2" s="168"/>
      <c r="KBM2" s="168"/>
      <c r="KBN2" s="168"/>
      <c r="KBO2" s="168"/>
      <c r="KBP2" s="168"/>
      <c r="KBQ2" s="168"/>
      <c r="KBR2" s="168"/>
      <c r="KBS2" s="168"/>
      <c r="KBT2" s="168"/>
      <c r="KBU2" s="168"/>
      <c r="KBV2" s="168"/>
      <c r="KBW2" s="168"/>
      <c r="KBX2" s="168"/>
      <c r="KBY2" s="168"/>
      <c r="KBZ2" s="168"/>
      <c r="KCA2" s="168"/>
      <c r="KCB2" s="168"/>
      <c r="KCC2" s="168"/>
      <c r="KCD2" s="168"/>
      <c r="KCE2" s="168"/>
      <c r="KCF2" s="168"/>
      <c r="KCG2" s="168"/>
      <c r="KCH2" s="168"/>
      <c r="KCI2" s="168"/>
      <c r="KCJ2" s="168"/>
      <c r="KCK2" s="168"/>
      <c r="KCL2" s="168"/>
      <c r="KCM2" s="168"/>
      <c r="KCN2" s="168"/>
      <c r="KCO2" s="168"/>
      <c r="KCP2" s="168"/>
      <c r="KCQ2" s="168"/>
      <c r="KCR2" s="168"/>
      <c r="KCS2" s="168"/>
      <c r="KCT2" s="168"/>
      <c r="KCU2" s="168"/>
      <c r="KCV2" s="168"/>
      <c r="KCW2" s="168"/>
      <c r="KCX2" s="168"/>
      <c r="KCY2" s="168"/>
      <c r="KCZ2" s="168"/>
      <c r="KDA2" s="168"/>
      <c r="KDB2" s="168"/>
      <c r="KDC2" s="168"/>
      <c r="KDD2" s="168"/>
      <c r="KDE2" s="168"/>
      <c r="KDF2" s="168"/>
      <c r="KDG2" s="168"/>
      <c r="KDH2" s="168"/>
      <c r="KDI2" s="168"/>
      <c r="KDJ2" s="168"/>
      <c r="KDK2" s="168"/>
      <c r="KDL2" s="168"/>
      <c r="KDM2" s="168"/>
      <c r="KDN2" s="168"/>
      <c r="KDO2" s="168"/>
      <c r="KDP2" s="168"/>
      <c r="KDQ2" s="168"/>
      <c r="KDR2" s="168"/>
      <c r="KDS2" s="168"/>
      <c r="KDT2" s="168"/>
      <c r="KDU2" s="168"/>
      <c r="KDV2" s="168"/>
      <c r="KDW2" s="168"/>
      <c r="KDX2" s="168"/>
      <c r="KDY2" s="168"/>
      <c r="KDZ2" s="168"/>
      <c r="KEA2" s="168"/>
      <c r="KEB2" s="168"/>
      <c r="KEC2" s="168"/>
      <c r="KED2" s="168"/>
      <c r="KEE2" s="168"/>
      <c r="KEF2" s="168"/>
      <c r="KEG2" s="168"/>
      <c r="KEH2" s="168"/>
      <c r="KEI2" s="168"/>
      <c r="KEJ2" s="168"/>
      <c r="KEK2" s="168"/>
      <c r="KEL2" s="168"/>
      <c r="KEM2" s="168"/>
      <c r="KEN2" s="168"/>
      <c r="KEO2" s="168"/>
      <c r="KEP2" s="168"/>
      <c r="KEQ2" s="168"/>
      <c r="KER2" s="168"/>
      <c r="KES2" s="168"/>
      <c r="KET2" s="168"/>
      <c r="KEU2" s="168"/>
      <c r="KEV2" s="168"/>
      <c r="KEW2" s="168"/>
      <c r="KEX2" s="168"/>
      <c r="KEY2" s="168"/>
      <c r="KEZ2" s="168"/>
      <c r="KFA2" s="168"/>
      <c r="KFB2" s="168"/>
      <c r="KFC2" s="168"/>
      <c r="KFD2" s="168"/>
      <c r="KFE2" s="168"/>
      <c r="KFF2" s="168"/>
      <c r="KFG2" s="168"/>
      <c r="KFH2" s="168"/>
      <c r="KFI2" s="168"/>
      <c r="KFJ2" s="168"/>
      <c r="KFK2" s="168"/>
      <c r="KFL2" s="168"/>
      <c r="KFM2" s="168"/>
      <c r="KFN2" s="168"/>
      <c r="KFO2" s="168"/>
      <c r="KFP2" s="168"/>
      <c r="KFQ2" s="168"/>
      <c r="KFR2" s="168"/>
      <c r="KFS2" s="168"/>
      <c r="KFT2" s="168"/>
      <c r="KFU2" s="168"/>
      <c r="KFV2" s="168"/>
      <c r="KFW2" s="168"/>
      <c r="KFX2" s="168"/>
      <c r="KFY2" s="168"/>
      <c r="KFZ2" s="168"/>
      <c r="KGA2" s="168"/>
      <c r="KGB2" s="168"/>
      <c r="KGC2" s="168"/>
      <c r="KGD2" s="168"/>
      <c r="KGE2" s="168"/>
      <c r="KGF2" s="168"/>
      <c r="KGG2" s="168"/>
      <c r="KGH2" s="168"/>
      <c r="KGI2" s="168"/>
      <c r="KGJ2" s="168"/>
      <c r="KGK2" s="168"/>
      <c r="KGL2" s="168"/>
      <c r="KGM2" s="168"/>
      <c r="KGN2" s="168"/>
      <c r="KGO2" s="168"/>
      <c r="KGP2" s="168"/>
      <c r="KGQ2" s="168"/>
      <c r="KGR2" s="168"/>
      <c r="KGS2" s="168"/>
      <c r="KGT2" s="168"/>
      <c r="KGU2" s="168"/>
      <c r="KGV2" s="168"/>
      <c r="KGW2" s="168"/>
      <c r="KGX2" s="168"/>
      <c r="KGY2" s="168"/>
      <c r="KGZ2" s="168"/>
      <c r="KHA2" s="168"/>
      <c r="KHB2" s="168"/>
      <c r="KHC2" s="168"/>
      <c r="KHD2" s="168"/>
      <c r="KHE2" s="168"/>
      <c r="KHF2" s="168"/>
      <c r="KHG2" s="168"/>
      <c r="KHH2" s="168"/>
      <c r="KHI2" s="168"/>
      <c r="KHJ2" s="168"/>
      <c r="KHK2" s="168"/>
      <c r="KHL2" s="168"/>
      <c r="KHM2" s="168"/>
      <c r="KHN2" s="168"/>
      <c r="KHO2" s="168"/>
      <c r="KHP2" s="168"/>
      <c r="KHQ2" s="168"/>
      <c r="KHR2" s="168"/>
      <c r="KHS2" s="168"/>
      <c r="KHT2" s="168"/>
      <c r="KHU2" s="168"/>
      <c r="KHV2" s="168"/>
      <c r="KHW2" s="168"/>
      <c r="KHX2" s="168"/>
      <c r="KHY2" s="168"/>
      <c r="KHZ2" s="168"/>
      <c r="KIA2" s="168"/>
      <c r="KIB2" s="168"/>
      <c r="KIC2" s="168"/>
      <c r="KID2" s="168"/>
      <c r="KIE2" s="168"/>
      <c r="KIF2" s="168"/>
      <c r="KIG2" s="168"/>
      <c r="KIH2" s="168"/>
      <c r="KII2" s="168"/>
      <c r="KIJ2" s="168"/>
      <c r="KIK2" s="168"/>
      <c r="KIL2" s="168"/>
      <c r="KIM2" s="168"/>
      <c r="KIN2" s="168"/>
      <c r="KIO2" s="168"/>
      <c r="KIP2" s="168"/>
      <c r="KIQ2" s="168"/>
      <c r="KIR2" s="168"/>
      <c r="KIS2" s="168"/>
      <c r="KIT2" s="168"/>
      <c r="KIU2" s="168"/>
      <c r="KIV2" s="168"/>
      <c r="KIW2" s="168"/>
      <c r="KIX2" s="168"/>
      <c r="KIY2" s="168"/>
      <c r="KIZ2" s="168"/>
      <c r="KJA2" s="168"/>
      <c r="KJB2" s="168"/>
      <c r="KJC2" s="168"/>
      <c r="KJD2" s="168"/>
      <c r="KJE2" s="168"/>
      <c r="KJF2" s="168"/>
      <c r="KJG2" s="168"/>
      <c r="KJH2" s="168"/>
      <c r="KJI2" s="168"/>
      <c r="KJJ2" s="168"/>
      <c r="KJK2" s="168"/>
      <c r="KJL2" s="168"/>
      <c r="KJM2" s="168"/>
      <c r="KJN2" s="168"/>
      <c r="KJO2" s="168"/>
      <c r="KJP2" s="168"/>
      <c r="KJQ2" s="168"/>
      <c r="KJR2" s="168"/>
      <c r="KJS2" s="168"/>
      <c r="KJT2" s="168"/>
      <c r="KJU2" s="168"/>
      <c r="KJV2" s="168"/>
      <c r="KJW2" s="168"/>
      <c r="KJX2" s="168"/>
      <c r="KJY2" s="168"/>
      <c r="KJZ2" s="168"/>
      <c r="KKA2" s="168"/>
      <c r="KKB2" s="168"/>
      <c r="KKC2" s="168"/>
      <c r="KKD2" s="168"/>
      <c r="KKE2" s="168"/>
      <c r="KKF2" s="168"/>
      <c r="KKG2" s="168"/>
      <c r="KKH2" s="168"/>
      <c r="KKI2" s="168"/>
      <c r="KKJ2" s="168"/>
      <c r="KKK2" s="168"/>
      <c r="KKL2" s="168"/>
      <c r="KKM2" s="168"/>
      <c r="KKN2" s="168"/>
      <c r="KKO2" s="168"/>
      <c r="KKP2" s="168"/>
      <c r="KKQ2" s="168"/>
      <c r="KKR2" s="168"/>
      <c r="KKS2" s="168"/>
      <c r="KKT2" s="168"/>
      <c r="KKU2" s="168"/>
      <c r="KKV2" s="168"/>
      <c r="KKW2" s="168"/>
      <c r="KKX2" s="168"/>
      <c r="KKY2" s="168"/>
      <c r="KKZ2" s="168"/>
      <c r="KLA2" s="168"/>
      <c r="KLB2" s="168"/>
      <c r="KLC2" s="168"/>
      <c r="KLD2" s="168"/>
      <c r="KLE2" s="168"/>
      <c r="KLF2" s="168"/>
      <c r="KLG2" s="168"/>
      <c r="KLH2" s="168"/>
      <c r="KLI2" s="168"/>
      <c r="KLJ2" s="168"/>
      <c r="KLK2" s="168"/>
      <c r="KLL2" s="168"/>
      <c r="KLM2" s="168"/>
      <c r="KLN2" s="168"/>
      <c r="KLO2" s="168"/>
      <c r="KLP2" s="168"/>
      <c r="KLQ2" s="168"/>
      <c r="KLR2" s="168"/>
      <c r="KLS2" s="168"/>
      <c r="KLT2" s="168"/>
      <c r="KLU2" s="168"/>
      <c r="KLV2" s="168"/>
      <c r="KLW2" s="168"/>
      <c r="KLX2" s="168"/>
      <c r="KLY2" s="168"/>
      <c r="KLZ2" s="168"/>
      <c r="KMA2" s="168"/>
      <c r="KMB2" s="168"/>
      <c r="KMC2" s="168"/>
      <c r="KMD2" s="168"/>
      <c r="KME2" s="168"/>
      <c r="KMF2" s="168"/>
      <c r="KMG2" s="168"/>
      <c r="KMH2" s="168"/>
      <c r="KMI2" s="168"/>
      <c r="KMJ2" s="168"/>
      <c r="KMK2" s="168"/>
      <c r="KML2" s="168"/>
      <c r="KMM2" s="168"/>
      <c r="KMN2" s="168"/>
      <c r="KMO2" s="168"/>
      <c r="KMP2" s="168"/>
      <c r="KMQ2" s="168"/>
      <c r="KMR2" s="168"/>
      <c r="KMS2" s="168"/>
      <c r="KMT2" s="168"/>
      <c r="KMU2" s="168"/>
      <c r="KMV2" s="168"/>
      <c r="KMW2" s="168"/>
      <c r="KMX2" s="168"/>
      <c r="KMY2" s="168"/>
      <c r="KMZ2" s="168"/>
      <c r="KNA2" s="168"/>
      <c r="KNB2" s="168"/>
      <c r="KNC2" s="168"/>
      <c r="KND2" s="168"/>
      <c r="KNE2" s="168"/>
      <c r="KNF2" s="168"/>
      <c r="KNG2" s="168"/>
      <c r="KNH2" s="168"/>
      <c r="KNI2" s="168"/>
      <c r="KNJ2" s="168"/>
      <c r="KNK2" s="168"/>
      <c r="KNL2" s="168"/>
      <c r="KNM2" s="168"/>
      <c r="KNN2" s="168"/>
      <c r="KNO2" s="168"/>
      <c r="KNP2" s="168"/>
      <c r="KNQ2" s="168"/>
      <c r="KNR2" s="168"/>
      <c r="KNS2" s="168"/>
      <c r="KNT2" s="168"/>
      <c r="KNU2" s="168"/>
      <c r="KNV2" s="168"/>
      <c r="KNW2" s="168"/>
      <c r="KNX2" s="168"/>
      <c r="KNY2" s="168"/>
      <c r="KNZ2" s="168"/>
      <c r="KOA2" s="168"/>
      <c r="KOB2" s="168"/>
      <c r="KOC2" s="168"/>
      <c r="KOD2" s="168"/>
      <c r="KOE2" s="168"/>
      <c r="KOF2" s="168"/>
      <c r="KOG2" s="168"/>
      <c r="KOH2" s="168"/>
      <c r="KOI2" s="168"/>
      <c r="KOJ2" s="168"/>
      <c r="KOK2" s="168"/>
      <c r="KOL2" s="168"/>
      <c r="KOM2" s="168"/>
      <c r="KON2" s="168"/>
      <c r="KOO2" s="168"/>
      <c r="KOP2" s="168"/>
      <c r="KOQ2" s="168"/>
      <c r="KOR2" s="168"/>
      <c r="KOS2" s="168"/>
      <c r="KOT2" s="168"/>
      <c r="KOU2" s="168"/>
      <c r="KOV2" s="168"/>
      <c r="KOW2" s="168"/>
      <c r="KOX2" s="168"/>
      <c r="KOY2" s="168"/>
      <c r="KOZ2" s="168"/>
      <c r="KPA2" s="168"/>
      <c r="KPB2" s="168"/>
      <c r="KPC2" s="168"/>
      <c r="KPD2" s="168"/>
      <c r="KPE2" s="168"/>
      <c r="KPF2" s="168"/>
      <c r="KPG2" s="168"/>
      <c r="KPH2" s="168"/>
      <c r="KPI2" s="168"/>
      <c r="KPJ2" s="168"/>
      <c r="KPK2" s="168"/>
      <c r="KPL2" s="168"/>
      <c r="KPM2" s="168"/>
      <c r="KPN2" s="168"/>
      <c r="KPO2" s="168"/>
      <c r="KPP2" s="168"/>
      <c r="KPQ2" s="168"/>
      <c r="KPR2" s="168"/>
      <c r="KPS2" s="168"/>
      <c r="KPT2" s="168"/>
      <c r="KPU2" s="168"/>
      <c r="KPV2" s="168"/>
      <c r="KPW2" s="168"/>
      <c r="KPX2" s="168"/>
      <c r="KPY2" s="168"/>
      <c r="KPZ2" s="168"/>
      <c r="KQA2" s="168"/>
      <c r="KQB2" s="168"/>
      <c r="KQC2" s="168"/>
      <c r="KQD2" s="168"/>
      <c r="KQE2" s="168"/>
      <c r="KQF2" s="168"/>
      <c r="KQG2" s="168"/>
      <c r="KQH2" s="168"/>
      <c r="KQI2" s="168"/>
      <c r="KQJ2" s="168"/>
      <c r="KQK2" s="168"/>
      <c r="KQL2" s="168"/>
      <c r="KQM2" s="168"/>
      <c r="KQN2" s="168"/>
      <c r="KQO2" s="168"/>
      <c r="KQP2" s="168"/>
      <c r="KQQ2" s="168"/>
      <c r="KQR2" s="168"/>
      <c r="KQS2" s="168"/>
      <c r="KQT2" s="168"/>
      <c r="KQU2" s="168"/>
      <c r="KQV2" s="168"/>
      <c r="KQW2" s="168"/>
      <c r="KQX2" s="168"/>
      <c r="KQY2" s="168"/>
      <c r="KQZ2" s="168"/>
      <c r="KRA2" s="168"/>
      <c r="KRB2" s="168"/>
      <c r="KRC2" s="168"/>
      <c r="KRD2" s="168"/>
      <c r="KRE2" s="168"/>
      <c r="KRF2" s="168"/>
      <c r="KRG2" s="168"/>
      <c r="KRH2" s="168"/>
      <c r="KRI2" s="168"/>
      <c r="KRJ2" s="168"/>
      <c r="KRK2" s="168"/>
      <c r="KRL2" s="168"/>
      <c r="KRM2" s="168"/>
      <c r="KRN2" s="168"/>
      <c r="KRO2" s="168"/>
      <c r="KRP2" s="168"/>
      <c r="KRQ2" s="168"/>
      <c r="KRR2" s="168"/>
      <c r="KRS2" s="168"/>
      <c r="KRT2" s="168"/>
      <c r="KRU2" s="168"/>
      <c r="KRV2" s="168"/>
      <c r="KRW2" s="168"/>
      <c r="KRX2" s="168"/>
      <c r="KRY2" s="168"/>
      <c r="KRZ2" s="168"/>
      <c r="KSA2" s="168"/>
      <c r="KSB2" s="168"/>
      <c r="KSC2" s="168"/>
      <c r="KSD2" s="168"/>
      <c r="KSE2" s="168"/>
      <c r="KSF2" s="168"/>
      <c r="KSG2" s="168"/>
      <c r="KSH2" s="168"/>
      <c r="KSI2" s="168"/>
      <c r="KSJ2" s="168"/>
      <c r="KSK2" s="168"/>
      <c r="KSL2" s="168"/>
      <c r="KSM2" s="168"/>
      <c r="KSN2" s="168"/>
      <c r="KSO2" s="168"/>
      <c r="KSP2" s="168"/>
      <c r="KSQ2" s="168"/>
      <c r="KSR2" s="168"/>
      <c r="KSS2" s="168"/>
      <c r="KST2" s="168"/>
      <c r="KSU2" s="168"/>
      <c r="KSV2" s="168"/>
      <c r="KSW2" s="168"/>
      <c r="KSX2" s="168"/>
      <c r="KSY2" s="168"/>
      <c r="KSZ2" s="168"/>
      <c r="KTA2" s="168"/>
      <c r="KTB2" s="168"/>
      <c r="KTC2" s="168"/>
      <c r="KTD2" s="168"/>
      <c r="KTE2" s="168"/>
      <c r="KTF2" s="168"/>
      <c r="KTG2" s="168"/>
      <c r="KTH2" s="168"/>
      <c r="KTI2" s="168"/>
      <c r="KTJ2" s="168"/>
      <c r="KTK2" s="168"/>
      <c r="KTL2" s="168"/>
      <c r="KTM2" s="168"/>
      <c r="KTN2" s="168"/>
      <c r="KTO2" s="168"/>
      <c r="KTP2" s="168"/>
      <c r="KTQ2" s="168"/>
      <c r="KTR2" s="168"/>
      <c r="KTS2" s="168"/>
      <c r="KTT2" s="168"/>
      <c r="KTU2" s="168"/>
      <c r="KTV2" s="168"/>
      <c r="KTW2" s="168"/>
      <c r="KTX2" s="168"/>
      <c r="KTY2" s="168"/>
      <c r="KTZ2" s="168"/>
      <c r="KUA2" s="168"/>
      <c r="KUB2" s="168"/>
      <c r="KUC2" s="168"/>
      <c r="KUD2" s="168"/>
      <c r="KUE2" s="168"/>
      <c r="KUF2" s="168"/>
      <c r="KUG2" s="168"/>
      <c r="KUH2" s="168"/>
      <c r="KUI2" s="168"/>
      <c r="KUJ2" s="168"/>
      <c r="KUK2" s="168"/>
      <c r="KUL2" s="168"/>
      <c r="KUM2" s="168"/>
      <c r="KUN2" s="168"/>
      <c r="KUO2" s="168"/>
      <c r="KUP2" s="168"/>
      <c r="KUQ2" s="168"/>
      <c r="KUR2" s="168"/>
      <c r="KUS2" s="168"/>
      <c r="KUT2" s="168"/>
      <c r="KUU2" s="168"/>
      <c r="KUV2" s="168"/>
      <c r="KUW2" s="168"/>
      <c r="KUX2" s="168"/>
      <c r="KUY2" s="168"/>
      <c r="KUZ2" s="168"/>
      <c r="KVA2" s="168"/>
      <c r="KVB2" s="168"/>
      <c r="KVC2" s="168"/>
      <c r="KVD2" s="168"/>
      <c r="KVE2" s="168"/>
      <c r="KVF2" s="168"/>
      <c r="KVG2" s="168"/>
      <c r="KVH2" s="168"/>
      <c r="KVI2" s="168"/>
      <c r="KVJ2" s="168"/>
      <c r="KVK2" s="168"/>
      <c r="KVL2" s="168"/>
      <c r="KVM2" s="168"/>
      <c r="KVN2" s="168"/>
      <c r="KVO2" s="168"/>
      <c r="KVP2" s="168"/>
      <c r="KVQ2" s="168"/>
      <c r="KVR2" s="168"/>
      <c r="KVS2" s="168"/>
      <c r="KVT2" s="168"/>
      <c r="KVU2" s="168"/>
      <c r="KVV2" s="168"/>
      <c r="KVW2" s="168"/>
      <c r="KVX2" s="168"/>
      <c r="KVY2" s="168"/>
      <c r="KVZ2" s="168"/>
      <c r="KWA2" s="168"/>
      <c r="KWB2" s="168"/>
      <c r="KWC2" s="168"/>
      <c r="KWD2" s="168"/>
      <c r="KWE2" s="168"/>
      <c r="KWF2" s="168"/>
      <c r="KWG2" s="168"/>
      <c r="KWH2" s="168"/>
      <c r="KWI2" s="168"/>
      <c r="KWJ2" s="168"/>
      <c r="KWK2" s="168"/>
      <c r="KWL2" s="168"/>
      <c r="KWM2" s="168"/>
      <c r="KWN2" s="168"/>
      <c r="KWO2" s="168"/>
      <c r="KWP2" s="168"/>
      <c r="KWQ2" s="168"/>
      <c r="KWR2" s="168"/>
      <c r="KWS2" s="168"/>
      <c r="KWT2" s="168"/>
      <c r="KWU2" s="168"/>
      <c r="KWV2" s="168"/>
      <c r="KWW2" s="168"/>
      <c r="KWX2" s="168"/>
      <c r="KWY2" s="168"/>
      <c r="KWZ2" s="168"/>
      <c r="KXA2" s="168"/>
      <c r="KXB2" s="168"/>
      <c r="KXC2" s="168"/>
      <c r="KXD2" s="168"/>
      <c r="KXE2" s="168"/>
      <c r="KXF2" s="168"/>
      <c r="KXG2" s="168"/>
      <c r="KXH2" s="168"/>
      <c r="KXI2" s="168"/>
      <c r="KXJ2" s="168"/>
      <c r="KXK2" s="168"/>
      <c r="KXL2" s="168"/>
      <c r="KXM2" s="168"/>
      <c r="KXN2" s="168"/>
      <c r="KXO2" s="168"/>
      <c r="KXP2" s="168"/>
      <c r="KXQ2" s="168"/>
      <c r="KXR2" s="168"/>
      <c r="KXS2" s="168"/>
      <c r="KXT2" s="168"/>
      <c r="KXU2" s="168"/>
      <c r="KXV2" s="168"/>
      <c r="KXW2" s="168"/>
      <c r="KXX2" s="168"/>
      <c r="KXY2" s="168"/>
      <c r="KXZ2" s="168"/>
      <c r="KYA2" s="168"/>
      <c r="KYB2" s="168"/>
      <c r="KYC2" s="168"/>
      <c r="KYD2" s="168"/>
      <c r="KYE2" s="168"/>
      <c r="KYF2" s="168"/>
      <c r="KYG2" s="168"/>
      <c r="KYH2" s="168"/>
      <c r="KYI2" s="168"/>
      <c r="KYJ2" s="168"/>
      <c r="KYK2" s="168"/>
      <c r="KYL2" s="168"/>
      <c r="KYM2" s="168"/>
      <c r="KYN2" s="168"/>
      <c r="KYO2" s="168"/>
      <c r="KYP2" s="168"/>
      <c r="KYQ2" s="168"/>
      <c r="KYR2" s="168"/>
      <c r="KYS2" s="168"/>
      <c r="KYT2" s="168"/>
      <c r="KYU2" s="168"/>
      <c r="KYV2" s="168"/>
      <c r="KYW2" s="168"/>
      <c r="KYX2" s="168"/>
      <c r="KYY2" s="168"/>
      <c r="KYZ2" s="168"/>
      <c r="KZA2" s="168"/>
      <c r="KZB2" s="168"/>
      <c r="KZC2" s="168"/>
      <c r="KZD2" s="168"/>
      <c r="KZE2" s="168"/>
      <c r="KZF2" s="168"/>
      <c r="KZG2" s="168"/>
      <c r="KZH2" s="168"/>
      <c r="KZI2" s="168"/>
      <c r="KZJ2" s="168"/>
      <c r="KZK2" s="168"/>
      <c r="KZL2" s="168"/>
      <c r="KZM2" s="168"/>
      <c r="KZN2" s="168"/>
      <c r="KZO2" s="168"/>
      <c r="KZP2" s="168"/>
      <c r="KZQ2" s="168"/>
      <c r="KZR2" s="168"/>
      <c r="KZS2" s="168"/>
      <c r="KZT2" s="168"/>
      <c r="KZU2" s="168"/>
      <c r="KZV2" s="168"/>
      <c r="KZW2" s="168"/>
      <c r="KZX2" s="168"/>
      <c r="KZY2" s="168"/>
      <c r="KZZ2" s="168"/>
      <c r="LAA2" s="168"/>
      <c r="LAB2" s="168"/>
      <c r="LAC2" s="168"/>
      <c r="LAD2" s="168"/>
      <c r="LAE2" s="168"/>
      <c r="LAF2" s="168"/>
      <c r="LAG2" s="168"/>
      <c r="LAH2" s="168"/>
      <c r="LAI2" s="168"/>
      <c r="LAJ2" s="168"/>
      <c r="LAK2" s="168"/>
      <c r="LAL2" s="168"/>
      <c r="LAM2" s="168"/>
      <c r="LAN2" s="168"/>
      <c r="LAO2" s="168"/>
      <c r="LAP2" s="168"/>
      <c r="LAQ2" s="168"/>
      <c r="LAR2" s="168"/>
      <c r="LAS2" s="168"/>
      <c r="LAT2" s="168"/>
      <c r="LAU2" s="168"/>
      <c r="LAV2" s="168"/>
      <c r="LAW2" s="168"/>
      <c r="LAX2" s="168"/>
      <c r="LAY2" s="168"/>
      <c r="LAZ2" s="168"/>
      <c r="LBA2" s="168"/>
      <c r="LBB2" s="168"/>
      <c r="LBC2" s="168"/>
      <c r="LBD2" s="168"/>
      <c r="LBE2" s="168"/>
      <c r="LBF2" s="168"/>
      <c r="LBG2" s="168"/>
      <c r="LBH2" s="168"/>
      <c r="LBI2" s="168"/>
      <c r="LBJ2" s="168"/>
      <c r="LBK2" s="168"/>
      <c r="LBL2" s="168"/>
      <c r="LBM2" s="168"/>
      <c r="LBN2" s="168"/>
      <c r="LBO2" s="168"/>
      <c r="LBP2" s="168"/>
      <c r="LBQ2" s="168"/>
      <c r="LBR2" s="168"/>
      <c r="LBS2" s="168"/>
      <c r="LBT2" s="168"/>
      <c r="LBU2" s="168"/>
      <c r="LBV2" s="168"/>
      <c r="LBW2" s="168"/>
      <c r="LBX2" s="168"/>
      <c r="LBY2" s="168"/>
      <c r="LBZ2" s="168"/>
      <c r="LCA2" s="168"/>
      <c r="LCB2" s="168"/>
      <c r="LCC2" s="168"/>
      <c r="LCD2" s="168"/>
      <c r="LCE2" s="168"/>
      <c r="LCF2" s="168"/>
      <c r="LCG2" s="168"/>
      <c r="LCH2" s="168"/>
      <c r="LCI2" s="168"/>
      <c r="LCJ2" s="168"/>
      <c r="LCK2" s="168"/>
      <c r="LCL2" s="168"/>
      <c r="LCM2" s="168"/>
      <c r="LCN2" s="168"/>
      <c r="LCO2" s="168"/>
      <c r="LCP2" s="168"/>
      <c r="LCQ2" s="168"/>
      <c r="LCR2" s="168"/>
      <c r="LCS2" s="168"/>
      <c r="LCT2" s="168"/>
      <c r="LCU2" s="168"/>
      <c r="LCV2" s="168"/>
      <c r="LCW2" s="168"/>
      <c r="LCX2" s="168"/>
      <c r="LCY2" s="168"/>
      <c r="LCZ2" s="168"/>
      <c r="LDA2" s="168"/>
      <c r="LDB2" s="168"/>
      <c r="LDC2" s="168"/>
      <c r="LDD2" s="168"/>
      <c r="LDE2" s="168"/>
      <c r="LDF2" s="168"/>
      <c r="LDG2" s="168"/>
      <c r="LDH2" s="168"/>
      <c r="LDI2" s="168"/>
      <c r="LDJ2" s="168"/>
      <c r="LDK2" s="168"/>
      <c r="LDL2" s="168"/>
      <c r="LDM2" s="168"/>
      <c r="LDN2" s="168"/>
      <c r="LDO2" s="168"/>
      <c r="LDP2" s="168"/>
      <c r="LDQ2" s="168"/>
      <c r="LDR2" s="168"/>
      <c r="LDS2" s="168"/>
      <c r="LDT2" s="168"/>
      <c r="LDU2" s="168"/>
      <c r="LDV2" s="168"/>
      <c r="LDW2" s="168"/>
      <c r="LDX2" s="168"/>
      <c r="LDY2" s="168"/>
      <c r="LDZ2" s="168"/>
      <c r="LEA2" s="168"/>
      <c r="LEB2" s="168"/>
      <c r="LEC2" s="168"/>
      <c r="LED2" s="168"/>
      <c r="LEE2" s="168"/>
      <c r="LEF2" s="168"/>
      <c r="LEG2" s="168"/>
      <c r="LEH2" s="168"/>
      <c r="LEI2" s="168"/>
      <c r="LEJ2" s="168"/>
      <c r="LEK2" s="168"/>
      <c r="LEL2" s="168"/>
      <c r="LEM2" s="168"/>
      <c r="LEN2" s="168"/>
      <c r="LEO2" s="168"/>
      <c r="LEP2" s="168"/>
      <c r="LEQ2" s="168"/>
      <c r="LER2" s="168"/>
      <c r="LES2" s="168"/>
      <c r="LET2" s="168"/>
      <c r="LEU2" s="168"/>
      <c r="LEV2" s="168"/>
      <c r="LEW2" s="168"/>
      <c r="LEX2" s="168"/>
      <c r="LEY2" s="168"/>
      <c r="LEZ2" s="168"/>
      <c r="LFA2" s="168"/>
      <c r="LFB2" s="168"/>
      <c r="LFC2" s="168"/>
      <c r="LFD2" s="168"/>
      <c r="LFE2" s="168"/>
      <c r="LFF2" s="168"/>
      <c r="LFG2" s="168"/>
      <c r="LFH2" s="168"/>
      <c r="LFI2" s="168"/>
      <c r="LFJ2" s="168"/>
      <c r="LFK2" s="168"/>
      <c r="LFL2" s="168"/>
      <c r="LFM2" s="168"/>
      <c r="LFN2" s="168"/>
      <c r="LFO2" s="168"/>
      <c r="LFP2" s="168"/>
      <c r="LFQ2" s="168"/>
      <c r="LFR2" s="168"/>
      <c r="LFS2" s="168"/>
      <c r="LFT2" s="168"/>
      <c r="LFU2" s="168"/>
      <c r="LFV2" s="168"/>
      <c r="LFW2" s="168"/>
      <c r="LFX2" s="168"/>
      <c r="LFY2" s="168"/>
      <c r="LFZ2" s="168"/>
      <c r="LGA2" s="168"/>
      <c r="LGB2" s="168"/>
      <c r="LGC2" s="168"/>
      <c r="LGD2" s="168"/>
      <c r="LGE2" s="168"/>
      <c r="LGF2" s="168"/>
      <c r="LGG2" s="168"/>
      <c r="LGH2" s="168"/>
      <c r="LGI2" s="168"/>
      <c r="LGJ2" s="168"/>
      <c r="LGK2" s="168"/>
      <c r="LGL2" s="168"/>
      <c r="LGM2" s="168"/>
      <c r="LGN2" s="168"/>
      <c r="LGO2" s="168"/>
      <c r="LGP2" s="168"/>
      <c r="LGQ2" s="168"/>
      <c r="LGR2" s="168"/>
      <c r="LGS2" s="168"/>
      <c r="LGT2" s="168"/>
      <c r="LGU2" s="168"/>
      <c r="LGV2" s="168"/>
      <c r="LGW2" s="168"/>
      <c r="LGX2" s="168"/>
      <c r="LGY2" s="168"/>
      <c r="LGZ2" s="168"/>
      <c r="LHA2" s="168"/>
      <c r="LHB2" s="168"/>
      <c r="LHC2" s="168"/>
      <c r="LHD2" s="168"/>
      <c r="LHE2" s="168"/>
      <c r="LHF2" s="168"/>
      <c r="LHG2" s="168"/>
      <c r="LHH2" s="168"/>
      <c r="LHI2" s="168"/>
      <c r="LHJ2" s="168"/>
      <c r="LHK2" s="168"/>
      <c r="LHL2" s="168"/>
      <c r="LHM2" s="168"/>
      <c r="LHN2" s="168"/>
      <c r="LHO2" s="168"/>
      <c r="LHP2" s="168"/>
      <c r="LHQ2" s="168"/>
      <c r="LHR2" s="168"/>
      <c r="LHS2" s="168"/>
      <c r="LHT2" s="168"/>
      <c r="LHU2" s="168"/>
      <c r="LHV2" s="168"/>
      <c r="LHW2" s="168"/>
      <c r="LHX2" s="168"/>
      <c r="LHY2" s="168"/>
      <c r="LHZ2" s="168"/>
      <c r="LIA2" s="168"/>
      <c r="LIB2" s="168"/>
      <c r="LIC2" s="168"/>
      <c r="LID2" s="168"/>
      <c r="LIE2" s="168"/>
      <c r="LIF2" s="168"/>
      <c r="LIG2" s="168"/>
      <c r="LIH2" s="168"/>
      <c r="LII2" s="168"/>
      <c r="LIJ2" s="168"/>
      <c r="LIK2" s="168"/>
      <c r="LIL2" s="168"/>
      <c r="LIM2" s="168"/>
      <c r="LIN2" s="168"/>
      <c r="LIO2" s="168"/>
      <c r="LIP2" s="168"/>
      <c r="LIQ2" s="168"/>
      <c r="LIR2" s="168"/>
      <c r="LIS2" s="168"/>
      <c r="LIT2" s="168"/>
      <c r="LIU2" s="168"/>
      <c r="LIV2" s="168"/>
      <c r="LIW2" s="168"/>
      <c r="LIX2" s="168"/>
      <c r="LIY2" s="168"/>
      <c r="LIZ2" s="168"/>
      <c r="LJA2" s="168"/>
      <c r="LJB2" s="168"/>
      <c r="LJC2" s="168"/>
      <c r="LJD2" s="168"/>
      <c r="LJE2" s="168"/>
      <c r="LJF2" s="168"/>
      <c r="LJG2" s="168"/>
      <c r="LJH2" s="168"/>
      <c r="LJI2" s="168"/>
      <c r="LJJ2" s="168"/>
      <c r="LJK2" s="168"/>
      <c r="LJL2" s="168"/>
      <c r="LJM2" s="168"/>
      <c r="LJN2" s="168"/>
      <c r="LJO2" s="168"/>
      <c r="LJP2" s="168"/>
      <c r="LJQ2" s="168"/>
      <c r="LJR2" s="168"/>
      <c r="LJS2" s="168"/>
      <c r="LJT2" s="168"/>
      <c r="LJU2" s="168"/>
      <c r="LJV2" s="168"/>
      <c r="LJW2" s="168"/>
      <c r="LJX2" s="168"/>
      <c r="LJY2" s="168"/>
      <c r="LJZ2" s="168"/>
      <c r="LKA2" s="168"/>
      <c r="LKB2" s="168"/>
      <c r="LKC2" s="168"/>
      <c r="LKD2" s="168"/>
      <c r="LKE2" s="168"/>
      <c r="LKF2" s="168"/>
      <c r="LKG2" s="168"/>
      <c r="LKH2" s="168"/>
      <c r="LKI2" s="168"/>
      <c r="LKJ2" s="168"/>
      <c r="LKK2" s="168"/>
      <c r="LKL2" s="168"/>
      <c r="LKM2" s="168"/>
      <c r="LKN2" s="168"/>
      <c r="LKO2" s="168"/>
      <c r="LKP2" s="168"/>
      <c r="LKQ2" s="168"/>
      <c r="LKR2" s="168"/>
      <c r="LKS2" s="168"/>
      <c r="LKT2" s="168"/>
      <c r="LKU2" s="168"/>
      <c r="LKV2" s="168"/>
      <c r="LKW2" s="168"/>
      <c r="LKX2" s="168"/>
      <c r="LKY2" s="168"/>
      <c r="LKZ2" s="168"/>
      <c r="LLA2" s="168"/>
      <c r="LLB2" s="168"/>
      <c r="LLC2" s="168"/>
      <c r="LLD2" s="168"/>
      <c r="LLE2" s="168"/>
      <c r="LLF2" s="168"/>
      <c r="LLG2" s="168"/>
      <c r="LLH2" s="168"/>
      <c r="LLI2" s="168"/>
      <c r="LLJ2" s="168"/>
      <c r="LLK2" s="168"/>
      <c r="LLL2" s="168"/>
      <c r="LLM2" s="168"/>
      <c r="LLN2" s="168"/>
      <c r="LLO2" s="168"/>
      <c r="LLP2" s="168"/>
      <c r="LLQ2" s="168"/>
      <c r="LLR2" s="168"/>
      <c r="LLS2" s="168"/>
      <c r="LLT2" s="168"/>
      <c r="LLU2" s="168"/>
      <c r="LLV2" s="168"/>
      <c r="LLW2" s="168"/>
      <c r="LLX2" s="168"/>
      <c r="LLY2" s="168"/>
      <c r="LLZ2" s="168"/>
      <c r="LMA2" s="168"/>
      <c r="LMB2" s="168"/>
      <c r="LMC2" s="168"/>
      <c r="LMD2" s="168"/>
      <c r="LME2" s="168"/>
      <c r="LMF2" s="168"/>
      <c r="LMG2" s="168"/>
      <c r="LMH2" s="168"/>
      <c r="LMI2" s="168"/>
      <c r="LMJ2" s="168"/>
      <c r="LMK2" s="168"/>
      <c r="LML2" s="168"/>
      <c r="LMM2" s="168"/>
      <c r="LMN2" s="168"/>
      <c r="LMO2" s="168"/>
      <c r="LMP2" s="168"/>
      <c r="LMQ2" s="168"/>
      <c r="LMR2" s="168"/>
      <c r="LMS2" s="168"/>
      <c r="LMT2" s="168"/>
      <c r="LMU2" s="168"/>
      <c r="LMV2" s="168"/>
      <c r="LMW2" s="168"/>
      <c r="LMX2" s="168"/>
      <c r="LMY2" s="168"/>
      <c r="LMZ2" s="168"/>
      <c r="LNA2" s="168"/>
      <c r="LNB2" s="168"/>
      <c r="LNC2" s="168"/>
      <c r="LND2" s="168"/>
      <c r="LNE2" s="168"/>
      <c r="LNF2" s="168"/>
      <c r="LNG2" s="168"/>
      <c r="LNH2" s="168"/>
      <c r="LNI2" s="168"/>
      <c r="LNJ2" s="168"/>
      <c r="LNK2" s="168"/>
      <c r="LNL2" s="168"/>
      <c r="LNM2" s="168"/>
      <c r="LNN2" s="168"/>
      <c r="LNO2" s="168"/>
      <c r="LNP2" s="168"/>
      <c r="LNQ2" s="168"/>
      <c r="LNR2" s="168"/>
      <c r="LNS2" s="168"/>
      <c r="LNT2" s="168"/>
      <c r="LNU2" s="168"/>
      <c r="LNV2" s="168"/>
      <c r="LNW2" s="168"/>
      <c r="LNX2" s="168"/>
      <c r="LNY2" s="168"/>
      <c r="LNZ2" s="168"/>
      <c r="LOA2" s="168"/>
      <c r="LOB2" s="168"/>
      <c r="LOC2" s="168"/>
      <c r="LOD2" s="168"/>
      <c r="LOE2" s="168"/>
      <c r="LOF2" s="168"/>
      <c r="LOG2" s="168"/>
      <c r="LOH2" s="168"/>
      <c r="LOI2" s="168"/>
      <c r="LOJ2" s="168"/>
      <c r="LOK2" s="168"/>
      <c r="LOL2" s="168"/>
      <c r="LOM2" s="168"/>
      <c r="LON2" s="168"/>
      <c r="LOO2" s="168"/>
      <c r="LOP2" s="168"/>
      <c r="LOQ2" s="168"/>
      <c r="LOR2" s="168"/>
      <c r="LOS2" s="168"/>
      <c r="LOT2" s="168"/>
      <c r="LOU2" s="168"/>
      <c r="LOV2" s="168"/>
      <c r="LOW2" s="168"/>
      <c r="LOX2" s="168"/>
      <c r="LOY2" s="168"/>
      <c r="LOZ2" s="168"/>
      <c r="LPA2" s="168"/>
      <c r="LPB2" s="168"/>
      <c r="LPC2" s="168"/>
      <c r="LPD2" s="168"/>
      <c r="LPE2" s="168"/>
      <c r="LPF2" s="168"/>
      <c r="LPG2" s="168"/>
      <c r="LPH2" s="168"/>
      <c r="LPI2" s="168"/>
      <c r="LPJ2" s="168"/>
      <c r="LPK2" s="168"/>
      <c r="LPL2" s="168"/>
      <c r="LPM2" s="168"/>
      <c r="LPN2" s="168"/>
      <c r="LPO2" s="168"/>
      <c r="LPP2" s="168"/>
      <c r="LPQ2" s="168"/>
      <c r="LPR2" s="168"/>
      <c r="LPS2" s="168"/>
      <c r="LPT2" s="168"/>
      <c r="LPU2" s="168"/>
      <c r="LPV2" s="168"/>
      <c r="LPW2" s="168"/>
      <c r="LPX2" s="168"/>
      <c r="LPY2" s="168"/>
      <c r="LPZ2" s="168"/>
      <c r="LQA2" s="168"/>
      <c r="LQB2" s="168"/>
      <c r="LQC2" s="168"/>
      <c r="LQD2" s="168"/>
      <c r="LQE2" s="168"/>
      <c r="LQF2" s="168"/>
      <c r="LQG2" s="168"/>
      <c r="LQH2" s="168"/>
      <c r="LQI2" s="168"/>
      <c r="LQJ2" s="168"/>
      <c r="LQK2" s="168"/>
      <c r="LQL2" s="168"/>
      <c r="LQM2" s="168"/>
      <c r="LQN2" s="168"/>
      <c r="LQO2" s="168"/>
      <c r="LQP2" s="168"/>
      <c r="LQQ2" s="168"/>
      <c r="LQR2" s="168"/>
      <c r="LQS2" s="168"/>
      <c r="LQT2" s="168"/>
      <c r="LQU2" s="168"/>
      <c r="LQV2" s="168"/>
      <c r="LQW2" s="168"/>
      <c r="LQX2" s="168"/>
      <c r="LQY2" s="168"/>
      <c r="LQZ2" s="168"/>
      <c r="LRA2" s="168"/>
      <c r="LRB2" s="168"/>
      <c r="LRC2" s="168"/>
      <c r="LRD2" s="168"/>
      <c r="LRE2" s="168"/>
      <c r="LRF2" s="168"/>
      <c r="LRG2" s="168"/>
      <c r="LRH2" s="168"/>
      <c r="LRI2" s="168"/>
      <c r="LRJ2" s="168"/>
      <c r="LRK2" s="168"/>
      <c r="LRL2" s="168"/>
      <c r="LRM2" s="168"/>
      <c r="LRN2" s="168"/>
      <c r="LRO2" s="168"/>
      <c r="LRP2" s="168"/>
      <c r="LRQ2" s="168"/>
      <c r="LRR2" s="168"/>
      <c r="LRS2" s="168"/>
      <c r="LRT2" s="168"/>
      <c r="LRU2" s="168"/>
      <c r="LRV2" s="168"/>
      <c r="LRW2" s="168"/>
      <c r="LRX2" s="168"/>
      <c r="LRY2" s="168"/>
      <c r="LRZ2" s="168"/>
      <c r="LSA2" s="168"/>
      <c r="LSB2" s="168"/>
      <c r="LSC2" s="168"/>
      <c r="LSD2" s="168"/>
      <c r="LSE2" s="168"/>
      <c r="LSF2" s="168"/>
      <c r="LSG2" s="168"/>
      <c r="LSH2" s="168"/>
      <c r="LSI2" s="168"/>
      <c r="LSJ2" s="168"/>
      <c r="LSK2" s="168"/>
      <c r="LSL2" s="168"/>
      <c r="LSM2" s="168"/>
      <c r="LSN2" s="168"/>
      <c r="LSO2" s="168"/>
      <c r="LSP2" s="168"/>
      <c r="LSQ2" s="168"/>
      <c r="LSR2" s="168"/>
      <c r="LSS2" s="168"/>
      <c r="LST2" s="168"/>
      <c r="LSU2" s="168"/>
      <c r="LSV2" s="168"/>
      <c r="LSW2" s="168"/>
      <c r="LSX2" s="168"/>
      <c r="LSY2" s="168"/>
      <c r="LSZ2" s="168"/>
      <c r="LTA2" s="168"/>
      <c r="LTB2" s="168"/>
      <c r="LTC2" s="168"/>
      <c r="LTD2" s="168"/>
      <c r="LTE2" s="168"/>
      <c r="LTF2" s="168"/>
      <c r="LTG2" s="168"/>
      <c r="LTH2" s="168"/>
      <c r="LTI2" s="168"/>
      <c r="LTJ2" s="168"/>
      <c r="LTK2" s="168"/>
      <c r="LTL2" s="168"/>
      <c r="LTM2" s="168"/>
      <c r="LTN2" s="168"/>
      <c r="LTO2" s="168"/>
      <c r="LTP2" s="168"/>
      <c r="LTQ2" s="168"/>
      <c r="LTR2" s="168"/>
      <c r="LTS2" s="168"/>
      <c r="LTT2" s="168"/>
      <c r="LTU2" s="168"/>
      <c r="LTV2" s="168"/>
      <c r="LTW2" s="168"/>
      <c r="LTX2" s="168"/>
      <c r="LTY2" s="168"/>
      <c r="LTZ2" s="168"/>
      <c r="LUA2" s="168"/>
      <c r="LUB2" s="168"/>
      <c r="LUC2" s="168"/>
      <c r="LUD2" s="168"/>
      <c r="LUE2" s="168"/>
      <c r="LUF2" s="168"/>
      <c r="LUG2" s="168"/>
      <c r="LUH2" s="168"/>
      <c r="LUI2" s="168"/>
      <c r="LUJ2" s="168"/>
      <c r="LUK2" s="168"/>
      <c r="LUL2" s="168"/>
      <c r="LUM2" s="168"/>
      <c r="LUN2" s="168"/>
      <c r="LUO2" s="168"/>
      <c r="LUP2" s="168"/>
      <c r="LUQ2" s="168"/>
      <c r="LUR2" s="168"/>
      <c r="LUS2" s="168"/>
      <c r="LUT2" s="168"/>
      <c r="LUU2" s="168"/>
      <c r="LUV2" s="168"/>
      <c r="LUW2" s="168"/>
      <c r="LUX2" s="168"/>
      <c r="LUY2" s="168"/>
      <c r="LUZ2" s="168"/>
      <c r="LVA2" s="168"/>
      <c r="LVB2" s="168"/>
      <c r="LVC2" s="168"/>
      <c r="LVD2" s="168"/>
      <c r="LVE2" s="168"/>
      <c r="LVF2" s="168"/>
      <c r="LVG2" s="168"/>
      <c r="LVH2" s="168"/>
      <c r="LVI2" s="168"/>
      <c r="LVJ2" s="168"/>
      <c r="LVK2" s="168"/>
      <c r="LVL2" s="168"/>
      <c r="LVM2" s="168"/>
      <c r="LVN2" s="168"/>
      <c r="LVO2" s="168"/>
      <c r="LVP2" s="168"/>
      <c r="LVQ2" s="168"/>
      <c r="LVR2" s="168"/>
      <c r="LVS2" s="168"/>
      <c r="LVT2" s="168"/>
      <c r="LVU2" s="168"/>
      <c r="LVV2" s="168"/>
      <c r="LVW2" s="168"/>
      <c r="LVX2" s="168"/>
      <c r="LVY2" s="168"/>
      <c r="LVZ2" s="168"/>
      <c r="LWA2" s="168"/>
      <c r="LWB2" s="168"/>
      <c r="LWC2" s="168"/>
      <c r="LWD2" s="168"/>
      <c r="LWE2" s="168"/>
      <c r="LWF2" s="168"/>
      <c r="LWG2" s="168"/>
      <c r="LWH2" s="168"/>
      <c r="LWI2" s="168"/>
      <c r="LWJ2" s="168"/>
      <c r="LWK2" s="168"/>
      <c r="LWL2" s="168"/>
      <c r="LWM2" s="168"/>
      <c r="LWN2" s="168"/>
      <c r="LWO2" s="168"/>
      <c r="LWP2" s="168"/>
      <c r="LWQ2" s="168"/>
      <c r="LWR2" s="168"/>
      <c r="LWS2" s="168"/>
      <c r="LWT2" s="168"/>
      <c r="LWU2" s="168"/>
      <c r="LWV2" s="168"/>
      <c r="LWW2" s="168"/>
      <c r="LWX2" s="168"/>
      <c r="LWY2" s="168"/>
      <c r="LWZ2" s="168"/>
      <c r="LXA2" s="168"/>
      <c r="LXB2" s="168"/>
      <c r="LXC2" s="168"/>
      <c r="LXD2" s="168"/>
      <c r="LXE2" s="168"/>
      <c r="LXF2" s="168"/>
      <c r="LXG2" s="168"/>
      <c r="LXH2" s="168"/>
      <c r="LXI2" s="168"/>
      <c r="LXJ2" s="168"/>
      <c r="LXK2" s="168"/>
      <c r="LXL2" s="168"/>
      <c r="LXM2" s="168"/>
      <c r="LXN2" s="168"/>
      <c r="LXO2" s="168"/>
      <c r="LXP2" s="168"/>
      <c r="LXQ2" s="168"/>
      <c r="LXR2" s="168"/>
      <c r="LXS2" s="168"/>
      <c r="LXT2" s="168"/>
      <c r="LXU2" s="168"/>
      <c r="LXV2" s="168"/>
      <c r="LXW2" s="168"/>
      <c r="LXX2" s="168"/>
      <c r="LXY2" s="168"/>
      <c r="LXZ2" s="168"/>
      <c r="LYA2" s="168"/>
      <c r="LYB2" s="168"/>
      <c r="LYC2" s="168"/>
      <c r="LYD2" s="168"/>
      <c r="LYE2" s="168"/>
      <c r="LYF2" s="168"/>
      <c r="LYG2" s="168"/>
      <c r="LYH2" s="168"/>
      <c r="LYI2" s="168"/>
      <c r="LYJ2" s="168"/>
      <c r="LYK2" s="168"/>
      <c r="LYL2" s="168"/>
      <c r="LYM2" s="168"/>
      <c r="LYN2" s="168"/>
      <c r="LYO2" s="168"/>
      <c r="LYP2" s="168"/>
      <c r="LYQ2" s="168"/>
      <c r="LYR2" s="168"/>
      <c r="LYS2" s="168"/>
      <c r="LYT2" s="168"/>
      <c r="LYU2" s="168"/>
      <c r="LYV2" s="168"/>
      <c r="LYW2" s="168"/>
      <c r="LYX2" s="168"/>
      <c r="LYY2" s="168"/>
      <c r="LYZ2" s="168"/>
      <c r="LZA2" s="168"/>
      <c r="LZB2" s="168"/>
      <c r="LZC2" s="168"/>
      <c r="LZD2" s="168"/>
      <c r="LZE2" s="168"/>
      <c r="LZF2" s="168"/>
      <c r="LZG2" s="168"/>
      <c r="LZH2" s="168"/>
      <c r="LZI2" s="168"/>
      <c r="LZJ2" s="168"/>
      <c r="LZK2" s="168"/>
      <c r="LZL2" s="168"/>
      <c r="LZM2" s="168"/>
      <c r="LZN2" s="168"/>
      <c r="LZO2" s="168"/>
      <c r="LZP2" s="168"/>
      <c r="LZQ2" s="168"/>
      <c r="LZR2" s="168"/>
      <c r="LZS2" s="168"/>
      <c r="LZT2" s="168"/>
      <c r="LZU2" s="168"/>
      <c r="LZV2" s="168"/>
      <c r="LZW2" s="168"/>
      <c r="LZX2" s="168"/>
      <c r="LZY2" s="168"/>
      <c r="LZZ2" s="168"/>
      <c r="MAA2" s="168"/>
      <c r="MAB2" s="168"/>
      <c r="MAC2" s="168"/>
      <c r="MAD2" s="168"/>
      <c r="MAE2" s="168"/>
      <c r="MAF2" s="168"/>
      <c r="MAG2" s="168"/>
      <c r="MAH2" s="168"/>
      <c r="MAI2" s="168"/>
      <c r="MAJ2" s="168"/>
      <c r="MAK2" s="168"/>
      <c r="MAL2" s="168"/>
      <c r="MAM2" s="168"/>
      <c r="MAN2" s="168"/>
      <c r="MAO2" s="168"/>
      <c r="MAP2" s="168"/>
      <c r="MAQ2" s="168"/>
      <c r="MAR2" s="168"/>
      <c r="MAS2" s="168"/>
      <c r="MAT2" s="168"/>
      <c r="MAU2" s="168"/>
      <c r="MAV2" s="168"/>
      <c r="MAW2" s="168"/>
      <c r="MAX2" s="168"/>
      <c r="MAY2" s="168"/>
      <c r="MAZ2" s="168"/>
      <c r="MBA2" s="168"/>
      <c r="MBB2" s="168"/>
      <c r="MBC2" s="168"/>
      <c r="MBD2" s="168"/>
      <c r="MBE2" s="168"/>
      <c r="MBF2" s="168"/>
      <c r="MBG2" s="168"/>
      <c r="MBH2" s="168"/>
      <c r="MBI2" s="168"/>
      <c r="MBJ2" s="168"/>
      <c r="MBK2" s="168"/>
      <c r="MBL2" s="168"/>
      <c r="MBM2" s="168"/>
      <c r="MBN2" s="168"/>
      <c r="MBO2" s="168"/>
      <c r="MBP2" s="168"/>
      <c r="MBQ2" s="168"/>
      <c r="MBR2" s="168"/>
      <c r="MBS2" s="168"/>
      <c r="MBT2" s="168"/>
      <c r="MBU2" s="168"/>
      <c r="MBV2" s="168"/>
      <c r="MBW2" s="168"/>
      <c r="MBX2" s="168"/>
      <c r="MBY2" s="168"/>
      <c r="MBZ2" s="168"/>
      <c r="MCA2" s="168"/>
      <c r="MCB2" s="168"/>
      <c r="MCC2" s="168"/>
      <c r="MCD2" s="168"/>
      <c r="MCE2" s="168"/>
      <c r="MCF2" s="168"/>
      <c r="MCG2" s="168"/>
      <c r="MCH2" s="168"/>
      <c r="MCI2" s="168"/>
      <c r="MCJ2" s="168"/>
      <c r="MCK2" s="168"/>
      <c r="MCL2" s="168"/>
      <c r="MCM2" s="168"/>
      <c r="MCN2" s="168"/>
      <c r="MCO2" s="168"/>
      <c r="MCP2" s="168"/>
      <c r="MCQ2" s="168"/>
      <c r="MCR2" s="168"/>
      <c r="MCS2" s="168"/>
      <c r="MCT2" s="168"/>
      <c r="MCU2" s="168"/>
      <c r="MCV2" s="168"/>
      <c r="MCW2" s="168"/>
      <c r="MCX2" s="168"/>
      <c r="MCY2" s="168"/>
      <c r="MCZ2" s="168"/>
      <c r="MDA2" s="168"/>
      <c r="MDB2" s="168"/>
      <c r="MDC2" s="168"/>
      <c r="MDD2" s="168"/>
      <c r="MDE2" s="168"/>
      <c r="MDF2" s="168"/>
      <c r="MDG2" s="168"/>
      <c r="MDH2" s="168"/>
      <c r="MDI2" s="168"/>
      <c r="MDJ2" s="168"/>
      <c r="MDK2" s="168"/>
      <c r="MDL2" s="168"/>
      <c r="MDM2" s="168"/>
      <c r="MDN2" s="168"/>
      <c r="MDO2" s="168"/>
      <c r="MDP2" s="168"/>
      <c r="MDQ2" s="168"/>
      <c r="MDR2" s="168"/>
      <c r="MDS2" s="168"/>
      <c r="MDT2" s="168"/>
      <c r="MDU2" s="168"/>
      <c r="MDV2" s="168"/>
      <c r="MDW2" s="168"/>
      <c r="MDX2" s="168"/>
      <c r="MDY2" s="168"/>
      <c r="MDZ2" s="168"/>
      <c r="MEA2" s="168"/>
      <c r="MEB2" s="168"/>
      <c r="MEC2" s="168"/>
      <c r="MED2" s="168"/>
      <c r="MEE2" s="168"/>
      <c r="MEF2" s="168"/>
      <c r="MEG2" s="168"/>
      <c r="MEH2" s="168"/>
      <c r="MEI2" s="168"/>
      <c r="MEJ2" s="168"/>
      <c r="MEK2" s="168"/>
      <c r="MEL2" s="168"/>
      <c r="MEM2" s="168"/>
      <c r="MEN2" s="168"/>
      <c r="MEO2" s="168"/>
      <c r="MEP2" s="168"/>
      <c r="MEQ2" s="168"/>
      <c r="MER2" s="168"/>
      <c r="MES2" s="168"/>
      <c r="MET2" s="168"/>
      <c r="MEU2" s="168"/>
      <c r="MEV2" s="168"/>
      <c r="MEW2" s="168"/>
      <c r="MEX2" s="168"/>
      <c r="MEY2" s="168"/>
      <c r="MEZ2" s="168"/>
      <c r="MFA2" s="168"/>
      <c r="MFB2" s="168"/>
      <c r="MFC2" s="168"/>
      <c r="MFD2" s="168"/>
      <c r="MFE2" s="168"/>
      <c r="MFF2" s="168"/>
      <c r="MFG2" s="168"/>
      <c r="MFH2" s="168"/>
      <c r="MFI2" s="168"/>
      <c r="MFJ2" s="168"/>
      <c r="MFK2" s="168"/>
      <c r="MFL2" s="168"/>
      <c r="MFM2" s="168"/>
      <c r="MFN2" s="168"/>
      <c r="MFO2" s="168"/>
      <c r="MFP2" s="168"/>
      <c r="MFQ2" s="168"/>
      <c r="MFR2" s="168"/>
      <c r="MFS2" s="168"/>
      <c r="MFT2" s="168"/>
      <c r="MFU2" s="168"/>
      <c r="MFV2" s="168"/>
      <c r="MFW2" s="168"/>
      <c r="MFX2" s="168"/>
      <c r="MFY2" s="168"/>
      <c r="MFZ2" s="168"/>
      <c r="MGA2" s="168"/>
      <c r="MGB2" s="168"/>
      <c r="MGC2" s="168"/>
      <c r="MGD2" s="168"/>
      <c r="MGE2" s="168"/>
      <c r="MGF2" s="168"/>
      <c r="MGG2" s="168"/>
      <c r="MGH2" s="168"/>
      <c r="MGI2" s="168"/>
      <c r="MGJ2" s="168"/>
      <c r="MGK2" s="168"/>
      <c r="MGL2" s="168"/>
      <c r="MGM2" s="168"/>
      <c r="MGN2" s="168"/>
      <c r="MGO2" s="168"/>
      <c r="MGP2" s="168"/>
      <c r="MGQ2" s="168"/>
      <c r="MGR2" s="168"/>
      <c r="MGS2" s="168"/>
      <c r="MGT2" s="168"/>
      <c r="MGU2" s="168"/>
      <c r="MGV2" s="168"/>
      <c r="MGW2" s="168"/>
      <c r="MGX2" s="168"/>
      <c r="MGY2" s="168"/>
      <c r="MGZ2" s="168"/>
      <c r="MHA2" s="168"/>
      <c r="MHB2" s="168"/>
      <c r="MHC2" s="168"/>
      <c r="MHD2" s="168"/>
      <c r="MHE2" s="168"/>
      <c r="MHF2" s="168"/>
      <c r="MHG2" s="168"/>
      <c r="MHH2" s="168"/>
      <c r="MHI2" s="168"/>
      <c r="MHJ2" s="168"/>
      <c r="MHK2" s="168"/>
      <c r="MHL2" s="168"/>
      <c r="MHM2" s="168"/>
      <c r="MHN2" s="168"/>
      <c r="MHO2" s="168"/>
      <c r="MHP2" s="168"/>
      <c r="MHQ2" s="168"/>
      <c r="MHR2" s="168"/>
      <c r="MHS2" s="168"/>
      <c r="MHT2" s="168"/>
      <c r="MHU2" s="168"/>
      <c r="MHV2" s="168"/>
      <c r="MHW2" s="168"/>
      <c r="MHX2" s="168"/>
      <c r="MHY2" s="168"/>
      <c r="MHZ2" s="168"/>
      <c r="MIA2" s="168"/>
      <c r="MIB2" s="168"/>
      <c r="MIC2" s="168"/>
      <c r="MID2" s="168"/>
      <c r="MIE2" s="168"/>
      <c r="MIF2" s="168"/>
      <c r="MIG2" s="168"/>
      <c r="MIH2" s="168"/>
      <c r="MII2" s="168"/>
      <c r="MIJ2" s="168"/>
      <c r="MIK2" s="168"/>
      <c r="MIL2" s="168"/>
      <c r="MIM2" s="168"/>
      <c r="MIN2" s="168"/>
      <c r="MIO2" s="168"/>
      <c r="MIP2" s="168"/>
      <c r="MIQ2" s="168"/>
      <c r="MIR2" s="168"/>
      <c r="MIS2" s="168"/>
      <c r="MIT2" s="168"/>
      <c r="MIU2" s="168"/>
      <c r="MIV2" s="168"/>
      <c r="MIW2" s="168"/>
      <c r="MIX2" s="168"/>
      <c r="MIY2" s="168"/>
      <c r="MIZ2" s="168"/>
      <c r="MJA2" s="168"/>
      <c r="MJB2" s="168"/>
      <c r="MJC2" s="168"/>
      <c r="MJD2" s="168"/>
      <c r="MJE2" s="168"/>
      <c r="MJF2" s="168"/>
      <c r="MJG2" s="168"/>
      <c r="MJH2" s="168"/>
      <c r="MJI2" s="168"/>
      <c r="MJJ2" s="168"/>
      <c r="MJK2" s="168"/>
      <c r="MJL2" s="168"/>
      <c r="MJM2" s="168"/>
      <c r="MJN2" s="168"/>
      <c r="MJO2" s="168"/>
      <c r="MJP2" s="168"/>
      <c r="MJQ2" s="168"/>
      <c r="MJR2" s="168"/>
      <c r="MJS2" s="168"/>
      <c r="MJT2" s="168"/>
      <c r="MJU2" s="168"/>
      <c r="MJV2" s="168"/>
      <c r="MJW2" s="168"/>
      <c r="MJX2" s="168"/>
      <c r="MJY2" s="168"/>
      <c r="MJZ2" s="168"/>
      <c r="MKA2" s="168"/>
      <c r="MKB2" s="168"/>
      <c r="MKC2" s="168"/>
      <c r="MKD2" s="168"/>
      <c r="MKE2" s="168"/>
      <c r="MKF2" s="168"/>
      <c r="MKG2" s="168"/>
      <c r="MKH2" s="168"/>
      <c r="MKI2" s="168"/>
      <c r="MKJ2" s="168"/>
      <c r="MKK2" s="168"/>
      <c r="MKL2" s="168"/>
      <c r="MKM2" s="168"/>
      <c r="MKN2" s="168"/>
      <c r="MKO2" s="168"/>
      <c r="MKP2" s="168"/>
      <c r="MKQ2" s="168"/>
      <c r="MKR2" s="168"/>
      <c r="MKS2" s="168"/>
      <c r="MKT2" s="168"/>
      <c r="MKU2" s="168"/>
      <c r="MKV2" s="168"/>
      <c r="MKW2" s="168"/>
      <c r="MKX2" s="168"/>
      <c r="MKY2" s="168"/>
      <c r="MKZ2" s="168"/>
      <c r="MLA2" s="168"/>
      <c r="MLB2" s="168"/>
      <c r="MLC2" s="168"/>
      <c r="MLD2" s="168"/>
      <c r="MLE2" s="168"/>
      <c r="MLF2" s="168"/>
      <c r="MLG2" s="168"/>
      <c r="MLH2" s="168"/>
      <c r="MLI2" s="168"/>
      <c r="MLJ2" s="168"/>
      <c r="MLK2" s="168"/>
      <c r="MLL2" s="168"/>
      <c r="MLM2" s="168"/>
      <c r="MLN2" s="168"/>
      <c r="MLO2" s="168"/>
      <c r="MLP2" s="168"/>
      <c r="MLQ2" s="168"/>
      <c r="MLR2" s="168"/>
      <c r="MLS2" s="168"/>
      <c r="MLT2" s="168"/>
      <c r="MLU2" s="168"/>
      <c r="MLV2" s="168"/>
      <c r="MLW2" s="168"/>
      <c r="MLX2" s="168"/>
      <c r="MLY2" s="168"/>
      <c r="MLZ2" s="168"/>
      <c r="MMA2" s="168"/>
      <c r="MMB2" s="168"/>
      <c r="MMC2" s="168"/>
      <c r="MMD2" s="168"/>
      <c r="MME2" s="168"/>
      <c r="MMF2" s="168"/>
      <c r="MMG2" s="168"/>
      <c r="MMH2" s="168"/>
      <c r="MMI2" s="168"/>
      <c r="MMJ2" s="168"/>
      <c r="MMK2" s="168"/>
      <c r="MML2" s="168"/>
      <c r="MMM2" s="168"/>
      <c r="MMN2" s="168"/>
      <c r="MMO2" s="168"/>
      <c r="MMP2" s="168"/>
      <c r="MMQ2" s="168"/>
      <c r="MMR2" s="168"/>
      <c r="MMS2" s="168"/>
      <c r="MMT2" s="168"/>
      <c r="MMU2" s="168"/>
      <c r="MMV2" s="168"/>
      <c r="MMW2" s="168"/>
      <c r="MMX2" s="168"/>
      <c r="MMY2" s="168"/>
      <c r="MMZ2" s="168"/>
      <c r="MNA2" s="168"/>
      <c r="MNB2" s="168"/>
      <c r="MNC2" s="168"/>
      <c r="MND2" s="168"/>
      <c r="MNE2" s="168"/>
      <c r="MNF2" s="168"/>
      <c r="MNG2" s="168"/>
      <c r="MNH2" s="168"/>
      <c r="MNI2" s="168"/>
      <c r="MNJ2" s="168"/>
      <c r="MNK2" s="168"/>
      <c r="MNL2" s="168"/>
      <c r="MNM2" s="168"/>
      <c r="MNN2" s="168"/>
      <c r="MNO2" s="168"/>
      <c r="MNP2" s="168"/>
      <c r="MNQ2" s="168"/>
      <c r="MNR2" s="168"/>
      <c r="MNS2" s="168"/>
      <c r="MNT2" s="168"/>
      <c r="MNU2" s="168"/>
      <c r="MNV2" s="168"/>
      <c r="MNW2" s="168"/>
      <c r="MNX2" s="168"/>
      <c r="MNY2" s="168"/>
      <c r="MNZ2" s="168"/>
      <c r="MOA2" s="168"/>
      <c r="MOB2" s="168"/>
      <c r="MOC2" s="168"/>
      <c r="MOD2" s="168"/>
      <c r="MOE2" s="168"/>
      <c r="MOF2" s="168"/>
      <c r="MOG2" s="168"/>
      <c r="MOH2" s="168"/>
      <c r="MOI2" s="168"/>
      <c r="MOJ2" s="168"/>
      <c r="MOK2" s="168"/>
      <c r="MOL2" s="168"/>
      <c r="MOM2" s="168"/>
      <c r="MON2" s="168"/>
      <c r="MOO2" s="168"/>
      <c r="MOP2" s="168"/>
      <c r="MOQ2" s="168"/>
      <c r="MOR2" s="168"/>
      <c r="MOS2" s="168"/>
      <c r="MOT2" s="168"/>
      <c r="MOU2" s="168"/>
      <c r="MOV2" s="168"/>
      <c r="MOW2" s="168"/>
      <c r="MOX2" s="168"/>
      <c r="MOY2" s="168"/>
      <c r="MOZ2" s="168"/>
      <c r="MPA2" s="168"/>
      <c r="MPB2" s="168"/>
      <c r="MPC2" s="168"/>
      <c r="MPD2" s="168"/>
      <c r="MPE2" s="168"/>
      <c r="MPF2" s="168"/>
      <c r="MPG2" s="168"/>
      <c r="MPH2" s="168"/>
      <c r="MPI2" s="168"/>
      <c r="MPJ2" s="168"/>
      <c r="MPK2" s="168"/>
      <c r="MPL2" s="168"/>
      <c r="MPM2" s="168"/>
      <c r="MPN2" s="168"/>
      <c r="MPO2" s="168"/>
      <c r="MPP2" s="168"/>
      <c r="MPQ2" s="168"/>
      <c r="MPR2" s="168"/>
      <c r="MPS2" s="168"/>
      <c r="MPT2" s="168"/>
      <c r="MPU2" s="168"/>
      <c r="MPV2" s="168"/>
      <c r="MPW2" s="168"/>
      <c r="MPX2" s="168"/>
      <c r="MPY2" s="168"/>
      <c r="MPZ2" s="168"/>
      <c r="MQA2" s="168"/>
      <c r="MQB2" s="168"/>
      <c r="MQC2" s="168"/>
      <c r="MQD2" s="168"/>
      <c r="MQE2" s="168"/>
      <c r="MQF2" s="168"/>
      <c r="MQG2" s="168"/>
      <c r="MQH2" s="168"/>
      <c r="MQI2" s="168"/>
      <c r="MQJ2" s="168"/>
      <c r="MQK2" s="168"/>
      <c r="MQL2" s="168"/>
      <c r="MQM2" s="168"/>
      <c r="MQN2" s="168"/>
      <c r="MQO2" s="168"/>
      <c r="MQP2" s="168"/>
      <c r="MQQ2" s="168"/>
      <c r="MQR2" s="168"/>
      <c r="MQS2" s="168"/>
      <c r="MQT2" s="168"/>
      <c r="MQU2" s="168"/>
      <c r="MQV2" s="168"/>
      <c r="MQW2" s="168"/>
      <c r="MQX2" s="168"/>
      <c r="MQY2" s="168"/>
      <c r="MQZ2" s="168"/>
      <c r="MRA2" s="168"/>
      <c r="MRB2" s="168"/>
      <c r="MRC2" s="168"/>
      <c r="MRD2" s="168"/>
      <c r="MRE2" s="168"/>
      <c r="MRF2" s="168"/>
      <c r="MRG2" s="168"/>
      <c r="MRH2" s="168"/>
      <c r="MRI2" s="168"/>
      <c r="MRJ2" s="168"/>
      <c r="MRK2" s="168"/>
      <c r="MRL2" s="168"/>
      <c r="MRM2" s="168"/>
      <c r="MRN2" s="168"/>
      <c r="MRO2" s="168"/>
      <c r="MRP2" s="168"/>
      <c r="MRQ2" s="168"/>
      <c r="MRR2" s="168"/>
      <c r="MRS2" s="168"/>
      <c r="MRT2" s="168"/>
      <c r="MRU2" s="168"/>
      <c r="MRV2" s="168"/>
      <c r="MRW2" s="168"/>
      <c r="MRX2" s="168"/>
      <c r="MRY2" s="168"/>
      <c r="MRZ2" s="168"/>
      <c r="MSA2" s="168"/>
      <c r="MSB2" s="168"/>
      <c r="MSC2" s="168"/>
      <c r="MSD2" s="168"/>
      <c r="MSE2" s="168"/>
      <c r="MSF2" s="168"/>
      <c r="MSG2" s="168"/>
      <c r="MSH2" s="168"/>
      <c r="MSI2" s="168"/>
      <c r="MSJ2" s="168"/>
      <c r="MSK2" s="168"/>
      <c r="MSL2" s="168"/>
      <c r="MSM2" s="168"/>
      <c r="MSN2" s="168"/>
      <c r="MSO2" s="168"/>
      <c r="MSP2" s="168"/>
      <c r="MSQ2" s="168"/>
      <c r="MSR2" s="168"/>
      <c r="MSS2" s="168"/>
      <c r="MST2" s="168"/>
      <c r="MSU2" s="168"/>
      <c r="MSV2" s="168"/>
      <c r="MSW2" s="168"/>
      <c r="MSX2" s="168"/>
      <c r="MSY2" s="168"/>
      <c r="MSZ2" s="168"/>
      <c r="MTA2" s="168"/>
      <c r="MTB2" s="168"/>
      <c r="MTC2" s="168"/>
      <c r="MTD2" s="168"/>
      <c r="MTE2" s="168"/>
      <c r="MTF2" s="168"/>
      <c r="MTG2" s="168"/>
      <c r="MTH2" s="168"/>
      <c r="MTI2" s="168"/>
      <c r="MTJ2" s="168"/>
      <c r="MTK2" s="168"/>
      <c r="MTL2" s="168"/>
      <c r="MTM2" s="168"/>
      <c r="MTN2" s="168"/>
      <c r="MTO2" s="168"/>
      <c r="MTP2" s="168"/>
      <c r="MTQ2" s="168"/>
      <c r="MTR2" s="168"/>
      <c r="MTS2" s="168"/>
      <c r="MTT2" s="168"/>
      <c r="MTU2" s="168"/>
      <c r="MTV2" s="168"/>
      <c r="MTW2" s="168"/>
      <c r="MTX2" s="168"/>
      <c r="MTY2" s="168"/>
      <c r="MTZ2" s="168"/>
      <c r="MUA2" s="168"/>
      <c r="MUB2" s="168"/>
      <c r="MUC2" s="168"/>
      <c r="MUD2" s="168"/>
      <c r="MUE2" s="168"/>
      <c r="MUF2" s="168"/>
      <c r="MUG2" s="168"/>
      <c r="MUH2" s="168"/>
      <c r="MUI2" s="168"/>
      <c r="MUJ2" s="168"/>
      <c r="MUK2" s="168"/>
      <c r="MUL2" s="168"/>
      <c r="MUM2" s="168"/>
      <c r="MUN2" s="168"/>
      <c r="MUO2" s="168"/>
      <c r="MUP2" s="168"/>
      <c r="MUQ2" s="168"/>
      <c r="MUR2" s="168"/>
      <c r="MUS2" s="168"/>
      <c r="MUT2" s="168"/>
      <c r="MUU2" s="168"/>
      <c r="MUV2" s="168"/>
      <c r="MUW2" s="168"/>
      <c r="MUX2" s="168"/>
      <c r="MUY2" s="168"/>
      <c r="MUZ2" s="168"/>
      <c r="MVA2" s="168"/>
      <c r="MVB2" s="168"/>
      <c r="MVC2" s="168"/>
      <c r="MVD2" s="168"/>
      <c r="MVE2" s="168"/>
      <c r="MVF2" s="168"/>
      <c r="MVG2" s="168"/>
      <c r="MVH2" s="168"/>
      <c r="MVI2" s="168"/>
      <c r="MVJ2" s="168"/>
      <c r="MVK2" s="168"/>
      <c r="MVL2" s="168"/>
      <c r="MVM2" s="168"/>
      <c r="MVN2" s="168"/>
      <c r="MVO2" s="168"/>
      <c r="MVP2" s="168"/>
      <c r="MVQ2" s="168"/>
      <c r="MVR2" s="168"/>
      <c r="MVS2" s="168"/>
      <c r="MVT2" s="168"/>
      <c r="MVU2" s="168"/>
      <c r="MVV2" s="168"/>
      <c r="MVW2" s="168"/>
      <c r="MVX2" s="168"/>
      <c r="MVY2" s="168"/>
      <c r="MVZ2" s="168"/>
      <c r="MWA2" s="168"/>
      <c r="MWB2" s="168"/>
      <c r="MWC2" s="168"/>
      <c r="MWD2" s="168"/>
      <c r="MWE2" s="168"/>
      <c r="MWF2" s="168"/>
      <c r="MWG2" s="168"/>
      <c r="MWH2" s="168"/>
      <c r="MWI2" s="168"/>
      <c r="MWJ2" s="168"/>
      <c r="MWK2" s="168"/>
      <c r="MWL2" s="168"/>
      <c r="MWM2" s="168"/>
      <c r="MWN2" s="168"/>
      <c r="MWO2" s="168"/>
      <c r="MWP2" s="168"/>
      <c r="MWQ2" s="168"/>
      <c r="MWR2" s="168"/>
      <c r="MWS2" s="168"/>
      <c r="MWT2" s="168"/>
      <c r="MWU2" s="168"/>
      <c r="MWV2" s="168"/>
      <c r="MWW2" s="168"/>
      <c r="MWX2" s="168"/>
      <c r="MWY2" s="168"/>
      <c r="MWZ2" s="168"/>
      <c r="MXA2" s="168"/>
      <c r="MXB2" s="168"/>
      <c r="MXC2" s="168"/>
      <c r="MXD2" s="168"/>
      <c r="MXE2" s="168"/>
      <c r="MXF2" s="168"/>
      <c r="MXG2" s="168"/>
      <c r="MXH2" s="168"/>
      <c r="MXI2" s="168"/>
      <c r="MXJ2" s="168"/>
      <c r="MXK2" s="168"/>
      <c r="MXL2" s="168"/>
      <c r="MXM2" s="168"/>
      <c r="MXN2" s="168"/>
      <c r="MXO2" s="168"/>
      <c r="MXP2" s="168"/>
      <c r="MXQ2" s="168"/>
      <c r="MXR2" s="168"/>
      <c r="MXS2" s="168"/>
      <c r="MXT2" s="168"/>
      <c r="MXU2" s="168"/>
      <c r="MXV2" s="168"/>
      <c r="MXW2" s="168"/>
      <c r="MXX2" s="168"/>
      <c r="MXY2" s="168"/>
      <c r="MXZ2" s="168"/>
      <c r="MYA2" s="168"/>
      <c r="MYB2" s="168"/>
      <c r="MYC2" s="168"/>
      <c r="MYD2" s="168"/>
      <c r="MYE2" s="168"/>
      <c r="MYF2" s="168"/>
      <c r="MYG2" s="168"/>
      <c r="MYH2" s="168"/>
      <c r="MYI2" s="168"/>
      <c r="MYJ2" s="168"/>
      <c r="MYK2" s="168"/>
      <c r="MYL2" s="168"/>
      <c r="MYM2" s="168"/>
      <c r="MYN2" s="168"/>
      <c r="MYO2" s="168"/>
      <c r="MYP2" s="168"/>
      <c r="MYQ2" s="168"/>
      <c r="MYR2" s="168"/>
      <c r="MYS2" s="168"/>
      <c r="MYT2" s="168"/>
      <c r="MYU2" s="168"/>
      <c r="MYV2" s="168"/>
      <c r="MYW2" s="168"/>
      <c r="MYX2" s="168"/>
      <c r="MYY2" s="168"/>
      <c r="MYZ2" s="168"/>
      <c r="MZA2" s="168"/>
      <c r="MZB2" s="168"/>
      <c r="MZC2" s="168"/>
      <c r="MZD2" s="168"/>
      <c r="MZE2" s="168"/>
      <c r="MZF2" s="168"/>
      <c r="MZG2" s="168"/>
      <c r="MZH2" s="168"/>
      <c r="MZI2" s="168"/>
      <c r="MZJ2" s="168"/>
      <c r="MZK2" s="168"/>
      <c r="MZL2" s="168"/>
      <c r="MZM2" s="168"/>
      <c r="MZN2" s="168"/>
      <c r="MZO2" s="168"/>
      <c r="MZP2" s="168"/>
      <c r="MZQ2" s="168"/>
      <c r="MZR2" s="168"/>
      <c r="MZS2" s="168"/>
      <c r="MZT2" s="168"/>
      <c r="MZU2" s="168"/>
      <c r="MZV2" s="168"/>
      <c r="MZW2" s="168"/>
      <c r="MZX2" s="168"/>
      <c r="MZY2" s="168"/>
      <c r="MZZ2" s="168"/>
      <c r="NAA2" s="168"/>
      <c r="NAB2" s="168"/>
      <c r="NAC2" s="168"/>
      <c r="NAD2" s="168"/>
      <c r="NAE2" s="168"/>
      <c r="NAF2" s="168"/>
      <c r="NAG2" s="168"/>
      <c r="NAH2" s="168"/>
      <c r="NAI2" s="168"/>
      <c r="NAJ2" s="168"/>
      <c r="NAK2" s="168"/>
      <c r="NAL2" s="168"/>
      <c r="NAM2" s="168"/>
      <c r="NAN2" s="168"/>
      <c r="NAO2" s="168"/>
      <c r="NAP2" s="168"/>
      <c r="NAQ2" s="168"/>
      <c r="NAR2" s="168"/>
      <c r="NAS2" s="168"/>
      <c r="NAT2" s="168"/>
      <c r="NAU2" s="168"/>
      <c r="NAV2" s="168"/>
      <c r="NAW2" s="168"/>
      <c r="NAX2" s="168"/>
      <c r="NAY2" s="168"/>
      <c r="NAZ2" s="168"/>
      <c r="NBA2" s="168"/>
      <c r="NBB2" s="168"/>
      <c r="NBC2" s="168"/>
      <c r="NBD2" s="168"/>
      <c r="NBE2" s="168"/>
      <c r="NBF2" s="168"/>
      <c r="NBG2" s="168"/>
      <c r="NBH2" s="168"/>
      <c r="NBI2" s="168"/>
      <c r="NBJ2" s="168"/>
      <c r="NBK2" s="168"/>
      <c r="NBL2" s="168"/>
      <c r="NBM2" s="168"/>
      <c r="NBN2" s="168"/>
      <c r="NBO2" s="168"/>
      <c r="NBP2" s="168"/>
      <c r="NBQ2" s="168"/>
      <c r="NBR2" s="168"/>
      <c r="NBS2" s="168"/>
      <c r="NBT2" s="168"/>
      <c r="NBU2" s="168"/>
      <c r="NBV2" s="168"/>
      <c r="NBW2" s="168"/>
      <c r="NBX2" s="168"/>
      <c r="NBY2" s="168"/>
      <c r="NBZ2" s="168"/>
      <c r="NCA2" s="168"/>
      <c r="NCB2" s="168"/>
      <c r="NCC2" s="168"/>
      <c r="NCD2" s="168"/>
      <c r="NCE2" s="168"/>
      <c r="NCF2" s="168"/>
      <c r="NCG2" s="168"/>
      <c r="NCH2" s="168"/>
      <c r="NCI2" s="168"/>
      <c r="NCJ2" s="168"/>
      <c r="NCK2" s="168"/>
      <c r="NCL2" s="168"/>
      <c r="NCM2" s="168"/>
      <c r="NCN2" s="168"/>
      <c r="NCO2" s="168"/>
      <c r="NCP2" s="168"/>
      <c r="NCQ2" s="168"/>
      <c r="NCR2" s="168"/>
      <c r="NCS2" s="168"/>
      <c r="NCT2" s="168"/>
      <c r="NCU2" s="168"/>
      <c r="NCV2" s="168"/>
      <c r="NCW2" s="168"/>
      <c r="NCX2" s="168"/>
      <c r="NCY2" s="168"/>
      <c r="NCZ2" s="168"/>
      <c r="NDA2" s="168"/>
      <c r="NDB2" s="168"/>
      <c r="NDC2" s="168"/>
      <c r="NDD2" s="168"/>
      <c r="NDE2" s="168"/>
      <c r="NDF2" s="168"/>
      <c r="NDG2" s="168"/>
      <c r="NDH2" s="168"/>
      <c r="NDI2" s="168"/>
      <c r="NDJ2" s="168"/>
      <c r="NDK2" s="168"/>
      <c r="NDL2" s="168"/>
      <c r="NDM2" s="168"/>
      <c r="NDN2" s="168"/>
      <c r="NDO2" s="168"/>
      <c r="NDP2" s="168"/>
      <c r="NDQ2" s="168"/>
      <c r="NDR2" s="168"/>
      <c r="NDS2" s="168"/>
      <c r="NDT2" s="168"/>
      <c r="NDU2" s="168"/>
      <c r="NDV2" s="168"/>
      <c r="NDW2" s="168"/>
      <c r="NDX2" s="168"/>
      <c r="NDY2" s="168"/>
      <c r="NDZ2" s="168"/>
      <c r="NEA2" s="168"/>
      <c r="NEB2" s="168"/>
      <c r="NEC2" s="168"/>
      <c r="NED2" s="168"/>
      <c r="NEE2" s="168"/>
      <c r="NEF2" s="168"/>
      <c r="NEG2" s="168"/>
      <c r="NEH2" s="168"/>
      <c r="NEI2" s="168"/>
      <c r="NEJ2" s="168"/>
      <c r="NEK2" s="168"/>
      <c r="NEL2" s="168"/>
      <c r="NEM2" s="168"/>
      <c r="NEN2" s="168"/>
      <c r="NEO2" s="168"/>
      <c r="NEP2" s="168"/>
      <c r="NEQ2" s="168"/>
      <c r="NER2" s="168"/>
      <c r="NES2" s="168"/>
      <c r="NET2" s="168"/>
      <c r="NEU2" s="168"/>
      <c r="NEV2" s="168"/>
      <c r="NEW2" s="168"/>
      <c r="NEX2" s="168"/>
      <c r="NEY2" s="168"/>
      <c r="NEZ2" s="168"/>
      <c r="NFA2" s="168"/>
      <c r="NFB2" s="168"/>
      <c r="NFC2" s="168"/>
      <c r="NFD2" s="168"/>
      <c r="NFE2" s="168"/>
      <c r="NFF2" s="168"/>
      <c r="NFG2" s="168"/>
      <c r="NFH2" s="168"/>
      <c r="NFI2" s="168"/>
      <c r="NFJ2" s="168"/>
      <c r="NFK2" s="168"/>
      <c r="NFL2" s="168"/>
      <c r="NFM2" s="168"/>
      <c r="NFN2" s="168"/>
      <c r="NFO2" s="168"/>
      <c r="NFP2" s="168"/>
      <c r="NFQ2" s="168"/>
      <c r="NFR2" s="168"/>
      <c r="NFS2" s="168"/>
      <c r="NFT2" s="168"/>
      <c r="NFU2" s="168"/>
      <c r="NFV2" s="168"/>
      <c r="NFW2" s="168"/>
      <c r="NFX2" s="168"/>
      <c r="NFY2" s="168"/>
      <c r="NFZ2" s="168"/>
      <c r="NGA2" s="168"/>
      <c r="NGB2" s="168"/>
      <c r="NGC2" s="168"/>
      <c r="NGD2" s="168"/>
      <c r="NGE2" s="168"/>
      <c r="NGF2" s="168"/>
      <c r="NGG2" s="168"/>
      <c r="NGH2" s="168"/>
      <c r="NGI2" s="168"/>
      <c r="NGJ2" s="168"/>
      <c r="NGK2" s="168"/>
      <c r="NGL2" s="168"/>
      <c r="NGM2" s="168"/>
      <c r="NGN2" s="168"/>
      <c r="NGO2" s="168"/>
      <c r="NGP2" s="168"/>
      <c r="NGQ2" s="168"/>
      <c r="NGR2" s="168"/>
      <c r="NGS2" s="168"/>
      <c r="NGT2" s="168"/>
      <c r="NGU2" s="168"/>
      <c r="NGV2" s="168"/>
      <c r="NGW2" s="168"/>
      <c r="NGX2" s="168"/>
      <c r="NGY2" s="168"/>
      <c r="NGZ2" s="168"/>
      <c r="NHA2" s="168"/>
      <c r="NHB2" s="168"/>
      <c r="NHC2" s="168"/>
      <c r="NHD2" s="168"/>
      <c r="NHE2" s="168"/>
      <c r="NHF2" s="168"/>
      <c r="NHG2" s="168"/>
      <c r="NHH2" s="168"/>
      <c r="NHI2" s="168"/>
      <c r="NHJ2" s="168"/>
      <c r="NHK2" s="168"/>
      <c r="NHL2" s="168"/>
      <c r="NHM2" s="168"/>
      <c r="NHN2" s="168"/>
      <c r="NHO2" s="168"/>
      <c r="NHP2" s="168"/>
      <c r="NHQ2" s="168"/>
      <c r="NHR2" s="168"/>
      <c r="NHS2" s="168"/>
      <c r="NHT2" s="168"/>
      <c r="NHU2" s="168"/>
      <c r="NHV2" s="168"/>
      <c r="NHW2" s="168"/>
      <c r="NHX2" s="168"/>
      <c r="NHY2" s="168"/>
      <c r="NHZ2" s="168"/>
      <c r="NIA2" s="168"/>
      <c r="NIB2" s="168"/>
      <c r="NIC2" s="168"/>
      <c r="NID2" s="168"/>
      <c r="NIE2" s="168"/>
      <c r="NIF2" s="168"/>
      <c r="NIG2" s="168"/>
      <c r="NIH2" s="168"/>
      <c r="NII2" s="168"/>
      <c r="NIJ2" s="168"/>
      <c r="NIK2" s="168"/>
      <c r="NIL2" s="168"/>
      <c r="NIM2" s="168"/>
      <c r="NIN2" s="168"/>
      <c r="NIO2" s="168"/>
      <c r="NIP2" s="168"/>
      <c r="NIQ2" s="168"/>
      <c r="NIR2" s="168"/>
      <c r="NIS2" s="168"/>
      <c r="NIT2" s="168"/>
      <c r="NIU2" s="168"/>
      <c r="NIV2" s="168"/>
      <c r="NIW2" s="168"/>
      <c r="NIX2" s="168"/>
      <c r="NIY2" s="168"/>
      <c r="NIZ2" s="168"/>
      <c r="NJA2" s="168"/>
      <c r="NJB2" s="168"/>
      <c r="NJC2" s="168"/>
      <c r="NJD2" s="168"/>
      <c r="NJE2" s="168"/>
      <c r="NJF2" s="168"/>
      <c r="NJG2" s="168"/>
      <c r="NJH2" s="168"/>
      <c r="NJI2" s="168"/>
      <c r="NJJ2" s="168"/>
      <c r="NJK2" s="168"/>
      <c r="NJL2" s="168"/>
      <c r="NJM2" s="168"/>
      <c r="NJN2" s="168"/>
      <c r="NJO2" s="168"/>
      <c r="NJP2" s="168"/>
      <c r="NJQ2" s="168"/>
      <c r="NJR2" s="168"/>
      <c r="NJS2" s="168"/>
      <c r="NJT2" s="168"/>
      <c r="NJU2" s="168"/>
      <c r="NJV2" s="168"/>
      <c r="NJW2" s="168"/>
      <c r="NJX2" s="168"/>
      <c r="NJY2" s="168"/>
      <c r="NJZ2" s="168"/>
      <c r="NKA2" s="168"/>
      <c r="NKB2" s="168"/>
      <c r="NKC2" s="168"/>
      <c r="NKD2" s="168"/>
      <c r="NKE2" s="168"/>
      <c r="NKF2" s="168"/>
      <c r="NKG2" s="168"/>
      <c r="NKH2" s="168"/>
      <c r="NKI2" s="168"/>
      <c r="NKJ2" s="168"/>
      <c r="NKK2" s="168"/>
      <c r="NKL2" s="168"/>
      <c r="NKM2" s="168"/>
      <c r="NKN2" s="168"/>
      <c r="NKO2" s="168"/>
      <c r="NKP2" s="168"/>
      <c r="NKQ2" s="168"/>
      <c r="NKR2" s="168"/>
      <c r="NKS2" s="168"/>
      <c r="NKT2" s="168"/>
      <c r="NKU2" s="168"/>
      <c r="NKV2" s="168"/>
      <c r="NKW2" s="168"/>
      <c r="NKX2" s="168"/>
      <c r="NKY2" s="168"/>
      <c r="NKZ2" s="168"/>
      <c r="NLA2" s="168"/>
      <c r="NLB2" s="168"/>
      <c r="NLC2" s="168"/>
      <c r="NLD2" s="168"/>
      <c r="NLE2" s="168"/>
      <c r="NLF2" s="168"/>
      <c r="NLG2" s="168"/>
      <c r="NLH2" s="168"/>
      <c r="NLI2" s="168"/>
      <c r="NLJ2" s="168"/>
      <c r="NLK2" s="168"/>
      <c r="NLL2" s="168"/>
      <c r="NLM2" s="168"/>
      <c r="NLN2" s="168"/>
      <c r="NLO2" s="168"/>
      <c r="NLP2" s="168"/>
      <c r="NLQ2" s="168"/>
      <c r="NLR2" s="168"/>
      <c r="NLS2" s="168"/>
      <c r="NLT2" s="168"/>
      <c r="NLU2" s="168"/>
      <c r="NLV2" s="168"/>
      <c r="NLW2" s="168"/>
      <c r="NLX2" s="168"/>
      <c r="NLY2" s="168"/>
      <c r="NLZ2" s="168"/>
      <c r="NMA2" s="168"/>
      <c r="NMB2" s="168"/>
      <c r="NMC2" s="168"/>
      <c r="NMD2" s="168"/>
      <c r="NME2" s="168"/>
      <c r="NMF2" s="168"/>
      <c r="NMG2" s="168"/>
      <c r="NMH2" s="168"/>
      <c r="NMI2" s="168"/>
      <c r="NMJ2" s="168"/>
      <c r="NMK2" s="168"/>
      <c r="NML2" s="168"/>
      <c r="NMM2" s="168"/>
      <c r="NMN2" s="168"/>
      <c r="NMO2" s="168"/>
      <c r="NMP2" s="168"/>
      <c r="NMQ2" s="168"/>
      <c r="NMR2" s="168"/>
      <c r="NMS2" s="168"/>
      <c r="NMT2" s="168"/>
      <c r="NMU2" s="168"/>
      <c r="NMV2" s="168"/>
      <c r="NMW2" s="168"/>
      <c r="NMX2" s="168"/>
      <c r="NMY2" s="168"/>
      <c r="NMZ2" s="168"/>
      <c r="NNA2" s="168"/>
      <c r="NNB2" s="168"/>
      <c r="NNC2" s="168"/>
      <c r="NND2" s="168"/>
      <c r="NNE2" s="168"/>
      <c r="NNF2" s="168"/>
      <c r="NNG2" s="168"/>
      <c r="NNH2" s="168"/>
      <c r="NNI2" s="168"/>
      <c r="NNJ2" s="168"/>
      <c r="NNK2" s="168"/>
      <c r="NNL2" s="168"/>
      <c r="NNM2" s="168"/>
      <c r="NNN2" s="168"/>
      <c r="NNO2" s="168"/>
      <c r="NNP2" s="168"/>
      <c r="NNQ2" s="168"/>
      <c r="NNR2" s="168"/>
      <c r="NNS2" s="168"/>
      <c r="NNT2" s="168"/>
      <c r="NNU2" s="168"/>
      <c r="NNV2" s="168"/>
      <c r="NNW2" s="168"/>
      <c r="NNX2" s="168"/>
      <c r="NNY2" s="168"/>
      <c r="NNZ2" s="168"/>
      <c r="NOA2" s="168"/>
      <c r="NOB2" s="168"/>
      <c r="NOC2" s="168"/>
      <c r="NOD2" s="168"/>
      <c r="NOE2" s="168"/>
      <c r="NOF2" s="168"/>
      <c r="NOG2" s="168"/>
      <c r="NOH2" s="168"/>
      <c r="NOI2" s="168"/>
      <c r="NOJ2" s="168"/>
      <c r="NOK2" s="168"/>
      <c r="NOL2" s="168"/>
      <c r="NOM2" s="168"/>
      <c r="NON2" s="168"/>
      <c r="NOO2" s="168"/>
      <c r="NOP2" s="168"/>
      <c r="NOQ2" s="168"/>
      <c r="NOR2" s="168"/>
      <c r="NOS2" s="168"/>
      <c r="NOT2" s="168"/>
      <c r="NOU2" s="168"/>
      <c r="NOV2" s="168"/>
      <c r="NOW2" s="168"/>
      <c r="NOX2" s="168"/>
      <c r="NOY2" s="168"/>
      <c r="NOZ2" s="168"/>
      <c r="NPA2" s="168"/>
      <c r="NPB2" s="168"/>
      <c r="NPC2" s="168"/>
      <c r="NPD2" s="168"/>
      <c r="NPE2" s="168"/>
      <c r="NPF2" s="168"/>
      <c r="NPG2" s="168"/>
      <c r="NPH2" s="168"/>
      <c r="NPI2" s="168"/>
      <c r="NPJ2" s="168"/>
      <c r="NPK2" s="168"/>
      <c r="NPL2" s="168"/>
      <c r="NPM2" s="168"/>
      <c r="NPN2" s="168"/>
      <c r="NPO2" s="168"/>
      <c r="NPP2" s="168"/>
      <c r="NPQ2" s="168"/>
      <c r="NPR2" s="168"/>
      <c r="NPS2" s="168"/>
      <c r="NPT2" s="168"/>
      <c r="NPU2" s="168"/>
      <c r="NPV2" s="168"/>
      <c r="NPW2" s="168"/>
      <c r="NPX2" s="168"/>
      <c r="NPY2" s="168"/>
      <c r="NPZ2" s="168"/>
      <c r="NQA2" s="168"/>
      <c r="NQB2" s="168"/>
      <c r="NQC2" s="168"/>
      <c r="NQD2" s="168"/>
      <c r="NQE2" s="168"/>
      <c r="NQF2" s="168"/>
      <c r="NQG2" s="168"/>
      <c r="NQH2" s="168"/>
      <c r="NQI2" s="168"/>
      <c r="NQJ2" s="168"/>
      <c r="NQK2" s="168"/>
      <c r="NQL2" s="168"/>
      <c r="NQM2" s="168"/>
      <c r="NQN2" s="168"/>
      <c r="NQO2" s="168"/>
      <c r="NQP2" s="168"/>
      <c r="NQQ2" s="168"/>
      <c r="NQR2" s="168"/>
      <c r="NQS2" s="168"/>
      <c r="NQT2" s="168"/>
      <c r="NQU2" s="168"/>
      <c r="NQV2" s="168"/>
      <c r="NQW2" s="168"/>
      <c r="NQX2" s="168"/>
      <c r="NQY2" s="168"/>
      <c r="NQZ2" s="168"/>
      <c r="NRA2" s="168"/>
      <c r="NRB2" s="168"/>
      <c r="NRC2" s="168"/>
      <c r="NRD2" s="168"/>
      <c r="NRE2" s="168"/>
      <c r="NRF2" s="168"/>
      <c r="NRG2" s="168"/>
      <c r="NRH2" s="168"/>
      <c r="NRI2" s="168"/>
      <c r="NRJ2" s="168"/>
      <c r="NRK2" s="168"/>
      <c r="NRL2" s="168"/>
      <c r="NRM2" s="168"/>
      <c r="NRN2" s="168"/>
      <c r="NRO2" s="168"/>
      <c r="NRP2" s="168"/>
      <c r="NRQ2" s="168"/>
      <c r="NRR2" s="168"/>
      <c r="NRS2" s="168"/>
      <c r="NRT2" s="168"/>
      <c r="NRU2" s="168"/>
      <c r="NRV2" s="168"/>
      <c r="NRW2" s="168"/>
      <c r="NRX2" s="168"/>
      <c r="NRY2" s="168"/>
      <c r="NRZ2" s="168"/>
      <c r="NSA2" s="168"/>
      <c r="NSB2" s="168"/>
      <c r="NSC2" s="168"/>
      <c r="NSD2" s="168"/>
      <c r="NSE2" s="168"/>
      <c r="NSF2" s="168"/>
      <c r="NSG2" s="168"/>
      <c r="NSH2" s="168"/>
      <c r="NSI2" s="168"/>
      <c r="NSJ2" s="168"/>
      <c r="NSK2" s="168"/>
      <c r="NSL2" s="168"/>
      <c r="NSM2" s="168"/>
      <c r="NSN2" s="168"/>
      <c r="NSO2" s="168"/>
      <c r="NSP2" s="168"/>
      <c r="NSQ2" s="168"/>
      <c r="NSR2" s="168"/>
      <c r="NSS2" s="168"/>
      <c r="NST2" s="168"/>
      <c r="NSU2" s="168"/>
      <c r="NSV2" s="168"/>
      <c r="NSW2" s="168"/>
      <c r="NSX2" s="168"/>
      <c r="NSY2" s="168"/>
      <c r="NSZ2" s="168"/>
      <c r="NTA2" s="168"/>
      <c r="NTB2" s="168"/>
      <c r="NTC2" s="168"/>
      <c r="NTD2" s="168"/>
      <c r="NTE2" s="168"/>
      <c r="NTF2" s="168"/>
      <c r="NTG2" s="168"/>
      <c r="NTH2" s="168"/>
      <c r="NTI2" s="168"/>
      <c r="NTJ2" s="168"/>
      <c r="NTK2" s="168"/>
      <c r="NTL2" s="168"/>
      <c r="NTM2" s="168"/>
      <c r="NTN2" s="168"/>
      <c r="NTO2" s="168"/>
      <c r="NTP2" s="168"/>
      <c r="NTQ2" s="168"/>
      <c r="NTR2" s="168"/>
      <c r="NTS2" s="168"/>
      <c r="NTT2" s="168"/>
      <c r="NTU2" s="168"/>
      <c r="NTV2" s="168"/>
      <c r="NTW2" s="168"/>
      <c r="NTX2" s="168"/>
      <c r="NTY2" s="168"/>
      <c r="NTZ2" s="168"/>
      <c r="NUA2" s="168"/>
      <c r="NUB2" s="168"/>
      <c r="NUC2" s="168"/>
      <c r="NUD2" s="168"/>
      <c r="NUE2" s="168"/>
      <c r="NUF2" s="168"/>
      <c r="NUG2" s="168"/>
      <c r="NUH2" s="168"/>
      <c r="NUI2" s="168"/>
      <c r="NUJ2" s="168"/>
      <c r="NUK2" s="168"/>
      <c r="NUL2" s="168"/>
      <c r="NUM2" s="168"/>
      <c r="NUN2" s="168"/>
      <c r="NUO2" s="168"/>
      <c r="NUP2" s="168"/>
      <c r="NUQ2" s="168"/>
      <c r="NUR2" s="168"/>
      <c r="NUS2" s="168"/>
      <c r="NUT2" s="168"/>
      <c r="NUU2" s="168"/>
      <c r="NUV2" s="168"/>
      <c r="NUW2" s="168"/>
      <c r="NUX2" s="168"/>
      <c r="NUY2" s="168"/>
      <c r="NUZ2" s="168"/>
      <c r="NVA2" s="168"/>
      <c r="NVB2" s="168"/>
      <c r="NVC2" s="168"/>
      <c r="NVD2" s="168"/>
      <c r="NVE2" s="168"/>
      <c r="NVF2" s="168"/>
      <c r="NVG2" s="168"/>
      <c r="NVH2" s="168"/>
      <c r="NVI2" s="168"/>
      <c r="NVJ2" s="168"/>
      <c r="NVK2" s="168"/>
      <c r="NVL2" s="168"/>
      <c r="NVM2" s="168"/>
      <c r="NVN2" s="168"/>
      <c r="NVO2" s="168"/>
      <c r="NVP2" s="168"/>
      <c r="NVQ2" s="168"/>
      <c r="NVR2" s="168"/>
      <c r="NVS2" s="168"/>
      <c r="NVT2" s="168"/>
      <c r="NVU2" s="168"/>
      <c r="NVV2" s="168"/>
      <c r="NVW2" s="168"/>
      <c r="NVX2" s="168"/>
      <c r="NVY2" s="168"/>
      <c r="NVZ2" s="168"/>
      <c r="NWA2" s="168"/>
      <c r="NWB2" s="168"/>
      <c r="NWC2" s="168"/>
      <c r="NWD2" s="168"/>
      <c r="NWE2" s="168"/>
      <c r="NWF2" s="168"/>
      <c r="NWG2" s="168"/>
      <c r="NWH2" s="168"/>
      <c r="NWI2" s="168"/>
      <c r="NWJ2" s="168"/>
      <c r="NWK2" s="168"/>
      <c r="NWL2" s="168"/>
      <c r="NWM2" s="168"/>
      <c r="NWN2" s="168"/>
      <c r="NWO2" s="168"/>
      <c r="NWP2" s="168"/>
      <c r="NWQ2" s="168"/>
      <c r="NWR2" s="168"/>
      <c r="NWS2" s="168"/>
      <c r="NWT2" s="168"/>
      <c r="NWU2" s="168"/>
      <c r="NWV2" s="168"/>
      <c r="NWW2" s="168"/>
      <c r="NWX2" s="168"/>
      <c r="NWY2" s="168"/>
      <c r="NWZ2" s="168"/>
      <c r="NXA2" s="168"/>
      <c r="NXB2" s="168"/>
      <c r="NXC2" s="168"/>
      <c r="NXD2" s="168"/>
      <c r="NXE2" s="168"/>
      <c r="NXF2" s="168"/>
      <c r="NXG2" s="168"/>
      <c r="NXH2" s="168"/>
      <c r="NXI2" s="168"/>
      <c r="NXJ2" s="168"/>
      <c r="NXK2" s="168"/>
      <c r="NXL2" s="168"/>
      <c r="NXM2" s="168"/>
      <c r="NXN2" s="168"/>
      <c r="NXO2" s="168"/>
      <c r="NXP2" s="168"/>
      <c r="NXQ2" s="168"/>
      <c r="NXR2" s="168"/>
      <c r="NXS2" s="168"/>
      <c r="NXT2" s="168"/>
      <c r="NXU2" s="168"/>
      <c r="NXV2" s="168"/>
      <c r="NXW2" s="168"/>
      <c r="NXX2" s="168"/>
      <c r="NXY2" s="168"/>
      <c r="NXZ2" s="168"/>
      <c r="NYA2" s="168"/>
      <c r="NYB2" s="168"/>
      <c r="NYC2" s="168"/>
      <c r="NYD2" s="168"/>
      <c r="NYE2" s="168"/>
      <c r="NYF2" s="168"/>
      <c r="NYG2" s="168"/>
      <c r="NYH2" s="168"/>
      <c r="NYI2" s="168"/>
      <c r="NYJ2" s="168"/>
      <c r="NYK2" s="168"/>
      <c r="NYL2" s="168"/>
      <c r="NYM2" s="168"/>
      <c r="NYN2" s="168"/>
      <c r="NYO2" s="168"/>
      <c r="NYP2" s="168"/>
      <c r="NYQ2" s="168"/>
      <c r="NYR2" s="168"/>
      <c r="NYS2" s="168"/>
      <c r="NYT2" s="168"/>
      <c r="NYU2" s="168"/>
      <c r="NYV2" s="168"/>
      <c r="NYW2" s="168"/>
      <c r="NYX2" s="168"/>
      <c r="NYY2" s="168"/>
      <c r="NYZ2" s="168"/>
      <c r="NZA2" s="168"/>
      <c r="NZB2" s="168"/>
      <c r="NZC2" s="168"/>
      <c r="NZD2" s="168"/>
      <c r="NZE2" s="168"/>
      <c r="NZF2" s="168"/>
      <c r="NZG2" s="168"/>
      <c r="NZH2" s="168"/>
      <c r="NZI2" s="168"/>
      <c r="NZJ2" s="168"/>
      <c r="NZK2" s="168"/>
      <c r="NZL2" s="168"/>
      <c r="NZM2" s="168"/>
      <c r="NZN2" s="168"/>
      <c r="NZO2" s="168"/>
      <c r="NZP2" s="168"/>
      <c r="NZQ2" s="168"/>
      <c r="NZR2" s="168"/>
      <c r="NZS2" s="168"/>
      <c r="NZT2" s="168"/>
      <c r="NZU2" s="168"/>
      <c r="NZV2" s="168"/>
      <c r="NZW2" s="168"/>
      <c r="NZX2" s="168"/>
      <c r="NZY2" s="168"/>
      <c r="NZZ2" s="168"/>
      <c r="OAA2" s="168"/>
      <c r="OAB2" s="168"/>
      <c r="OAC2" s="168"/>
      <c r="OAD2" s="168"/>
      <c r="OAE2" s="168"/>
      <c r="OAF2" s="168"/>
      <c r="OAG2" s="168"/>
      <c r="OAH2" s="168"/>
      <c r="OAI2" s="168"/>
      <c r="OAJ2" s="168"/>
      <c r="OAK2" s="168"/>
      <c r="OAL2" s="168"/>
      <c r="OAM2" s="168"/>
      <c r="OAN2" s="168"/>
      <c r="OAO2" s="168"/>
      <c r="OAP2" s="168"/>
      <c r="OAQ2" s="168"/>
      <c r="OAR2" s="168"/>
      <c r="OAS2" s="168"/>
      <c r="OAT2" s="168"/>
      <c r="OAU2" s="168"/>
      <c r="OAV2" s="168"/>
      <c r="OAW2" s="168"/>
      <c r="OAX2" s="168"/>
      <c r="OAY2" s="168"/>
      <c r="OAZ2" s="168"/>
      <c r="OBA2" s="168"/>
      <c r="OBB2" s="168"/>
      <c r="OBC2" s="168"/>
      <c r="OBD2" s="168"/>
      <c r="OBE2" s="168"/>
      <c r="OBF2" s="168"/>
      <c r="OBG2" s="168"/>
      <c r="OBH2" s="168"/>
      <c r="OBI2" s="168"/>
      <c r="OBJ2" s="168"/>
      <c r="OBK2" s="168"/>
      <c r="OBL2" s="168"/>
      <c r="OBM2" s="168"/>
      <c r="OBN2" s="168"/>
      <c r="OBO2" s="168"/>
      <c r="OBP2" s="168"/>
      <c r="OBQ2" s="168"/>
      <c r="OBR2" s="168"/>
      <c r="OBS2" s="168"/>
      <c r="OBT2" s="168"/>
      <c r="OBU2" s="168"/>
      <c r="OBV2" s="168"/>
      <c r="OBW2" s="168"/>
      <c r="OBX2" s="168"/>
      <c r="OBY2" s="168"/>
      <c r="OBZ2" s="168"/>
      <c r="OCA2" s="168"/>
      <c r="OCB2" s="168"/>
      <c r="OCC2" s="168"/>
      <c r="OCD2" s="168"/>
      <c r="OCE2" s="168"/>
      <c r="OCF2" s="168"/>
      <c r="OCG2" s="168"/>
      <c r="OCH2" s="168"/>
      <c r="OCI2" s="168"/>
      <c r="OCJ2" s="168"/>
      <c r="OCK2" s="168"/>
      <c r="OCL2" s="168"/>
      <c r="OCM2" s="168"/>
      <c r="OCN2" s="168"/>
      <c r="OCO2" s="168"/>
      <c r="OCP2" s="168"/>
      <c r="OCQ2" s="168"/>
      <c r="OCR2" s="168"/>
      <c r="OCS2" s="168"/>
      <c r="OCT2" s="168"/>
      <c r="OCU2" s="168"/>
      <c r="OCV2" s="168"/>
      <c r="OCW2" s="168"/>
      <c r="OCX2" s="168"/>
      <c r="OCY2" s="168"/>
      <c r="OCZ2" s="168"/>
      <c r="ODA2" s="168"/>
      <c r="ODB2" s="168"/>
      <c r="ODC2" s="168"/>
      <c r="ODD2" s="168"/>
      <c r="ODE2" s="168"/>
      <c r="ODF2" s="168"/>
      <c r="ODG2" s="168"/>
      <c r="ODH2" s="168"/>
      <c r="ODI2" s="168"/>
      <c r="ODJ2" s="168"/>
      <c r="ODK2" s="168"/>
      <c r="ODL2" s="168"/>
      <c r="ODM2" s="168"/>
      <c r="ODN2" s="168"/>
      <c r="ODO2" s="168"/>
      <c r="ODP2" s="168"/>
      <c r="ODQ2" s="168"/>
      <c r="ODR2" s="168"/>
      <c r="ODS2" s="168"/>
      <c r="ODT2" s="168"/>
      <c r="ODU2" s="168"/>
      <c r="ODV2" s="168"/>
      <c r="ODW2" s="168"/>
      <c r="ODX2" s="168"/>
      <c r="ODY2" s="168"/>
      <c r="ODZ2" s="168"/>
      <c r="OEA2" s="168"/>
      <c r="OEB2" s="168"/>
      <c r="OEC2" s="168"/>
      <c r="OED2" s="168"/>
      <c r="OEE2" s="168"/>
      <c r="OEF2" s="168"/>
      <c r="OEG2" s="168"/>
      <c r="OEH2" s="168"/>
      <c r="OEI2" s="168"/>
      <c r="OEJ2" s="168"/>
      <c r="OEK2" s="168"/>
      <c r="OEL2" s="168"/>
      <c r="OEM2" s="168"/>
      <c r="OEN2" s="168"/>
      <c r="OEO2" s="168"/>
      <c r="OEP2" s="168"/>
      <c r="OEQ2" s="168"/>
      <c r="OER2" s="168"/>
      <c r="OES2" s="168"/>
      <c r="OET2" s="168"/>
      <c r="OEU2" s="168"/>
      <c r="OEV2" s="168"/>
      <c r="OEW2" s="168"/>
      <c r="OEX2" s="168"/>
      <c r="OEY2" s="168"/>
      <c r="OEZ2" s="168"/>
      <c r="OFA2" s="168"/>
      <c r="OFB2" s="168"/>
      <c r="OFC2" s="168"/>
      <c r="OFD2" s="168"/>
      <c r="OFE2" s="168"/>
      <c r="OFF2" s="168"/>
      <c r="OFG2" s="168"/>
      <c r="OFH2" s="168"/>
      <c r="OFI2" s="168"/>
      <c r="OFJ2" s="168"/>
      <c r="OFK2" s="168"/>
      <c r="OFL2" s="168"/>
      <c r="OFM2" s="168"/>
      <c r="OFN2" s="168"/>
      <c r="OFO2" s="168"/>
      <c r="OFP2" s="168"/>
      <c r="OFQ2" s="168"/>
      <c r="OFR2" s="168"/>
      <c r="OFS2" s="168"/>
      <c r="OFT2" s="168"/>
      <c r="OFU2" s="168"/>
      <c r="OFV2" s="168"/>
      <c r="OFW2" s="168"/>
      <c r="OFX2" s="168"/>
      <c r="OFY2" s="168"/>
      <c r="OFZ2" s="168"/>
      <c r="OGA2" s="168"/>
      <c r="OGB2" s="168"/>
      <c r="OGC2" s="168"/>
      <c r="OGD2" s="168"/>
      <c r="OGE2" s="168"/>
      <c r="OGF2" s="168"/>
      <c r="OGG2" s="168"/>
      <c r="OGH2" s="168"/>
      <c r="OGI2" s="168"/>
      <c r="OGJ2" s="168"/>
      <c r="OGK2" s="168"/>
      <c r="OGL2" s="168"/>
      <c r="OGM2" s="168"/>
      <c r="OGN2" s="168"/>
      <c r="OGO2" s="168"/>
      <c r="OGP2" s="168"/>
      <c r="OGQ2" s="168"/>
      <c r="OGR2" s="168"/>
      <c r="OGS2" s="168"/>
      <c r="OGT2" s="168"/>
      <c r="OGU2" s="168"/>
      <c r="OGV2" s="168"/>
      <c r="OGW2" s="168"/>
      <c r="OGX2" s="168"/>
      <c r="OGY2" s="168"/>
      <c r="OGZ2" s="168"/>
      <c r="OHA2" s="168"/>
      <c r="OHB2" s="168"/>
      <c r="OHC2" s="168"/>
      <c r="OHD2" s="168"/>
      <c r="OHE2" s="168"/>
      <c r="OHF2" s="168"/>
      <c r="OHG2" s="168"/>
      <c r="OHH2" s="168"/>
      <c r="OHI2" s="168"/>
      <c r="OHJ2" s="168"/>
      <c r="OHK2" s="168"/>
      <c r="OHL2" s="168"/>
      <c r="OHM2" s="168"/>
      <c r="OHN2" s="168"/>
      <c r="OHO2" s="168"/>
      <c r="OHP2" s="168"/>
      <c r="OHQ2" s="168"/>
      <c r="OHR2" s="168"/>
      <c r="OHS2" s="168"/>
      <c r="OHT2" s="168"/>
      <c r="OHU2" s="168"/>
      <c r="OHV2" s="168"/>
      <c r="OHW2" s="168"/>
      <c r="OHX2" s="168"/>
      <c r="OHY2" s="168"/>
      <c r="OHZ2" s="168"/>
      <c r="OIA2" s="168"/>
      <c r="OIB2" s="168"/>
      <c r="OIC2" s="168"/>
      <c r="OID2" s="168"/>
      <c r="OIE2" s="168"/>
      <c r="OIF2" s="168"/>
      <c r="OIG2" s="168"/>
      <c r="OIH2" s="168"/>
      <c r="OII2" s="168"/>
      <c r="OIJ2" s="168"/>
      <c r="OIK2" s="168"/>
      <c r="OIL2" s="168"/>
      <c r="OIM2" s="168"/>
      <c r="OIN2" s="168"/>
      <c r="OIO2" s="168"/>
      <c r="OIP2" s="168"/>
      <c r="OIQ2" s="168"/>
      <c r="OIR2" s="168"/>
      <c r="OIS2" s="168"/>
      <c r="OIT2" s="168"/>
      <c r="OIU2" s="168"/>
      <c r="OIV2" s="168"/>
      <c r="OIW2" s="168"/>
      <c r="OIX2" s="168"/>
      <c r="OIY2" s="168"/>
      <c r="OIZ2" s="168"/>
      <c r="OJA2" s="168"/>
      <c r="OJB2" s="168"/>
      <c r="OJC2" s="168"/>
      <c r="OJD2" s="168"/>
      <c r="OJE2" s="168"/>
      <c r="OJF2" s="168"/>
      <c r="OJG2" s="168"/>
      <c r="OJH2" s="168"/>
      <c r="OJI2" s="168"/>
      <c r="OJJ2" s="168"/>
      <c r="OJK2" s="168"/>
      <c r="OJL2" s="168"/>
      <c r="OJM2" s="168"/>
      <c r="OJN2" s="168"/>
      <c r="OJO2" s="168"/>
      <c r="OJP2" s="168"/>
      <c r="OJQ2" s="168"/>
      <c r="OJR2" s="168"/>
      <c r="OJS2" s="168"/>
      <c r="OJT2" s="168"/>
      <c r="OJU2" s="168"/>
      <c r="OJV2" s="168"/>
      <c r="OJW2" s="168"/>
      <c r="OJX2" s="168"/>
      <c r="OJY2" s="168"/>
      <c r="OJZ2" s="168"/>
      <c r="OKA2" s="168"/>
      <c r="OKB2" s="168"/>
      <c r="OKC2" s="168"/>
      <c r="OKD2" s="168"/>
      <c r="OKE2" s="168"/>
      <c r="OKF2" s="168"/>
      <c r="OKG2" s="168"/>
      <c r="OKH2" s="168"/>
      <c r="OKI2" s="168"/>
      <c r="OKJ2" s="168"/>
      <c r="OKK2" s="168"/>
      <c r="OKL2" s="168"/>
      <c r="OKM2" s="168"/>
      <c r="OKN2" s="168"/>
      <c r="OKO2" s="168"/>
      <c r="OKP2" s="168"/>
      <c r="OKQ2" s="168"/>
      <c r="OKR2" s="168"/>
      <c r="OKS2" s="168"/>
      <c r="OKT2" s="168"/>
      <c r="OKU2" s="168"/>
      <c r="OKV2" s="168"/>
      <c r="OKW2" s="168"/>
      <c r="OKX2" s="168"/>
      <c r="OKY2" s="168"/>
      <c r="OKZ2" s="168"/>
      <c r="OLA2" s="168"/>
      <c r="OLB2" s="168"/>
      <c r="OLC2" s="168"/>
      <c r="OLD2" s="168"/>
      <c r="OLE2" s="168"/>
      <c r="OLF2" s="168"/>
      <c r="OLG2" s="168"/>
      <c r="OLH2" s="168"/>
      <c r="OLI2" s="168"/>
      <c r="OLJ2" s="168"/>
      <c r="OLK2" s="168"/>
      <c r="OLL2" s="168"/>
      <c r="OLM2" s="168"/>
      <c r="OLN2" s="168"/>
      <c r="OLO2" s="168"/>
      <c r="OLP2" s="168"/>
      <c r="OLQ2" s="168"/>
      <c r="OLR2" s="168"/>
      <c r="OLS2" s="168"/>
      <c r="OLT2" s="168"/>
      <c r="OLU2" s="168"/>
      <c r="OLV2" s="168"/>
      <c r="OLW2" s="168"/>
      <c r="OLX2" s="168"/>
      <c r="OLY2" s="168"/>
      <c r="OLZ2" s="168"/>
      <c r="OMA2" s="168"/>
      <c r="OMB2" s="168"/>
      <c r="OMC2" s="168"/>
      <c r="OMD2" s="168"/>
      <c r="OME2" s="168"/>
      <c r="OMF2" s="168"/>
      <c r="OMG2" s="168"/>
      <c r="OMH2" s="168"/>
      <c r="OMI2" s="168"/>
      <c r="OMJ2" s="168"/>
      <c r="OMK2" s="168"/>
      <c r="OML2" s="168"/>
      <c r="OMM2" s="168"/>
      <c r="OMN2" s="168"/>
      <c r="OMO2" s="168"/>
      <c r="OMP2" s="168"/>
      <c r="OMQ2" s="168"/>
      <c r="OMR2" s="168"/>
      <c r="OMS2" s="168"/>
      <c r="OMT2" s="168"/>
      <c r="OMU2" s="168"/>
      <c r="OMV2" s="168"/>
      <c r="OMW2" s="168"/>
      <c r="OMX2" s="168"/>
      <c r="OMY2" s="168"/>
      <c r="OMZ2" s="168"/>
      <c r="ONA2" s="168"/>
      <c r="ONB2" s="168"/>
      <c r="ONC2" s="168"/>
      <c r="OND2" s="168"/>
      <c r="ONE2" s="168"/>
      <c r="ONF2" s="168"/>
      <c r="ONG2" s="168"/>
      <c r="ONH2" s="168"/>
      <c r="ONI2" s="168"/>
      <c r="ONJ2" s="168"/>
      <c r="ONK2" s="168"/>
      <c r="ONL2" s="168"/>
      <c r="ONM2" s="168"/>
      <c r="ONN2" s="168"/>
      <c r="ONO2" s="168"/>
      <c r="ONP2" s="168"/>
      <c r="ONQ2" s="168"/>
      <c r="ONR2" s="168"/>
      <c r="ONS2" s="168"/>
      <c r="ONT2" s="168"/>
      <c r="ONU2" s="168"/>
      <c r="ONV2" s="168"/>
      <c r="ONW2" s="168"/>
      <c r="ONX2" s="168"/>
      <c r="ONY2" s="168"/>
      <c r="ONZ2" s="168"/>
      <c r="OOA2" s="168"/>
      <c r="OOB2" s="168"/>
      <c r="OOC2" s="168"/>
      <c r="OOD2" s="168"/>
      <c r="OOE2" s="168"/>
      <c r="OOF2" s="168"/>
      <c r="OOG2" s="168"/>
      <c r="OOH2" s="168"/>
      <c r="OOI2" s="168"/>
      <c r="OOJ2" s="168"/>
      <c r="OOK2" s="168"/>
      <c r="OOL2" s="168"/>
      <c r="OOM2" s="168"/>
      <c r="OON2" s="168"/>
      <c r="OOO2" s="168"/>
      <c r="OOP2" s="168"/>
      <c r="OOQ2" s="168"/>
      <c r="OOR2" s="168"/>
      <c r="OOS2" s="168"/>
      <c r="OOT2" s="168"/>
      <c r="OOU2" s="168"/>
      <c r="OOV2" s="168"/>
      <c r="OOW2" s="168"/>
      <c r="OOX2" s="168"/>
      <c r="OOY2" s="168"/>
      <c r="OOZ2" s="168"/>
      <c r="OPA2" s="168"/>
      <c r="OPB2" s="168"/>
      <c r="OPC2" s="168"/>
      <c r="OPD2" s="168"/>
      <c r="OPE2" s="168"/>
      <c r="OPF2" s="168"/>
      <c r="OPG2" s="168"/>
      <c r="OPH2" s="168"/>
      <c r="OPI2" s="168"/>
      <c r="OPJ2" s="168"/>
      <c r="OPK2" s="168"/>
      <c r="OPL2" s="168"/>
      <c r="OPM2" s="168"/>
      <c r="OPN2" s="168"/>
      <c r="OPO2" s="168"/>
      <c r="OPP2" s="168"/>
      <c r="OPQ2" s="168"/>
      <c r="OPR2" s="168"/>
      <c r="OPS2" s="168"/>
      <c r="OPT2" s="168"/>
      <c r="OPU2" s="168"/>
      <c r="OPV2" s="168"/>
      <c r="OPW2" s="168"/>
      <c r="OPX2" s="168"/>
      <c r="OPY2" s="168"/>
      <c r="OPZ2" s="168"/>
      <c r="OQA2" s="168"/>
      <c r="OQB2" s="168"/>
      <c r="OQC2" s="168"/>
      <c r="OQD2" s="168"/>
      <c r="OQE2" s="168"/>
      <c r="OQF2" s="168"/>
      <c r="OQG2" s="168"/>
      <c r="OQH2" s="168"/>
      <c r="OQI2" s="168"/>
      <c r="OQJ2" s="168"/>
      <c r="OQK2" s="168"/>
      <c r="OQL2" s="168"/>
      <c r="OQM2" s="168"/>
      <c r="OQN2" s="168"/>
      <c r="OQO2" s="168"/>
      <c r="OQP2" s="168"/>
      <c r="OQQ2" s="168"/>
      <c r="OQR2" s="168"/>
      <c r="OQS2" s="168"/>
      <c r="OQT2" s="168"/>
      <c r="OQU2" s="168"/>
      <c r="OQV2" s="168"/>
      <c r="OQW2" s="168"/>
      <c r="OQX2" s="168"/>
      <c r="OQY2" s="168"/>
      <c r="OQZ2" s="168"/>
      <c r="ORA2" s="168"/>
      <c r="ORB2" s="168"/>
      <c r="ORC2" s="168"/>
      <c r="ORD2" s="168"/>
      <c r="ORE2" s="168"/>
      <c r="ORF2" s="168"/>
      <c r="ORG2" s="168"/>
      <c r="ORH2" s="168"/>
      <c r="ORI2" s="168"/>
      <c r="ORJ2" s="168"/>
      <c r="ORK2" s="168"/>
      <c r="ORL2" s="168"/>
      <c r="ORM2" s="168"/>
      <c r="ORN2" s="168"/>
      <c r="ORO2" s="168"/>
      <c r="ORP2" s="168"/>
      <c r="ORQ2" s="168"/>
      <c r="ORR2" s="168"/>
      <c r="ORS2" s="168"/>
      <c r="ORT2" s="168"/>
      <c r="ORU2" s="168"/>
      <c r="ORV2" s="168"/>
      <c r="ORW2" s="168"/>
      <c r="ORX2" s="168"/>
      <c r="ORY2" s="168"/>
      <c r="ORZ2" s="168"/>
      <c r="OSA2" s="168"/>
      <c r="OSB2" s="168"/>
      <c r="OSC2" s="168"/>
      <c r="OSD2" s="168"/>
      <c r="OSE2" s="168"/>
      <c r="OSF2" s="168"/>
      <c r="OSG2" s="168"/>
      <c r="OSH2" s="168"/>
      <c r="OSI2" s="168"/>
      <c r="OSJ2" s="168"/>
      <c r="OSK2" s="168"/>
      <c r="OSL2" s="168"/>
      <c r="OSM2" s="168"/>
      <c r="OSN2" s="168"/>
      <c r="OSO2" s="168"/>
      <c r="OSP2" s="168"/>
      <c r="OSQ2" s="168"/>
      <c r="OSR2" s="168"/>
      <c r="OSS2" s="168"/>
      <c r="OST2" s="168"/>
      <c r="OSU2" s="168"/>
      <c r="OSV2" s="168"/>
      <c r="OSW2" s="168"/>
      <c r="OSX2" s="168"/>
      <c r="OSY2" s="168"/>
      <c r="OSZ2" s="168"/>
      <c r="OTA2" s="168"/>
      <c r="OTB2" s="168"/>
      <c r="OTC2" s="168"/>
      <c r="OTD2" s="168"/>
      <c r="OTE2" s="168"/>
      <c r="OTF2" s="168"/>
      <c r="OTG2" s="168"/>
      <c r="OTH2" s="168"/>
      <c r="OTI2" s="168"/>
      <c r="OTJ2" s="168"/>
      <c r="OTK2" s="168"/>
      <c r="OTL2" s="168"/>
      <c r="OTM2" s="168"/>
      <c r="OTN2" s="168"/>
      <c r="OTO2" s="168"/>
      <c r="OTP2" s="168"/>
      <c r="OTQ2" s="168"/>
      <c r="OTR2" s="168"/>
      <c r="OTS2" s="168"/>
      <c r="OTT2" s="168"/>
      <c r="OTU2" s="168"/>
      <c r="OTV2" s="168"/>
      <c r="OTW2" s="168"/>
      <c r="OTX2" s="168"/>
      <c r="OTY2" s="168"/>
      <c r="OTZ2" s="168"/>
      <c r="OUA2" s="168"/>
      <c r="OUB2" s="168"/>
      <c r="OUC2" s="168"/>
      <c r="OUD2" s="168"/>
      <c r="OUE2" s="168"/>
      <c r="OUF2" s="168"/>
      <c r="OUG2" s="168"/>
      <c r="OUH2" s="168"/>
      <c r="OUI2" s="168"/>
      <c r="OUJ2" s="168"/>
      <c r="OUK2" s="168"/>
      <c r="OUL2" s="168"/>
      <c r="OUM2" s="168"/>
      <c r="OUN2" s="168"/>
      <c r="OUO2" s="168"/>
      <c r="OUP2" s="168"/>
      <c r="OUQ2" s="168"/>
      <c r="OUR2" s="168"/>
      <c r="OUS2" s="168"/>
      <c r="OUT2" s="168"/>
      <c r="OUU2" s="168"/>
      <c r="OUV2" s="168"/>
      <c r="OUW2" s="168"/>
      <c r="OUX2" s="168"/>
      <c r="OUY2" s="168"/>
      <c r="OUZ2" s="168"/>
      <c r="OVA2" s="168"/>
      <c r="OVB2" s="168"/>
      <c r="OVC2" s="168"/>
      <c r="OVD2" s="168"/>
      <c r="OVE2" s="168"/>
      <c r="OVF2" s="168"/>
      <c r="OVG2" s="168"/>
      <c r="OVH2" s="168"/>
      <c r="OVI2" s="168"/>
      <c r="OVJ2" s="168"/>
      <c r="OVK2" s="168"/>
      <c r="OVL2" s="168"/>
      <c r="OVM2" s="168"/>
      <c r="OVN2" s="168"/>
      <c r="OVO2" s="168"/>
      <c r="OVP2" s="168"/>
      <c r="OVQ2" s="168"/>
      <c r="OVR2" s="168"/>
      <c r="OVS2" s="168"/>
      <c r="OVT2" s="168"/>
      <c r="OVU2" s="168"/>
      <c r="OVV2" s="168"/>
      <c r="OVW2" s="168"/>
      <c r="OVX2" s="168"/>
      <c r="OVY2" s="168"/>
      <c r="OVZ2" s="168"/>
      <c r="OWA2" s="168"/>
      <c r="OWB2" s="168"/>
      <c r="OWC2" s="168"/>
      <c r="OWD2" s="168"/>
      <c r="OWE2" s="168"/>
      <c r="OWF2" s="168"/>
      <c r="OWG2" s="168"/>
      <c r="OWH2" s="168"/>
      <c r="OWI2" s="168"/>
      <c r="OWJ2" s="168"/>
      <c r="OWK2" s="168"/>
      <c r="OWL2" s="168"/>
      <c r="OWM2" s="168"/>
      <c r="OWN2" s="168"/>
      <c r="OWO2" s="168"/>
      <c r="OWP2" s="168"/>
      <c r="OWQ2" s="168"/>
      <c r="OWR2" s="168"/>
      <c r="OWS2" s="168"/>
      <c r="OWT2" s="168"/>
      <c r="OWU2" s="168"/>
      <c r="OWV2" s="168"/>
      <c r="OWW2" s="168"/>
      <c r="OWX2" s="168"/>
      <c r="OWY2" s="168"/>
      <c r="OWZ2" s="168"/>
      <c r="OXA2" s="168"/>
      <c r="OXB2" s="168"/>
      <c r="OXC2" s="168"/>
      <c r="OXD2" s="168"/>
      <c r="OXE2" s="168"/>
      <c r="OXF2" s="168"/>
      <c r="OXG2" s="168"/>
      <c r="OXH2" s="168"/>
      <c r="OXI2" s="168"/>
      <c r="OXJ2" s="168"/>
      <c r="OXK2" s="168"/>
      <c r="OXL2" s="168"/>
      <c r="OXM2" s="168"/>
      <c r="OXN2" s="168"/>
      <c r="OXO2" s="168"/>
      <c r="OXP2" s="168"/>
      <c r="OXQ2" s="168"/>
      <c r="OXR2" s="168"/>
      <c r="OXS2" s="168"/>
      <c r="OXT2" s="168"/>
      <c r="OXU2" s="168"/>
      <c r="OXV2" s="168"/>
      <c r="OXW2" s="168"/>
      <c r="OXX2" s="168"/>
      <c r="OXY2" s="168"/>
      <c r="OXZ2" s="168"/>
      <c r="OYA2" s="168"/>
      <c r="OYB2" s="168"/>
      <c r="OYC2" s="168"/>
      <c r="OYD2" s="168"/>
      <c r="OYE2" s="168"/>
      <c r="OYF2" s="168"/>
      <c r="OYG2" s="168"/>
      <c r="OYH2" s="168"/>
      <c r="OYI2" s="168"/>
      <c r="OYJ2" s="168"/>
      <c r="OYK2" s="168"/>
      <c r="OYL2" s="168"/>
      <c r="OYM2" s="168"/>
      <c r="OYN2" s="168"/>
      <c r="OYO2" s="168"/>
      <c r="OYP2" s="168"/>
      <c r="OYQ2" s="168"/>
      <c r="OYR2" s="168"/>
      <c r="OYS2" s="168"/>
      <c r="OYT2" s="168"/>
      <c r="OYU2" s="168"/>
      <c r="OYV2" s="168"/>
      <c r="OYW2" s="168"/>
      <c r="OYX2" s="168"/>
      <c r="OYY2" s="168"/>
      <c r="OYZ2" s="168"/>
      <c r="OZA2" s="168"/>
      <c r="OZB2" s="168"/>
      <c r="OZC2" s="168"/>
      <c r="OZD2" s="168"/>
      <c r="OZE2" s="168"/>
      <c r="OZF2" s="168"/>
      <c r="OZG2" s="168"/>
      <c r="OZH2" s="168"/>
      <c r="OZI2" s="168"/>
      <c r="OZJ2" s="168"/>
      <c r="OZK2" s="168"/>
      <c r="OZL2" s="168"/>
      <c r="OZM2" s="168"/>
      <c r="OZN2" s="168"/>
      <c r="OZO2" s="168"/>
      <c r="OZP2" s="168"/>
      <c r="OZQ2" s="168"/>
      <c r="OZR2" s="168"/>
      <c r="OZS2" s="168"/>
      <c r="OZT2" s="168"/>
      <c r="OZU2" s="168"/>
      <c r="OZV2" s="168"/>
      <c r="OZW2" s="168"/>
      <c r="OZX2" s="168"/>
      <c r="OZY2" s="168"/>
      <c r="OZZ2" s="168"/>
      <c r="PAA2" s="168"/>
      <c r="PAB2" s="168"/>
      <c r="PAC2" s="168"/>
      <c r="PAD2" s="168"/>
      <c r="PAE2" s="168"/>
      <c r="PAF2" s="168"/>
      <c r="PAG2" s="168"/>
      <c r="PAH2" s="168"/>
      <c r="PAI2" s="168"/>
      <c r="PAJ2" s="168"/>
      <c r="PAK2" s="168"/>
      <c r="PAL2" s="168"/>
      <c r="PAM2" s="168"/>
      <c r="PAN2" s="168"/>
      <c r="PAO2" s="168"/>
      <c r="PAP2" s="168"/>
      <c r="PAQ2" s="168"/>
      <c r="PAR2" s="168"/>
      <c r="PAS2" s="168"/>
      <c r="PAT2" s="168"/>
      <c r="PAU2" s="168"/>
      <c r="PAV2" s="168"/>
      <c r="PAW2" s="168"/>
      <c r="PAX2" s="168"/>
      <c r="PAY2" s="168"/>
      <c r="PAZ2" s="168"/>
      <c r="PBA2" s="168"/>
      <c r="PBB2" s="168"/>
      <c r="PBC2" s="168"/>
      <c r="PBD2" s="168"/>
      <c r="PBE2" s="168"/>
      <c r="PBF2" s="168"/>
      <c r="PBG2" s="168"/>
      <c r="PBH2" s="168"/>
      <c r="PBI2" s="168"/>
      <c r="PBJ2" s="168"/>
      <c r="PBK2" s="168"/>
      <c r="PBL2" s="168"/>
      <c r="PBM2" s="168"/>
      <c r="PBN2" s="168"/>
      <c r="PBO2" s="168"/>
      <c r="PBP2" s="168"/>
      <c r="PBQ2" s="168"/>
      <c r="PBR2" s="168"/>
      <c r="PBS2" s="168"/>
      <c r="PBT2" s="168"/>
      <c r="PBU2" s="168"/>
      <c r="PBV2" s="168"/>
      <c r="PBW2" s="168"/>
      <c r="PBX2" s="168"/>
      <c r="PBY2" s="168"/>
      <c r="PBZ2" s="168"/>
      <c r="PCA2" s="168"/>
      <c r="PCB2" s="168"/>
      <c r="PCC2" s="168"/>
      <c r="PCD2" s="168"/>
      <c r="PCE2" s="168"/>
      <c r="PCF2" s="168"/>
      <c r="PCG2" s="168"/>
      <c r="PCH2" s="168"/>
      <c r="PCI2" s="168"/>
      <c r="PCJ2" s="168"/>
      <c r="PCK2" s="168"/>
      <c r="PCL2" s="168"/>
      <c r="PCM2" s="168"/>
      <c r="PCN2" s="168"/>
      <c r="PCO2" s="168"/>
      <c r="PCP2" s="168"/>
      <c r="PCQ2" s="168"/>
      <c r="PCR2" s="168"/>
      <c r="PCS2" s="168"/>
      <c r="PCT2" s="168"/>
      <c r="PCU2" s="168"/>
      <c r="PCV2" s="168"/>
      <c r="PCW2" s="168"/>
      <c r="PCX2" s="168"/>
      <c r="PCY2" s="168"/>
      <c r="PCZ2" s="168"/>
      <c r="PDA2" s="168"/>
      <c r="PDB2" s="168"/>
      <c r="PDC2" s="168"/>
      <c r="PDD2" s="168"/>
      <c r="PDE2" s="168"/>
      <c r="PDF2" s="168"/>
      <c r="PDG2" s="168"/>
      <c r="PDH2" s="168"/>
      <c r="PDI2" s="168"/>
      <c r="PDJ2" s="168"/>
      <c r="PDK2" s="168"/>
      <c r="PDL2" s="168"/>
      <c r="PDM2" s="168"/>
      <c r="PDN2" s="168"/>
      <c r="PDO2" s="168"/>
      <c r="PDP2" s="168"/>
      <c r="PDQ2" s="168"/>
      <c r="PDR2" s="168"/>
      <c r="PDS2" s="168"/>
      <c r="PDT2" s="168"/>
      <c r="PDU2" s="168"/>
      <c r="PDV2" s="168"/>
      <c r="PDW2" s="168"/>
      <c r="PDX2" s="168"/>
      <c r="PDY2" s="168"/>
      <c r="PDZ2" s="168"/>
      <c r="PEA2" s="168"/>
      <c r="PEB2" s="168"/>
      <c r="PEC2" s="168"/>
      <c r="PED2" s="168"/>
      <c r="PEE2" s="168"/>
      <c r="PEF2" s="168"/>
      <c r="PEG2" s="168"/>
      <c r="PEH2" s="168"/>
      <c r="PEI2" s="168"/>
      <c r="PEJ2" s="168"/>
      <c r="PEK2" s="168"/>
      <c r="PEL2" s="168"/>
      <c r="PEM2" s="168"/>
      <c r="PEN2" s="168"/>
      <c r="PEO2" s="168"/>
      <c r="PEP2" s="168"/>
      <c r="PEQ2" s="168"/>
      <c r="PER2" s="168"/>
      <c r="PES2" s="168"/>
      <c r="PET2" s="168"/>
      <c r="PEU2" s="168"/>
      <c r="PEV2" s="168"/>
      <c r="PEW2" s="168"/>
      <c r="PEX2" s="168"/>
      <c r="PEY2" s="168"/>
      <c r="PEZ2" s="168"/>
      <c r="PFA2" s="168"/>
      <c r="PFB2" s="168"/>
      <c r="PFC2" s="168"/>
      <c r="PFD2" s="168"/>
      <c r="PFE2" s="168"/>
      <c r="PFF2" s="168"/>
      <c r="PFG2" s="168"/>
      <c r="PFH2" s="168"/>
      <c r="PFI2" s="168"/>
      <c r="PFJ2" s="168"/>
      <c r="PFK2" s="168"/>
      <c r="PFL2" s="168"/>
      <c r="PFM2" s="168"/>
      <c r="PFN2" s="168"/>
      <c r="PFO2" s="168"/>
      <c r="PFP2" s="168"/>
      <c r="PFQ2" s="168"/>
      <c r="PFR2" s="168"/>
      <c r="PFS2" s="168"/>
      <c r="PFT2" s="168"/>
      <c r="PFU2" s="168"/>
      <c r="PFV2" s="168"/>
      <c r="PFW2" s="168"/>
      <c r="PFX2" s="168"/>
      <c r="PFY2" s="168"/>
      <c r="PFZ2" s="168"/>
      <c r="PGA2" s="168"/>
      <c r="PGB2" s="168"/>
      <c r="PGC2" s="168"/>
      <c r="PGD2" s="168"/>
      <c r="PGE2" s="168"/>
      <c r="PGF2" s="168"/>
      <c r="PGG2" s="168"/>
      <c r="PGH2" s="168"/>
      <c r="PGI2" s="168"/>
      <c r="PGJ2" s="168"/>
      <c r="PGK2" s="168"/>
      <c r="PGL2" s="168"/>
      <c r="PGM2" s="168"/>
      <c r="PGN2" s="168"/>
      <c r="PGO2" s="168"/>
      <c r="PGP2" s="168"/>
      <c r="PGQ2" s="168"/>
      <c r="PGR2" s="168"/>
      <c r="PGS2" s="168"/>
      <c r="PGT2" s="168"/>
      <c r="PGU2" s="168"/>
      <c r="PGV2" s="168"/>
      <c r="PGW2" s="168"/>
      <c r="PGX2" s="168"/>
      <c r="PGY2" s="168"/>
      <c r="PGZ2" s="168"/>
      <c r="PHA2" s="168"/>
      <c r="PHB2" s="168"/>
      <c r="PHC2" s="168"/>
      <c r="PHD2" s="168"/>
      <c r="PHE2" s="168"/>
      <c r="PHF2" s="168"/>
      <c r="PHG2" s="168"/>
      <c r="PHH2" s="168"/>
      <c r="PHI2" s="168"/>
      <c r="PHJ2" s="168"/>
      <c r="PHK2" s="168"/>
      <c r="PHL2" s="168"/>
      <c r="PHM2" s="168"/>
      <c r="PHN2" s="168"/>
      <c r="PHO2" s="168"/>
      <c r="PHP2" s="168"/>
      <c r="PHQ2" s="168"/>
      <c r="PHR2" s="168"/>
      <c r="PHS2" s="168"/>
      <c r="PHT2" s="168"/>
      <c r="PHU2" s="168"/>
      <c r="PHV2" s="168"/>
      <c r="PHW2" s="168"/>
      <c r="PHX2" s="168"/>
      <c r="PHY2" s="168"/>
      <c r="PHZ2" s="168"/>
      <c r="PIA2" s="168"/>
      <c r="PIB2" s="168"/>
      <c r="PIC2" s="168"/>
      <c r="PID2" s="168"/>
      <c r="PIE2" s="168"/>
      <c r="PIF2" s="168"/>
      <c r="PIG2" s="168"/>
      <c r="PIH2" s="168"/>
      <c r="PII2" s="168"/>
      <c r="PIJ2" s="168"/>
      <c r="PIK2" s="168"/>
      <c r="PIL2" s="168"/>
      <c r="PIM2" s="168"/>
      <c r="PIN2" s="168"/>
      <c r="PIO2" s="168"/>
      <c r="PIP2" s="168"/>
      <c r="PIQ2" s="168"/>
      <c r="PIR2" s="168"/>
      <c r="PIS2" s="168"/>
      <c r="PIT2" s="168"/>
      <c r="PIU2" s="168"/>
      <c r="PIV2" s="168"/>
      <c r="PIW2" s="168"/>
      <c r="PIX2" s="168"/>
      <c r="PIY2" s="168"/>
      <c r="PIZ2" s="168"/>
      <c r="PJA2" s="168"/>
      <c r="PJB2" s="168"/>
      <c r="PJC2" s="168"/>
      <c r="PJD2" s="168"/>
      <c r="PJE2" s="168"/>
      <c r="PJF2" s="168"/>
      <c r="PJG2" s="168"/>
      <c r="PJH2" s="168"/>
      <c r="PJI2" s="168"/>
      <c r="PJJ2" s="168"/>
      <c r="PJK2" s="168"/>
      <c r="PJL2" s="168"/>
      <c r="PJM2" s="168"/>
      <c r="PJN2" s="168"/>
      <c r="PJO2" s="168"/>
      <c r="PJP2" s="168"/>
      <c r="PJQ2" s="168"/>
      <c r="PJR2" s="168"/>
      <c r="PJS2" s="168"/>
      <c r="PJT2" s="168"/>
      <c r="PJU2" s="168"/>
      <c r="PJV2" s="168"/>
      <c r="PJW2" s="168"/>
      <c r="PJX2" s="168"/>
      <c r="PJY2" s="168"/>
      <c r="PJZ2" s="168"/>
      <c r="PKA2" s="168"/>
      <c r="PKB2" s="168"/>
      <c r="PKC2" s="168"/>
      <c r="PKD2" s="168"/>
      <c r="PKE2" s="168"/>
      <c r="PKF2" s="168"/>
      <c r="PKG2" s="168"/>
      <c r="PKH2" s="168"/>
      <c r="PKI2" s="168"/>
      <c r="PKJ2" s="168"/>
      <c r="PKK2" s="168"/>
      <c r="PKL2" s="168"/>
      <c r="PKM2" s="168"/>
      <c r="PKN2" s="168"/>
      <c r="PKO2" s="168"/>
      <c r="PKP2" s="168"/>
      <c r="PKQ2" s="168"/>
      <c r="PKR2" s="168"/>
      <c r="PKS2" s="168"/>
      <c r="PKT2" s="168"/>
      <c r="PKU2" s="168"/>
      <c r="PKV2" s="168"/>
      <c r="PKW2" s="168"/>
      <c r="PKX2" s="168"/>
      <c r="PKY2" s="168"/>
      <c r="PKZ2" s="168"/>
      <c r="PLA2" s="168"/>
      <c r="PLB2" s="168"/>
      <c r="PLC2" s="168"/>
      <c r="PLD2" s="168"/>
      <c r="PLE2" s="168"/>
      <c r="PLF2" s="168"/>
      <c r="PLG2" s="168"/>
      <c r="PLH2" s="168"/>
      <c r="PLI2" s="168"/>
      <c r="PLJ2" s="168"/>
      <c r="PLK2" s="168"/>
      <c r="PLL2" s="168"/>
      <c r="PLM2" s="168"/>
      <c r="PLN2" s="168"/>
      <c r="PLO2" s="168"/>
      <c r="PLP2" s="168"/>
      <c r="PLQ2" s="168"/>
      <c r="PLR2" s="168"/>
      <c r="PLS2" s="168"/>
      <c r="PLT2" s="168"/>
      <c r="PLU2" s="168"/>
      <c r="PLV2" s="168"/>
      <c r="PLW2" s="168"/>
      <c r="PLX2" s="168"/>
      <c r="PLY2" s="168"/>
      <c r="PLZ2" s="168"/>
      <c r="PMA2" s="168"/>
      <c r="PMB2" s="168"/>
      <c r="PMC2" s="168"/>
      <c r="PMD2" s="168"/>
      <c r="PME2" s="168"/>
      <c r="PMF2" s="168"/>
      <c r="PMG2" s="168"/>
      <c r="PMH2" s="168"/>
      <c r="PMI2" s="168"/>
      <c r="PMJ2" s="168"/>
      <c r="PMK2" s="168"/>
      <c r="PML2" s="168"/>
      <c r="PMM2" s="168"/>
      <c r="PMN2" s="168"/>
      <c r="PMO2" s="168"/>
      <c r="PMP2" s="168"/>
      <c r="PMQ2" s="168"/>
      <c r="PMR2" s="168"/>
      <c r="PMS2" s="168"/>
      <c r="PMT2" s="168"/>
      <c r="PMU2" s="168"/>
      <c r="PMV2" s="168"/>
      <c r="PMW2" s="168"/>
      <c r="PMX2" s="168"/>
      <c r="PMY2" s="168"/>
      <c r="PMZ2" s="168"/>
      <c r="PNA2" s="168"/>
      <c r="PNB2" s="168"/>
      <c r="PNC2" s="168"/>
      <c r="PND2" s="168"/>
      <c r="PNE2" s="168"/>
      <c r="PNF2" s="168"/>
      <c r="PNG2" s="168"/>
      <c r="PNH2" s="168"/>
      <c r="PNI2" s="168"/>
      <c r="PNJ2" s="168"/>
      <c r="PNK2" s="168"/>
      <c r="PNL2" s="168"/>
      <c r="PNM2" s="168"/>
      <c r="PNN2" s="168"/>
      <c r="PNO2" s="168"/>
      <c r="PNP2" s="168"/>
      <c r="PNQ2" s="168"/>
      <c r="PNR2" s="168"/>
      <c r="PNS2" s="168"/>
      <c r="PNT2" s="168"/>
      <c r="PNU2" s="168"/>
      <c r="PNV2" s="168"/>
      <c r="PNW2" s="168"/>
      <c r="PNX2" s="168"/>
      <c r="PNY2" s="168"/>
      <c r="PNZ2" s="168"/>
      <c r="POA2" s="168"/>
      <c r="POB2" s="168"/>
      <c r="POC2" s="168"/>
      <c r="POD2" s="168"/>
      <c r="POE2" s="168"/>
      <c r="POF2" s="168"/>
      <c r="POG2" s="168"/>
      <c r="POH2" s="168"/>
      <c r="POI2" s="168"/>
      <c r="POJ2" s="168"/>
      <c r="POK2" s="168"/>
      <c r="POL2" s="168"/>
      <c r="POM2" s="168"/>
      <c r="PON2" s="168"/>
      <c r="POO2" s="168"/>
      <c r="POP2" s="168"/>
      <c r="POQ2" s="168"/>
      <c r="POR2" s="168"/>
      <c r="POS2" s="168"/>
      <c r="POT2" s="168"/>
      <c r="POU2" s="168"/>
      <c r="POV2" s="168"/>
      <c r="POW2" s="168"/>
      <c r="POX2" s="168"/>
      <c r="POY2" s="168"/>
      <c r="POZ2" s="168"/>
      <c r="PPA2" s="168"/>
      <c r="PPB2" s="168"/>
      <c r="PPC2" s="168"/>
      <c r="PPD2" s="168"/>
      <c r="PPE2" s="168"/>
      <c r="PPF2" s="168"/>
      <c r="PPG2" s="168"/>
      <c r="PPH2" s="168"/>
      <c r="PPI2" s="168"/>
      <c r="PPJ2" s="168"/>
      <c r="PPK2" s="168"/>
      <c r="PPL2" s="168"/>
      <c r="PPM2" s="168"/>
      <c r="PPN2" s="168"/>
      <c r="PPO2" s="168"/>
      <c r="PPP2" s="168"/>
      <c r="PPQ2" s="168"/>
      <c r="PPR2" s="168"/>
      <c r="PPS2" s="168"/>
      <c r="PPT2" s="168"/>
      <c r="PPU2" s="168"/>
      <c r="PPV2" s="168"/>
      <c r="PPW2" s="168"/>
      <c r="PPX2" s="168"/>
      <c r="PPY2" s="168"/>
      <c r="PPZ2" s="168"/>
      <c r="PQA2" s="168"/>
      <c r="PQB2" s="168"/>
      <c r="PQC2" s="168"/>
      <c r="PQD2" s="168"/>
      <c r="PQE2" s="168"/>
      <c r="PQF2" s="168"/>
      <c r="PQG2" s="168"/>
      <c r="PQH2" s="168"/>
      <c r="PQI2" s="168"/>
      <c r="PQJ2" s="168"/>
      <c r="PQK2" s="168"/>
      <c r="PQL2" s="168"/>
      <c r="PQM2" s="168"/>
      <c r="PQN2" s="168"/>
      <c r="PQO2" s="168"/>
      <c r="PQP2" s="168"/>
      <c r="PQQ2" s="168"/>
      <c r="PQR2" s="168"/>
      <c r="PQS2" s="168"/>
      <c r="PQT2" s="168"/>
      <c r="PQU2" s="168"/>
      <c r="PQV2" s="168"/>
      <c r="PQW2" s="168"/>
      <c r="PQX2" s="168"/>
      <c r="PQY2" s="168"/>
      <c r="PQZ2" s="168"/>
      <c r="PRA2" s="168"/>
      <c r="PRB2" s="168"/>
      <c r="PRC2" s="168"/>
      <c r="PRD2" s="168"/>
      <c r="PRE2" s="168"/>
      <c r="PRF2" s="168"/>
      <c r="PRG2" s="168"/>
      <c r="PRH2" s="168"/>
      <c r="PRI2" s="168"/>
      <c r="PRJ2" s="168"/>
      <c r="PRK2" s="168"/>
      <c r="PRL2" s="168"/>
      <c r="PRM2" s="168"/>
      <c r="PRN2" s="168"/>
      <c r="PRO2" s="168"/>
      <c r="PRP2" s="168"/>
      <c r="PRQ2" s="168"/>
      <c r="PRR2" s="168"/>
      <c r="PRS2" s="168"/>
      <c r="PRT2" s="168"/>
      <c r="PRU2" s="168"/>
      <c r="PRV2" s="168"/>
      <c r="PRW2" s="168"/>
      <c r="PRX2" s="168"/>
      <c r="PRY2" s="168"/>
      <c r="PRZ2" s="168"/>
      <c r="PSA2" s="168"/>
      <c r="PSB2" s="168"/>
      <c r="PSC2" s="168"/>
      <c r="PSD2" s="168"/>
      <c r="PSE2" s="168"/>
      <c r="PSF2" s="168"/>
      <c r="PSG2" s="168"/>
      <c r="PSH2" s="168"/>
      <c r="PSI2" s="168"/>
      <c r="PSJ2" s="168"/>
      <c r="PSK2" s="168"/>
      <c r="PSL2" s="168"/>
      <c r="PSM2" s="168"/>
      <c r="PSN2" s="168"/>
      <c r="PSO2" s="168"/>
      <c r="PSP2" s="168"/>
      <c r="PSQ2" s="168"/>
      <c r="PSR2" s="168"/>
      <c r="PSS2" s="168"/>
      <c r="PST2" s="168"/>
      <c r="PSU2" s="168"/>
      <c r="PSV2" s="168"/>
      <c r="PSW2" s="168"/>
      <c r="PSX2" s="168"/>
      <c r="PSY2" s="168"/>
      <c r="PSZ2" s="168"/>
      <c r="PTA2" s="168"/>
      <c r="PTB2" s="168"/>
      <c r="PTC2" s="168"/>
      <c r="PTD2" s="168"/>
      <c r="PTE2" s="168"/>
      <c r="PTF2" s="168"/>
      <c r="PTG2" s="168"/>
      <c r="PTH2" s="168"/>
      <c r="PTI2" s="168"/>
      <c r="PTJ2" s="168"/>
      <c r="PTK2" s="168"/>
      <c r="PTL2" s="168"/>
      <c r="PTM2" s="168"/>
      <c r="PTN2" s="168"/>
      <c r="PTO2" s="168"/>
      <c r="PTP2" s="168"/>
      <c r="PTQ2" s="168"/>
      <c r="PTR2" s="168"/>
      <c r="PTS2" s="168"/>
      <c r="PTT2" s="168"/>
      <c r="PTU2" s="168"/>
      <c r="PTV2" s="168"/>
      <c r="PTW2" s="168"/>
      <c r="PTX2" s="168"/>
      <c r="PTY2" s="168"/>
      <c r="PTZ2" s="168"/>
      <c r="PUA2" s="168"/>
      <c r="PUB2" s="168"/>
      <c r="PUC2" s="168"/>
      <c r="PUD2" s="168"/>
      <c r="PUE2" s="168"/>
      <c r="PUF2" s="168"/>
      <c r="PUG2" s="168"/>
      <c r="PUH2" s="168"/>
      <c r="PUI2" s="168"/>
      <c r="PUJ2" s="168"/>
      <c r="PUK2" s="168"/>
      <c r="PUL2" s="168"/>
      <c r="PUM2" s="168"/>
      <c r="PUN2" s="168"/>
      <c r="PUO2" s="168"/>
      <c r="PUP2" s="168"/>
      <c r="PUQ2" s="168"/>
      <c r="PUR2" s="168"/>
      <c r="PUS2" s="168"/>
      <c r="PUT2" s="168"/>
      <c r="PUU2" s="168"/>
      <c r="PUV2" s="168"/>
      <c r="PUW2" s="168"/>
      <c r="PUX2" s="168"/>
      <c r="PUY2" s="168"/>
      <c r="PUZ2" s="168"/>
      <c r="PVA2" s="168"/>
      <c r="PVB2" s="168"/>
      <c r="PVC2" s="168"/>
      <c r="PVD2" s="168"/>
      <c r="PVE2" s="168"/>
      <c r="PVF2" s="168"/>
      <c r="PVG2" s="168"/>
      <c r="PVH2" s="168"/>
      <c r="PVI2" s="168"/>
      <c r="PVJ2" s="168"/>
      <c r="PVK2" s="168"/>
      <c r="PVL2" s="168"/>
      <c r="PVM2" s="168"/>
      <c r="PVN2" s="168"/>
      <c r="PVO2" s="168"/>
      <c r="PVP2" s="168"/>
      <c r="PVQ2" s="168"/>
      <c r="PVR2" s="168"/>
      <c r="PVS2" s="168"/>
      <c r="PVT2" s="168"/>
      <c r="PVU2" s="168"/>
      <c r="PVV2" s="168"/>
      <c r="PVW2" s="168"/>
      <c r="PVX2" s="168"/>
      <c r="PVY2" s="168"/>
      <c r="PVZ2" s="168"/>
      <c r="PWA2" s="168"/>
      <c r="PWB2" s="168"/>
      <c r="PWC2" s="168"/>
      <c r="PWD2" s="168"/>
      <c r="PWE2" s="168"/>
      <c r="PWF2" s="168"/>
      <c r="PWG2" s="168"/>
      <c r="PWH2" s="168"/>
      <c r="PWI2" s="168"/>
      <c r="PWJ2" s="168"/>
      <c r="PWK2" s="168"/>
      <c r="PWL2" s="168"/>
      <c r="PWM2" s="168"/>
      <c r="PWN2" s="168"/>
      <c r="PWO2" s="168"/>
      <c r="PWP2" s="168"/>
      <c r="PWQ2" s="168"/>
      <c r="PWR2" s="168"/>
      <c r="PWS2" s="168"/>
      <c r="PWT2" s="168"/>
      <c r="PWU2" s="168"/>
      <c r="PWV2" s="168"/>
      <c r="PWW2" s="168"/>
      <c r="PWX2" s="168"/>
      <c r="PWY2" s="168"/>
      <c r="PWZ2" s="168"/>
      <c r="PXA2" s="168"/>
      <c r="PXB2" s="168"/>
      <c r="PXC2" s="168"/>
      <c r="PXD2" s="168"/>
      <c r="PXE2" s="168"/>
      <c r="PXF2" s="168"/>
      <c r="PXG2" s="168"/>
      <c r="PXH2" s="168"/>
      <c r="PXI2" s="168"/>
      <c r="PXJ2" s="168"/>
      <c r="PXK2" s="168"/>
      <c r="PXL2" s="168"/>
      <c r="PXM2" s="168"/>
      <c r="PXN2" s="168"/>
      <c r="PXO2" s="168"/>
      <c r="PXP2" s="168"/>
      <c r="PXQ2" s="168"/>
      <c r="PXR2" s="168"/>
      <c r="PXS2" s="168"/>
      <c r="PXT2" s="168"/>
      <c r="PXU2" s="168"/>
      <c r="PXV2" s="168"/>
      <c r="PXW2" s="168"/>
      <c r="PXX2" s="168"/>
      <c r="PXY2" s="168"/>
      <c r="PXZ2" s="168"/>
      <c r="PYA2" s="168"/>
      <c r="PYB2" s="168"/>
      <c r="PYC2" s="168"/>
      <c r="PYD2" s="168"/>
      <c r="PYE2" s="168"/>
      <c r="PYF2" s="168"/>
      <c r="PYG2" s="168"/>
      <c r="PYH2" s="168"/>
      <c r="PYI2" s="168"/>
      <c r="PYJ2" s="168"/>
      <c r="PYK2" s="168"/>
      <c r="PYL2" s="168"/>
      <c r="PYM2" s="168"/>
      <c r="PYN2" s="168"/>
      <c r="PYO2" s="168"/>
      <c r="PYP2" s="168"/>
      <c r="PYQ2" s="168"/>
      <c r="PYR2" s="168"/>
      <c r="PYS2" s="168"/>
      <c r="PYT2" s="168"/>
      <c r="PYU2" s="168"/>
      <c r="PYV2" s="168"/>
      <c r="PYW2" s="168"/>
      <c r="PYX2" s="168"/>
      <c r="PYY2" s="168"/>
      <c r="PYZ2" s="168"/>
      <c r="PZA2" s="168"/>
      <c r="PZB2" s="168"/>
      <c r="PZC2" s="168"/>
      <c r="PZD2" s="168"/>
      <c r="PZE2" s="168"/>
      <c r="PZF2" s="168"/>
      <c r="PZG2" s="168"/>
      <c r="PZH2" s="168"/>
      <c r="PZI2" s="168"/>
      <c r="PZJ2" s="168"/>
      <c r="PZK2" s="168"/>
      <c r="PZL2" s="168"/>
      <c r="PZM2" s="168"/>
      <c r="PZN2" s="168"/>
      <c r="PZO2" s="168"/>
      <c r="PZP2" s="168"/>
      <c r="PZQ2" s="168"/>
      <c r="PZR2" s="168"/>
      <c r="PZS2" s="168"/>
      <c r="PZT2" s="168"/>
      <c r="PZU2" s="168"/>
      <c r="PZV2" s="168"/>
      <c r="PZW2" s="168"/>
      <c r="PZX2" s="168"/>
      <c r="PZY2" s="168"/>
      <c r="PZZ2" s="168"/>
      <c r="QAA2" s="168"/>
      <c r="QAB2" s="168"/>
      <c r="QAC2" s="168"/>
      <c r="QAD2" s="168"/>
      <c r="QAE2" s="168"/>
      <c r="QAF2" s="168"/>
      <c r="QAG2" s="168"/>
      <c r="QAH2" s="168"/>
      <c r="QAI2" s="168"/>
      <c r="QAJ2" s="168"/>
      <c r="QAK2" s="168"/>
      <c r="QAL2" s="168"/>
      <c r="QAM2" s="168"/>
      <c r="QAN2" s="168"/>
      <c r="QAO2" s="168"/>
      <c r="QAP2" s="168"/>
      <c r="QAQ2" s="168"/>
      <c r="QAR2" s="168"/>
      <c r="QAS2" s="168"/>
      <c r="QAT2" s="168"/>
      <c r="QAU2" s="168"/>
      <c r="QAV2" s="168"/>
      <c r="QAW2" s="168"/>
      <c r="QAX2" s="168"/>
      <c r="QAY2" s="168"/>
      <c r="QAZ2" s="168"/>
      <c r="QBA2" s="168"/>
      <c r="QBB2" s="168"/>
      <c r="QBC2" s="168"/>
      <c r="QBD2" s="168"/>
      <c r="QBE2" s="168"/>
      <c r="QBF2" s="168"/>
      <c r="QBG2" s="168"/>
      <c r="QBH2" s="168"/>
      <c r="QBI2" s="168"/>
      <c r="QBJ2" s="168"/>
      <c r="QBK2" s="168"/>
      <c r="QBL2" s="168"/>
      <c r="QBM2" s="168"/>
      <c r="QBN2" s="168"/>
      <c r="QBO2" s="168"/>
      <c r="QBP2" s="168"/>
      <c r="QBQ2" s="168"/>
      <c r="QBR2" s="168"/>
      <c r="QBS2" s="168"/>
      <c r="QBT2" s="168"/>
      <c r="QBU2" s="168"/>
      <c r="QBV2" s="168"/>
      <c r="QBW2" s="168"/>
      <c r="QBX2" s="168"/>
      <c r="QBY2" s="168"/>
      <c r="QBZ2" s="168"/>
      <c r="QCA2" s="168"/>
      <c r="QCB2" s="168"/>
      <c r="QCC2" s="168"/>
      <c r="QCD2" s="168"/>
      <c r="QCE2" s="168"/>
      <c r="QCF2" s="168"/>
      <c r="QCG2" s="168"/>
      <c r="QCH2" s="168"/>
      <c r="QCI2" s="168"/>
      <c r="QCJ2" s="168"/>
      <c r="QCK2" s="168"/>
      <c r="QCL2" s="168"/>
      <c r="QCM2" s="168"/>
      <c r="QCN2" s="168"/>
      <c r="QCO2" s="168"/>
      <c r="QCP2" s="168"/>
      <c r="QCQ2" s="168"/>
      <c r="QCR2" s="168"/>
      <c r="QCS2" s="168"/>
      <c r="QCT2" s="168"/>
      <c r="QCU2" s="168"/>
      <c r="QCV2" s="168"/>
      <c r="QCW2" s="168"/>
      <c r="QCX2" s="168"/>
      <c r="QCY2" s="168"/>
      <c r="QCZ2" s="168"/>
      <c r="QDA2" s="168"/>
      <c r="QDB2" s="168"/>
      <c r="QDC2" s="168"/>
      <c r="QDD2" s="168"/>
      <c r="QDE2" s="168"/>
      <c r="QDF2" s="168"/>
      <c r="QDG2" s="168"/>
      <c r="QDH2" s="168"/>
      <c r="QDI2" s="168"/>
      <c r="QDJ2" s="168"/>
      <c r="QDK2" s="168"/>
      <c r="QDL2" s="168"/>
      <c r="QDM2" s="168"/>
      <c r="QDN2" s="168"/>
      <c r="QDO2" s="168"/>
      <c r="QDP2" s="168"/>
      <c r="QDQ2" s="168"/>
      <c r="QDR2" s="168"/>
      <c r="QDS2" s="168"/>
      <c r="QDT2" s="168"/>
      <c r="QDU2" s="168"/>
      <c r="QDV2" s="168"/>
      <c r="QDW2" s="168"/>
      <c r="QDX2" s="168"/>
      <c r="QDY2" s="168"/>
      <c r="QDZ2" s="168"/>
      <c r="QEA2" s="168"/>
      <c r="QEB2" s="168"/>
      <c r="QEC2" s="168"/>
      <c r="QED2" s="168"/>
      <c r="QEE2" s="168"/>
      <c r="QEF2" s="168"/>
      <c r="QEG2" s="168"/>
      <c r="QEH2" s="168"/>
      <c r="QEI2" s="168"/>
      <c r="QEJ2" s="168"/>
      <c r="QEK2" s="168"/>
      <c r="QEL2" s="168"/>
      <c r="QEM2" s="168"/>
      <c r="QEN2" s="168"/>
      <c r="QEO2" s="168"/>
      <c r="QEP2" s="168"/>
      <c r="QEQ2" s="168"/>
      <c r="QER2" s="168"/>
      <c r="QES2" s="168"/>
      <c r="QET2" s="168"/>
      <c r="QEU2" s="168"/>
      <c r="QEV2" s="168"/>
      <c r="QEW2" s="168"/>
      <c r="QEX2" s="168"/>
      <c r="QEY2" s="168"/>
      <c r="QEZ2" s="168"/>
      <c r="QFA2" s="168"/>
      <c r="QFB2" s="168"/>
      <c r="QFC2" s="168"/>
      <c r="QFD2" s="168"/>
      <c r="QFE2" s="168"/>
      <c r="QFF2" s="168"/>
      <c r="QFG2" s="168"/>
      <c r="QFH2" s="168"/>
      <c r="QFI2" s="168"/>
      <c r="QFJ2" s="168"/>
      <c r="QFK2" s="168"/>
      <c r="QFL2" s="168"/>
      <c r="QFM2" s="168"/>
      <c r="QFN2" s="168"/>
      <c r="QFO2" s="168"/>
      <c r="QFP2" s="168"/>
      <c r="QFQ2" s="168"/>
      <c r="QFR2" s="168"/>
      <c r="QFS2" s="168"/>
      <c r="QFT2" s="168"/>
      <c r="QFU2" s="168"/>
      <c r="QFV2" s="168"/>
      <c r="QFW2" s="168"/>
      <c r="QFX2" s="168"/>
      <c r="QFY2" s="168"/>
      <c r="QFZ2" s="168"/>
      <c r="QGA2" s="168"/>
      <c r="QGB2" s="168"/>
      <c r="QGC2" s="168"/>
      <c r="QGD2" s="168"/>
      <c r="QGE2" s="168"/>
      <c r="QGF2" s="168"/>
      <c r="QGG2" s="168"/>
      <c r="QGH2" s="168"/>
      <c r="QGI2" s="168"/>
      <c r="QGJ2" s="168"/>
      <c r="QGK2" s="168"/>
      <c r="QGL2" s="168"/>
      <c r="QGM2" s="168"/>
      <c r="QGN2" s="168"/>
      <c r="QGO2" s="168"/>
      <c r="QGP2" s="168"/>
      <c r="QGQ2" s="168"/>
      <c r="QGR2" s="168"/>
      <c r="QGS2" s="168"/>
      <c r="QGT2" s="168"/>
      <c r="QGU2" s="168"/>
      <c r="QGV2" s="168"/>
      <c r="QGW2" s="168"/>
      <c r="QGX2" s="168"/>
      <c r="QGY2" s="168"/>
      <c r="QGZ2" s="168"/>
      <c r="QHA2" s="168"/>
      <c r="QHB2" s="168"/>
      <c r="QHC2" s="168"/>
      <c r="QHD2" s="168"/>
      <c r="QHE2" s="168"/>
      <c r="QHF2" s="168"/>
      <c r="QHG2" s="168"/>
      <c r="QHH2" s="168"/>
      <c r="QHI2" s="168"/>
      <c r="QHJ2" s="168"/>
      <c r="QHK2" s="168"/>
      <c r="QHL2" s="168"/>
      <c r="QHM2" s="168"/>
      <c r="QHN2" s="168"/>
      <c r="QHO2" s="168"/>
      <c r="QHP2" s="168"/>
      <c r="QHQ2" s="168"/>
      <c r="QHR2" s="168"/>
      <c r="QHS2" s="168"/>
      <c r="QHT2" s="168"/>
      <c r="QHU2" s="168"/>
      <c r="QHV2" s="168"/>
      <c r="QHW2" s="168"/>
      <c r="QHX2" s="168"/>
      <c r="QHY2" s="168"/>
      <c r="QHZ2" s="168"/>
      <c r="QIA2" s="168"/>
      <c r="QIB2" s="168"/>
      <c r="QIC2" s="168"/>
      <c r="QID2" s="168"/>
      <c r="QIE2" s="168"/>
      <c r="QIF2" s="168"/>
      <c r="QIG2" s="168"/>
      <c r="QIH2" s="168"/>
      <c r="QII2" s="168"/>
      <c r="QIJ2" s="168"/>
      <c r="QIK2" s="168"/>
      <c r="QIL2" s="168"/>
      <c r="QIM2" s="168"/>
      <c r="QIN2" s="168"/>
      <c r="QIO2" s="168"/>
      <c r="QIP2" s="168"/>
      <c r="QIQ2" s="168"/>
      <c r="QIR2" s="168"/>
      <c r="QIS2" s="168"/>
      <c r="QIT2" s="168"/>
      <c r="QIU2" s="168"/>
      <c r="QIV2" s="168"/>
      <c r="QIW2" s="168"/>
      <c r="QIX2" s="168"/>
      <c r="QIY2" s="168"/>
      <c r="QIZ2" s="168"/>
      <c r="QJA2" s="168"/>
      <c r="QJB2" s="168"/>
      <c r="QJC2" s="168"/>
      <c r="QJD2" s="168"/>
      <c r="QJE2" s="168"/>
      <c r="QJF2" s="168"/>
      <c r="QJG2" s="168"/>
      <c r="QJH2" s="168"/>
      <c r="QJI2" s="168"/>
      <c r="QJJ2" s="168"/>
      <c r="QJK2" s="168"/>
      <c r="QJL2" s="168"/>
      <c r="QJM2" s="168"/>
      <c r="QJN2" s="168"/>
      <c r="QJO2" s="168"/>
      <c r="QJP2" s="168"/>
      <c r="QJQ2" s="168"/>
      <c r="QJR2" s="168"/>
      <c r="QJS2" s="168"/>
      <c r="QJT2" s="168"/>
      <c r="QJU2" s="168"/>
      <c r="QJV2" s="168"/>
      <c r="QJW2" s="168"/>
      <c r="QJX2" s="168"/>
      <c r="QJY2" s="168"/>
      <c r="QJZ2" s="168"/>
      <c r="QKA2" s="168"/>
      <c r="QKB2" s="168"/>
      <c r="QKC2" s="168"/>
      <c r="QKD2" s="168"/>
      <c r="QKE2" s="168"/>
      <c r="QKF2" s="168"/>
      <c r="QKG2" s="168"/>
      <c r="QKH2" s="168"/>
      <c r="QKI2" s="168"/>
      <c r="QKJ2" s="168"/>
      <c r="QKK2" s="168"/>
      <c r="QKL2" s="168"/>
      <c r="QKM2" s="168"/>
      <c r="QKN2" s="168"/>
      <c r="QKO2" s="168"/>
      <c r="QKP2" s="168"/>
      <c r="QKQ2" s="168"/>
      <c r="QKR2" s="168"/>
      <c r="QKS2" s="168"/>
      <c r="QKT2" s="168"/>
      <c r="QKU2" s="168"/>
      <c r="QKV2" s="168"/>
      <c r="QKW2" s="168"/>
      <c r="QKX2" s="168"/>
      <c r="QKY2" s="168"/>
      <c r="QKZ2" s="168"/>
      <c r="QLA2" s="168"/>
      <c r="QLB2" s="168"/>
      <c r="QLC2" s="168"/>
      <c r="QLD2" s="168"/>
      <c r="QLE2" s="168"/>
      <c r="QLF2" s="168"/>
      <c r="QLG2" s="168"/>
      <c r="QLH2" s="168"/>
      <c r="QLI2" s="168"/>
      <c r="QLJ2" s="168"/>
      <c r="QLK2" s="168"/>
      <c r="QLL2" s="168"/>
      <c r="QLM2" s="168"/>
      <c r="QLN2" s="168"/>
      <c r="QLO2" s="168"/>
      <c r="QLP2" s="168"/>
      <c r="QLQ2" s="168"/>
      <c r="QLR2" s="168"/>
      <c r="QLS2" s="168"/>
      <c r="QLT2" s="168"/>
      <c r="QLU2" s="168"/>
      <c r="QLV2" s="168"/>
      <c r="QLW2" s="168"/>
      <c r="QLX2" s="168"/>
      <c r="QLY2" s="168"/>
      <c r="QLZ2" s="168"/>
      <c r="QMA2" s="168"/>
      <c r="QMB2" s="168"/>
      <c r="QMC2" s="168"/>
      <c r="QMD2" s="168"/>
      <c r="QME2" s="168"/>
      <c r="QMF2" s="168"/>
      <c r="QMG2" s="168"/>
      <c r="QMH2" s="168"/>
      <c r="QMI2" s="168"/>
      <c r="QMJ2" s="168"/>
      <c r="QMK2" s="168"/>
      <c r="QML2" s="168"/>
      <c r="QMM2" s="168"/>
      <c r="QMN2" s="168"/>
      <c r="QMO2" s="168"/>
      <c r="QMP2" s="168"/>
      <c r="QMQ2" s="168"/>
      <c r="QMR2" s="168"/>
      <c r="QMS2" s="168"/>
      <c r="QMT2" s="168"/>
      <c r="QMU2" s="168"/>
      <c r="QMV2" s="168"/>
      <c r="QMW2" s="168"/>
      <c r="QMX2" s="168"/>
      <c r="QMY2" s="168"/>
      <c r="QMZ2" s="168"/>
      <c r="QNA2" s="168"/>
      <c r="QNB2" s="168"/>
      <c r="QNC2" s="168"/>
      <c r="QND2" s="168"/>
      <c r="QNE2" s="168"/>
      <c r="QNF2" s="168"/>
      <c r="QNG2" s="168"/>
      <c r="QNH2" s="168"/>
      <c r="QNI2" s="168"/>
      <c r="QNJ2" s="168"/>
      <c r="QNK2" s="168"/>
      <c r="QNL2" s="168"/>
      <c r="QNM2" s="168"/>
      <c r="QNN2" s="168"/>
      <c r="QNO2" s="168"/>
      <c r="QNP2" s="168"/>
      <c r="QNQ2" s="168"/>
      <c r="QNR2" s="168"/>
      <c r="QNS2" s="168"/>
      <c r="QNT2" s="168"/>
      <c r="QNU2" s="168"/>
      <c r="QNV2" s="168"/>
      <c r="QNW2" s="168"/>
      <c r="QNX2" s="168"/>
      <c r="QNY2" s="168"/>
      <c r="QNZ2" s="168"/>
      <c r="QOA2" s="168"/>
      <c r="QOB2" s="168"/>
      <c r="QOC2" s="168"/>
      <c r="QOD2" s="168"/>
      <c r="QOE2" s="168"/>
      <c r="QOF2" s="168"/>
      <c r="QOG2" s="168"/>
      <c r="QOH2" s="168"/>
      <c r="QOI2" s="168"/>
      <c r="QOJ2" s="168"/>
      <c r="QOK2" s="168"/>
      <c r="QOL2" s="168"/>
      <c r="QOM2" s="168"/>
      <c r="QON2" s="168"/>
      <c r="QOO2" s="168"/>
      <c r="QOP2" s="168"/>
      <c r="QOQ2" s="168"/>
      <c r="QOR2" s="168"/>
      <c r="QOS2" s="168"/>
      <c r="QOT2" s="168"/>
      <c r="QOU2" s="168"/>
      <c r="QOV2" s="168"/>
      <c r="QOW2" s="168"/>
      <c r="QOX2" s="168"/>
      <c r="QOY2" s="168"/>
      <c r="QOZ2" s="168"/>
      <c r="QPA2" s="168"/>
      <c r="QPB2" s="168"/>
      <c r="QPC2" s="168"/>
      <c r="QPD2" s="168"/>
      <c r="QPE2" s="168"/>
      <c r="QPF2" s="168"/>
      <c r="QPG2" s="168"/>
      <c r="QPH2" s="168"/>
      <c r="QPI2" s="168"/>
      <c r="QPJ2" s="168"/>
      <c r="QPK2" s="168"/>
      <c r="QPL2" s="168"/>
      <c r="QPM2" s="168"/>
      <c r="QPN2" s="168"/>
      <c r="QPO2" s="168"/>
      <c r="QPP2" s="168"/>
      <c r="QPQ2" s="168"/>
      <c r="QPR2" s="168"/>
      <c r="QPS2" s="168"/>
      <c r="QPT2" s="168"/>
      <c r="QPU2" s="168"/>
      <c r="QPV2" s="168"/>
      <c r="QPW2" s="168"/>
      <c r="QPX2" s="168"/>
      <c r="QPY2" s="168"/>
      <c r="QPZ2" s="168"/>
      <c r="QQA2" s="168"/>
      <c r="QQB2" s="168"/>
      <c r="QQC2" s="168"/>
      <c r="QQD2" s="168"/>
      <c r="QQE2" s="168"/>
      <c r="QQF2" s="168"/>
      <c r="QQG2" s="168"/>
      <c r="QQH2" s="168"/>
      <c r="QQI2" s="168"/>
      <c r="QQJ2" s="168"/>
      <c r="QQK2" s="168"/>
      <c r="QQL2" s="168"/>
      <c r="QQM2" s="168"/>
      <c r="QQN2" s="168"/>
      <c r="QQO2" s="168"/>
      <c r="QQP2" s="168"/>
      <c r="QQQ2" s="168"/>
      <c r="QQR2" s="168"/>
      <c r="QQS2" s="168"/>
      <c r="QQT2" s="168"/>
      <c r="QQU2" s="168"/>
      <c r="QQV2" s="168"/>
      <c r="QQW2" s="168"/>
      <c r="QQX2" s="168"/>
      <c r="QQY2" s="168"/>
      <c r="QQZ2" s="168"/>
      <c r="QRA2" s="168"/>
      <c r="QRB2" s="168"/>
      <c r="QRC2" s="168"/>
      <c r="QRD2" s="168"/>
      <c r="QRE2" s="168"/>
      <c r="QRF2" s="168"/>
      <c r="QRG2" s="168"/>
      <c r="QRH2" s="168"/>
      <c r="QRI2" s="168"/>
      <c r="QRJ2" s="168"/>
      <c r="QRK2" s="168"/>
      <c r="QRL2" s="168"/>
      <c r="QRM2" s="168"/>
      <c r="QRN2" s="168"/>
      <c r="QRO2" s="168"/>
      <c r="QRP2" s="168"/>
      <c r="QRQ2" s="168"/>
      <c r="QRR2" s="168"/>
      <c r="QRS2" s="168"/>
      <c r="QRT2" s="168"/>
      <c r="QRU2" s="168"/>
      <c r="QRV2" s="168"/>
      <c r="QRW2" s="168"/>
      <c r="QRX2" s="168"/>
      <c r="QRY2" s="168"/>
      <c r="QRZ2" s="168"/>
      <c r="QSA2" s="168"/>
      <c r="QSB2" s="168"/>
      <c r="QSC2" s="168"/>
      <c r="QSD2" s="168"/>
      <c r="QSE2" s="168"/>
      <c r="QSF2" s="168"/>
      <c r="QSG2" s="168"/>
      <c r="QSH2" s="168"/>
      <c r="QSI2" s="168"/>
      <c r="QSJ2" s="168"/>
      <c r="QSK2" s="168"/>
      <c r="QSL2" s="168"/>
      <c r="QSM2" s="168"/>
      <c r="QSN2" s="168"/>
      <c r="QSO2" s="168"/>
      <c r="QSP2" s="168"/>
      <c r="QSQ2" s="168"/>
      <c r="QSR2" s="168"/>
      <c r="QSS2" s="168"/>
      <c r="QST2" s="168"/>
      <c r="QSU2" s="168"/>
      <c r="QSV2" s="168"/>
      <c r="QSW2" s="168"/>
      <c r="QSX2" s="168"/>
      <c r="QSY2" s="168"/>
      <c r="QSZ2" s="168"/>
      <c r="QTA2" s="168"/>
      <c r="QTB2" s="168"/>
      <c r="QTC2" s="168"/>
      <c r="QTD2" s="168"/>
      <c r="QTE2" s="168"/>
      <c r="QTF2" s="168"/>
      <c r="QTG2" s="168"/>
      <c r="QTH2" s="168"/>
      <c r="QTI2" s="168"/>
      <c r="QTJ2" s="168"/>
      <c r="QTK2" s="168"/>
      <c r="QTL2" s="168"/>
      <c r="QTM2" s="168"/>
      <c r="QTN2" s="168"/>
      <c r="QTO2" s="168"/>
      <c r="QTP2" s="168"/>
      <c r="QTQ2" s="168"/>
      <c r="QTR2" s="168"/>
      <c r="QTS2" s="168"/>
      <c r="QTT2" s="168"/>
      <c r="QTU2" s="168"/>
      <c r="QTV2" s="168"/>
      <c r="QTW2" s="168"/>
      <c r="QTX2" s="168"/>
      <c r="QTY2" s="168"/>
      <c r="QTZ2" s="168"/>
      <c r="QUA2" s="168"/>
      <c r="QUB2" s="168"/>
      <c r="QUC2" s="168"/>
      <c r="QUD2" s="168"/>
      <c r="QUE2" s="168"/>
      <c r="QUF2" s="168"/>
      <c r="QUG2" s="168"/>
      <c r="QUH2" s="168"/>
      <c r="QUI2" s="168"/>
      <c r="QUJ2" s="168"/>
      <c r="QUK2" s="168"/>
      <c r="QUL2" s="168"/>
      <c r="QUM2" s="168"/>
      <c r="QUN2" s="168"/>
      <c r="QUO2" s="168"/>
      <c r="QUP2" s="168"/>
      <c r="QUQ2" s="168"/>
      <c r="QUR2" s="168"/>
      <c r="QUS2" s="168"/>
      <c r="QUT2" s="168"/>
      <c r="QUU2" s="168"/>
      <c r="QUV2" s="168"/>
      <c r="QUW2" s="168"/>
      <c r="QUX2" s="168"/>
      <c r="QUY2" s="168"/>
      <c r="QUZ2" s="168"/>
      <c r="QVA2" s="168"/>
      <c r="QVB2" s="168"/>
      <c r="QVC2" s="168"/>
      <c r="QVD2" s="168"/>
      <c r="QVE2" s="168"/>
      <c r="QVF2" s="168"/>
      <c r="QVG2" s="168"/>
      <c r="QVH2" s="168"/>
      <c r="QVI2" s="168"/>
      <c r="QVJ2" s="168"/>
      <c r="QVK2" s="168"/>
      <c r="QVL2" s="168"/>
      <c r="QVM2" s="168"/>
      <c r="QVN2" s="168"/>
      <c r="QVO2" s="168"/>
      <c r="QVP2" s="168"/>
      <c r="QVQ2" s="168"/>
      <c r="QVR2" s="168"/>
      <c r="QVS2" s="168"/>
      <c r="QVT2" s="168"/>
      <c r="QVU2" s="168"/>
      <c r="QVV2" s="168"/>
      <c r="QVW2" s="168"/>
      <c r="QVX2" s="168"/>
      <c r="QVY2" s="168"/>
      <c r="QVZ2" s="168"/>
      <c r="QWA2" s="168"/>
      <c r="QWB2" s="168"/>
      <c r="QWC2" s="168"/>
      <c r="QWD2" s="168"/>
      <c r="QWE2" s="168"/>
      <c r="QWF2" s="168"/>
      <c r="QWG2" s="168"/>
      <c r="QWH2" s="168"/>
      <c r="QWI2" s="168"/>
      <c r="QWJ2" s="168"/>
      <c r="QWK2" s="168"/>
      <c r="QWL2" s="168"/>
      <c r="QWM2" s="168"/>
      <c r="QWN2" s="168"/>
      <c r="QWO2" s="168"/>
      <c r="QWP2" s="168"/>
      <c r="QWQ2" s="168"/>
      <c r="QWR2" s="168"/>
      <c r="QWS2" s="168"/>
      <c r="QWT2" s="168"/>
      <c r="QWU2" s="168"/>
      <c r="QWV2" s="168"/>
      <c r="QWW2" s="168"/>
      <c r="QWX2" s="168"/>
      <c r="QWY2" s="168"/>
      <c r="QWZ2" s="168"/>
      <c r="QXA2" s="168"/>
      <c r="QXB2" s="168"/>
      <c r="QXC2" s="168"/>
      <c r="QXD2" s="168"/>
      <c r="QXE2" s="168"/>
      <c r="QXF2" s="168"/>
      <c r="QXG2" s="168"/>
      <c r="QXH2" s="168"/>
      <c r="QXI2" s="168"/>
      <c r="QXJ2" s="168"/>
      <c r="QXK2" s="168"/>
      <c r="QXL2" s="168"/>
      <c r="QXM2" s="168"/>
      <c r="QXN2" s="168"/>
      <c r="QXO2" s="168"/>
      <c r="QXP2" s="168"/>
      <c r="QXQ2" s="168"/>
      <c r="QXR2" s="168"/>
      <c r="QXS2" s="168"/>
      <c r="QXT2" s="168"/>
      <c r="QXU2" s="168"/>
      <c r="QXV2" s="168"/>
      <c r="QXW2" s="168"/>
      <c r="QXX2" s="168"/>
      <c r="QXY2" s="168"/>
      <c r="QXZ2" s="168"/>
      <c r="QYA2" s="168"/>
      <c r="QYB2" s="168"/>
      <c r="QYC2" s="168"/>
      <c r="QYD2" s="168"/>
      <c r="QYE2" s="168"/>
      <c r="QYF2" s="168"/>
      <c r="QYG2" s="168"/>
      <c r="QYH2" s="168"/>
      <c r="QYI2" s="168"/>
      <c r="QYJ2" s="168"/>
      <c r="QYK2" s="168"/>
      <c r="QYL2" s="168"/>
      <c r="QYM2" s="168"/>
      <c r="QYN2" s="168"/>
      <c r="QYO2" s="168"/>
      <c r="QYP2" s="168"/>
      <c r="QYQ2" s="168"/>
      <c r="QYR2" s="168"/>
      <c r="QYS2" s="168"/>
      <c r="QYT2" s="168"/>
      <c r="QYU2" s="168"/>
      <c r="QYV2" s="168"/>
      <c r="QYW2" s="168"/>
      <c r="QYX2" s="168"/>
      <c r="QYY2" s="168"/>
      <c r="QYZ2" s="168"/>
      <c r="QZA2" s="168"/>
      <c r="QZB2" s="168"/>
      <c r="QZC2" s="168"/>
      <c r="QZD2" s="168"/>
      <c r="QZE2" s="168"/>
      <c r="QZF2" s="168"/>
      <c r="QZG2" s="168"/>
      <c r="QZH2" s="168"/>
      <c r="QZI2" s="168"/>
      <c r="QZJ2" s="168"/>
      <c r="QZK2" s="168"/>
      <c r="QZL2" s="168"/>
      <c r="QZM2" s="168"/>
      <c r="QZN2" s="168"/>
      <c r="QZO2" s="168"/>
      <c r="QZP2" s="168"/>
      <c r="QZQ2" s="168"/>
      <c r="QZR2" s="168"/>
      <c r="QZS2" s="168"/>
      <c r="QZT2" s="168"/>
      <c r="QZU2" s="168"/>
      <c r="QZV2" s="168"/>
      <c r="QZW2" s="168"/>
      <c r="QZX2" s="168"/>
      <c r="QZY2" s="168"/>
      <c r="QZZ2" s="168"/>
      <c r="RAA2" s="168"/>
      <c r="RAB2" s="168"/>
      <c r="RAC2" s="168"/>
      <c r="RAD2" s="168"/>
      <c r="RAE2" s="168"/>
      <c r="RAF2" s="168"/>
      <c r="RAG2" s="168"/>
      <c r="RAH2" s="168"/>
      <c r="RAI2" s="168"/>
      <c r="RAJ2" s="168"/>
      <c r="RAK2" s="168"/>
      <c r="RAL2" s="168"/>
      <c r="RAM2" s="168"/>
      <c r="RAN2" s="168"/>
      <c r="RAO2" s="168"/>
      <c r="RAP2" s="168"/>
      <c r="RAQ2" s="168"/>
      <c r="RAR2" s="168"/>
      <c r="RAS2" s="168"/>
      <c r="RAT2" s="168"/>
      <c r="RAU2" s="168"/>
      <c r="RAV2" s="168"/>
      <c r="RAW2" s="168"/>
      <c r="RAX2" s="168"/>
      <c r="RAY2" s="168"/>
      <c r="RAZ2" s="168"/>
      <c r="RBA2" s="168"/>
      <c r="RBB2" s="168"/>
      <c r="RBC2" s="168"/>
      <c r="RBD2" s="168"/>
      <c r="RBE2" s="168"/>
      <c r="RBF2" s="168"/>
      <c r="RBG2" s="168"/>
      <c r="RBH2" s="168"/>
      <c r="RBI2" s="168"/>
      <c r="RBJ2" s="168"/>
      <c r="RBK2" s="168"/>
      <c r="RBL2" s="168"/>
      <c r="RBM2" s="168"/>
      <c r="RBN2" s="168"/>
      <c r="RBO2" s="168"/>
      <c r="RBP2" s="168"/>
      <c r="RBQ2" s="168"/>
      <c r="RBR2" s="168"/>
      <c r="RBS2" s="168"/>
      <c r="RBT2" s="168"/>
      <c r="RBU2" s="168"/>
      <c r="RBV2" s="168"/>
      <c r="RBW2" s="168"/>
      <c r="RBX2" s="168"/>
      <c r="RBY2" s="168"/>
      <c r="RBZ2" s="168"/>
      <c r="RCA2" s="168"/>
      <c r="RCB2" s="168"/>
      <c r="RCC2" s="168"/>
      <c r="RCD2" s="168"/>
      <c r="RCE2" s="168"/>
      <c r="RCF2" s="168"/>
      <c r="RCG2" s="168"/>
      <c r="RCH2" s="168"/>
      <c r="RCI2" s="168"/>
      <c r="RCJ2" s="168"/>
      <c r="RCK2" s="168"/>
      <c r="RCL2" s="168"/>
      <c r="RCM2" s="168"/>
      <c r="RCN2" s="168"/>
      <c r="RCO2" s="168"/>
      <c r="RCP2" s="168"/>
      <c r="RCQ2" s="168"/>
      <c r="RCR2" s="168"/>
      <c r="RCS2" s="168"/>
      <c r="RCT2" s="168"/>
      <c r="RCU2" s="168"/>
      <c r="RCV2" s="168"/>
      <c r="RCW2" s="168"/>
      <c r="RCX2" s="168"/>
      <c r="RCY2" s="168"/>
      <c r="RCZ2" s="168"/>
      <c r="RDA2" s="168"/>
      <c r="RDB2" s="168"/>
      <c r="RDC2" s="168"/>
      <c r="RDD2" s="168"/>
      <c r="RDE2" s="168"/>
      <c r="RDF2" s="168"/>
      <c r="RDG2" s="168"/>
      <c r="RDH2" s="168"/>
      <c r="RDI2" s="168"/>
      <c r="RDJ2" s="168"/>
      <c r="RDK2" s="168"/>
      <c r="RDL2" s="168"/>
      <c r="RDM2" s="168"/>
      <c r="RDN2" s="168"/>
      <c r="RDO2" s="168"/>
      <c r="RDP2" s="168"/>
      <c r="RDQ2" s="168"/>
      <c r="RDR2" s="168"/>
      <c r="RDS2" s="168"/>
      <c r="RDT2" s="168"/>
      <c r="RDU2" s="168"/>
      <c r="RDV2" s="168"/>
      <c r="RDW2" s="168"/>
      <c r="RDX2" s="168"/>
      <c r="RDY2" s="168"/>
      <c r="RDZ2" s="168"/>
      <c r="REA2" s="168"/>
      <c r="REB2" s="168"/>
      <c r="REC2" s="168"/>
      <c r="RED2" s="168"/>
      <c r="REE2" s="168"/>
      <c r="REF2" s="168"/>
      <c r="REG2" s="168"/>
      <c r="REH2" s="168"/>
      <c r="REI2" s="168"/>
      <c r="REJ2" s="168"/>
      <c r="REK2" s="168"/>
      <c r="REL2" s="168"/>
      <c r="REM2" s="168"/>
      <c r="REN2" s="168"/>
      <c r="REO2" s="168"/>
      <c r="REP2" s="168"/>
      <c r="REQ2" s="168"/>
      <c r="RER2" s="168"/>
      <c r="RES2" s="168"/>
      <c r="RET2" s="168"/>
      <c r="REU2" s="168"/>
      <c r="REV2" s="168"/>
      <c r="REW2" s="168"/>
      <c r="REX2" s="168"/>
      <c r="REY2" s="168"/>
      <c r="REZ2" s="168"/>
      <c r="RFA2" s="168"/>
      <c r="RFB2" s="168"/>
      <c r="RFC2" s="168"/>
      <c r="RFD2" s="168"/>
      <c r="RFE2" s="168"/>
      <c r="RFF2" s="168"/>
      <c r="RFG2" s="168"/>
      <c r="RFH2" s="168"/>
      <c r="RFI2" s="168"/>
      <c r="RFJ2" s="168"/>
      <c r="RFK2" s="168"/>
      <c r="RFL2" s="168"/>
      <c r="RFM2" s="168"/>
      <c r="RFN2" s="168"/>
      <c r="RFO2" s="168"/>
      <c r="RFP2" s="168"/>
      <c r="RFQ2" s="168"/>
      <c r="RFR2" s="168"/>
      <c r="RFS2" s="168"/>
      <c r="RFT2" s="168"/>
      <c r="RFU2" s="168"/>
      <c r="RFV2" s="168"/>
      <c r="RFW2" s="168"/>
      <c r="RFX2" s="168"/>
      <c r="RFY2" s="168"/>
      <c r="RFZ2" s="168"/>
      <c r="RGA2" s="168"/>
      <c r="RGB2" s="168"/>
      <c r="RGC2" s="168"/>
      <c r="RGD2" s="168"/>
      <c r="RGE2" s="168"/>
      <c r="RGF2" s="168"/>
      <c r="RGG2" s="168"/>
      <c r="RGH2" s="168"/>
      <c r="RGI2" s="168"/>
      <c r="RGJ2" s="168"/>
      <c r="RGK2" s="168"/>
      <c r="RGL2" s="168"/>
      <c r="RGM2" s="168"/>
      <c r="RGN2" s="168"/>
      <c r="RGO2" s="168"/>
      <c r="RGP2" s="168"/>
      <c r="RGQ2" s="168"/>
      <c r="RGR2" s="168"/>
      <c r="RGS2" s="168"/>
      <c r="RGT2" s="168"/>
      <c r="RGU2" s="168"/>
      <c r="RGV2" s="168"/>
      <c r="RGW2" s="168"/>
      <c r="RGX2" s="168"/>
      <c r="RGY2" s="168"/>
      <c r="RGZ2" s="168"/>
      <c r="RHA2" s="168"/>
      <c r="RHB2" s="168"/>
      <c r="RHC2" s="168"/>
      <c r="RHD2" s="168"/>
      <c r="RHE2" s="168"/>
      <c r="RHF2" s="168"/>
      <c r="RHG2" s="168"/>
      <c r="RHH2" s="168"/>
      <c r="RHI2" s="168"/>
      <c r="RHJ2" s="168"/>
      <c r="RHK2" s="168"/>
      <c r="RHL2" s="168"/>
      <c r="RHM2" s="168"/>
      <c r="RHN2" s="168"/>
      <c r="RHO2" s="168"/>
      <c r="RHP2" s="168"/>
      <c r="RHQ2" s="168"/>
      <c r="RHR2" s="168"/>
      <c r="RHS2" s="168"/>
      <c r="RHT2" s="168"/>
      <c r="RHU2" s="168"/>
      <c r="RHV2" s="168"/>
      <c r="RHW2" s="168"/>
      <c r="RHX2" s="168"/>
      <c r="RHY2" s="168"/>
      <c r="RHZ2" s="168"/>
      <c r="RIA2" s="168"/>
      <c r="RIB2" s="168"/>
      <c r="RIC2" s="168"/>
      <c r="RID2" s="168"/>
      <c r="RIE2" s="168"/>
      <c r="RIF2" s="168"/>
      <c r="RIG2" s="168"/>
      <c r="RIH2" s="168"/>
      <c r="RII2" s="168"/>
      <c r="RIJ2" s="168"/>
      <c r="RIK2" s="168"/>
      <c r="RIL2" s="168"/>
      <c r="RIM2" s="168"/>
      <c r="RIN2" s="168"/>
      <c r="RIO2" s="168"/>
      <c r="RIP2" s="168"/>
      <c r="RIQ2" s="168"/>
      <c r="RIR2" s="168"/>
      <c r="RIS2" s="168"/>
      <c r="RIT2" s="168"/>
      <c r="RIU2" s="168"/>
      <c r="RIV2" s="168"/>
      <c r="RIW2" s="168"/>
      <c r="RIX2" s="168"/>
      <c r="RIY2" s="168"/>
      <c r="RIZ2" s="168"/>
      <c r="RJA2" s="168"/>
      <c r="RJB2" s="168"/>
      <c r="RJC2" s="168"/>
      <c r="RJD2" s="168"/>
      <c r="RJE2" s="168"/>
      <c r="RJF2" s="168"/>
      <c r="RJG2" s="168"/>
      <c r="RJH2" s="168"/>
      <c r="RJI2" s="168"/>
      <c r="RJJ2" s="168"/>
      <c r="RJK2" s="168"/>
      <c r="RJL2" s="168"/>
      <c r="RJM2" s="168"/>
      <c r="RJN2" s="168"/>
      <c r="RJO2" s="168"/>
      <c r="RJP2" s="168"/>
      <c r="RJQ2" s="168"/>
      <c r="RJR2" s="168"/>
      <c r="RJS2" s="168"/>
      <c r="RJT2" s="168"/>
      <c r="RJU2" s="168"/>
      <c r="RJV2" s="168"/>
      <c r="RJW2" s="168"/>
      <c r="RJX2" s="168"/>
      <c r="RJY2" s="168"/>
      <c r="RJZ2" s="168"/>
      <c r="RKA2" s="168"/>
      <c r="RKB2" s="168"/>
      <c r="RKC2" s="168"/>
      <c r="RKD2" s="168"/>
      <c r="RKE2" s="168"/>
      <c r="RKF2" s="168"/>
      <c r="RKG2" s="168"/>
      <c r="RKH2" s="168"/>
      <c r="RKI2" s="168"/>
      <c r="RKJ2" s="168"/>
      <c r="RKK2" s="168"/>
      <c r="RKL2" s="168"/>
      <c r="RKM2" s="168"/>
      <c r="RKN2" s="168"/>
      <c r="RKO2" s="168"/>
      <c r="RKP2" s="168"/>
      <c r="RKQ2" s="168"/>
      <c r="RKR2" s="168"/>
      <c r="RKS2" s="168"/>
      <c r="RKT2" s="168"/>
      <c r="RKU2" s="168"/>
      <c r="RKV2" s="168"/>
      <c r="RKW2" s="168"/>
      <c r="RKX2" s="168"/>
      <c r="RKY2" s="168"/>
      <c r="RKZ2" s="168"/>
      <c r="RLA2" s="168"/>
      <c r="RLB2" s="168"/>
      <c r="RLC2" s="168"/>
      <c r="RLD2" s="168"/>
      <c r="RLE2" s="168"/>
      <c r="RLF2" s="168"/>
      <c r="RLG2" s="168"/>
      <c r="RLH2" s="168"/>
      <c r="RLI2" s="168"/>
      <c r="RLJ2" s="168"/>
      <c r="RLK2" s="168"/>
      <c r="RLL2" s="168"/>
      <c r="RLM2" s="168"/>
      <c r="RLN2" s="168"/>
      <c r="RLO2" s="168"/>
      <c r="RLP2" s="168"/>
      <c r="RLQ2" s="168"/>
      <c r="RLR2" s="168"/>
      <c r="RLS2" s="168"/>
      <c r="RLT2" s="168"/>
      <c r="RLU2" s="168"/>
      <c r="RLV2" s="168"/>
      <c r="RLW2" s="168"/>
      <c r="RLX2" s="168"/>
      <c r="RLY2" s="168"/>
      <c r="RLZ2" s="168"/>
      <c r="RMA2" s="168"/>
      <c r="RMB2" s="168"/>
      <c r="RMC2" s="168"/>
      <c r="RMD2" s="168"/>
      <c r="RME2" s="168"/>
      <c r="RMF2" s="168"/>
      <c r="RMG2" s="168"/>
      <c r="RMH2" s="168"/>
      <c r="RMI2" s="168"/>
      <c r="RMJ2" s="168"/>
      <c r="RMK2" s="168"/>
      <c r="RML2" s="168"/>
      <c r="RMM2" s="168"/>
      <c r="RMN2" s="168"/>
      <c r="RMO2" s="168"/>
      <c r="RMP2" s="168"/>
      <c r="RMQ2" s="168"/>
      <c r="RMR2" s="168"/>
      <c r="RMS2" s="168"/>
      <c r="RMT2" s="168"/>
      <c r="RMU2" s="168"/>
      <c r="RMV2" s="168"/>
      <c r="RMW2" s="168"/>
      <c r="RMX2" s="168"/>
      <c r="RMY2" s="168"/>
      <c r="RMZ2" s="168"/>
      <c r="RNA2" s="168"/>
      <c r="RNB2" s="168"/>
      <c r="RNC2" s="168"/>
      <c r="RND2" s="168"/>
      <c r="RNE2" s="168"/>
      <c r="RNF2" s="168"/>
      <c r="RNG2" s="168"/>
      <c r="RNH2" s="168"/>
      <c r="RNI2" s="168"/>
      <c r="RNJ2" s="168"/>
      <c r="RNK2" s="168"/>
      <c r="RNL2" s="168"/>
      <c r="RNM2" s="168"/>
      <c r="RNN2" s="168"/>
      <c r="RNO2" s="168"/>
      <c r="RNP2" s="168"/>
      <c r="RNQ2" s="168"/>
      <c r="RNR2" s="168"/>
      <c r="RNS2" s="168"/>
      <c r="RNT2" s="168"/>
      <c r="RNU2" s="168"/>
      <c r="RNV2" s="168"/>
      <c r="RNW2" s="168"/>
      <c r="RNX2" s="168"/>
      <c r="RNY2" s="168"/>
      <c r="RNZ2" s="168"/>
      <c r="ROA2" s="168"/>
      <c r="ROB2" s="168"/>
      <c r="ROC2" s="168"/>
      <c r="ROD2" s="168"/>
      <c r="ROE2" s="168"/>
      <c r="ROF2" s="168"/>
      <c r="ROG2" s="168"/>
      <c r="ROH2" s="168"/>
      <c r="ROI2" s="168"/>
      <c r="ROJ2" s="168"/>
      <c r="ROK2" s="168"/>
      <c r="ROL2" s="168"/>
      <c r="ROM2" s="168"/>
      <c r="RON2" s="168"/>
      <c r="ROO2" s="168"/>
      <c r="ROP2" s="168"/>
      <c r="ROQ2" s="168"/>
      <c r="ROR2" s="168"/>
      <c r="ROS2" s="168"/>
      <c r="ROT2" s="168"/>
      <c r="ROU2" s="168"/>
      <c r="ROV2" s="168"/>
      <c r="ROW2" s="168"/>
      <c r="ROX2" s="168"/>
      <c r="ROY2" s="168"/>
      <c r="ROZ2" s="168"/>
      <c r="RPA2" s="168"/>
      <c r="RPB2" s="168"/>
      <c r="RPC2" s="168"/>
      <c r="RPD2" s="168"/>
      <c r="RPE2" s="168"/>
      <c r="RPF2" s="168"/>
      <c r="RPG2" s="168"/>
      <c r="RPH2" s="168"/>
      <c r="RPI2" s="168"/>
      <c r="RPJ2" s="168"/>
      <c r="RPK2" s="168"/>
      <c r="RPL2" s="168"/>
      <c r="RPM2" s="168"/>
      <c r="RPN2" s="168"/>
      <c r="RPO2" s="168"/>
      <c r="RPP2" s="168"/>
      <c r="RPQ2" s="168"/>
      <c r="RPR2" s="168"/>
      <c r="RPS2" s="168"/>
      <c r="RPT2" s="168"/>
      <c r="RPU2" s="168"/>
      <c r="RPV2" s="168"/>
      <c r="RPW2" s="168"/>
      <c r="RPX2" s="168"/>
      <c r="RPY2" s="168"/>
      <c r="RPZ2" s="168"/>
      <c r="RQA2" s="168"/>
      <c r="RQB2" s="168"/>
      <c r="RQC2" s="168"/>
      <c r="RQD2" s="168"/>
      <c r="RQE2" s="168"/>
      <c r="RQF2" s="168"/>
      <c r="RQG2" s="168"/>
      <c r="RQH2" s="168"/>
      <c r="RQI2" s="168"/>
      <c r="RQJ2" s="168"/>
      <c r="RQK2" s="168"/>
      <c r="RQL2" s="168"/>
      <c r="RQM2" s="168"/>
      <c r="RQN2" s="168"/>
      <c r="RQO2" s="168"/>
      <c r="RQP2" s="168"/>
      <c r="RQQ2" s="168"/>
      <c r="RQR2" s="168"/>
      <c r="RQS2" s="168"/>
      <c r="RQT2" s="168"/>
      <c r="RQU2" s="168"/>
      <c r="RQV2" s="168"/>
      <c r="RQW2" s="168"/>
      <c r="RQX2" s="168"/>
      <c r="RQY2" s="168"/>
      <c r="RQZ2" s="168"/>
      <c r="RRA2" s="168"/>
      <c r="RRB2" s="168"/>
      <c r="RRC2" s="168"/>
      <c r="RRD2" s="168"/>
      <c r="RRE2" s="168"/>
      <c r="RRF2" s="168"/>
      <c r="RRG2" s="168"/>
      <c r="RRH2" s="168"/>
      <c r="RRI2" s="168"/>
      <c r="RRJ2" s="168"/>
      <c r="RRK2" s="168"/>
      <c r="RRL2" s="168"/>
      <c r="RRM2" s="168"/>
      <c r="RRN2" s="168"/>
      <c r="RRO2" s="168"/>
      <c r="RRP2" s="168"/>
      <c r="RRQ2" s="168"/>
      <c r="RRR2" s="168"/>
      <c r="RRS2" s="168"/>
      <c r="RRT2" s="168"/>
      <c r="RRU2" s="168"/>
      <c r="RRV2" s="168"/>
      <c r="RRW2" s="168"/>
      <c r="RRX2" s="168"/>
      <c r="RRY2" s="168"/>
      <c r="RRZ2" s="168"/>
      <c r="RSA2" s="168"/>
      <c r="RSB2" s="168"/>
      <c r="RSC2" s="168"/>
      <c r="RSD2" s="168"/>
      <c r="RSE2" s="168"/>
      <c r="RSF2" s="168"/>
      <c r="RSG2" s="168"/>
      <c r="RSH2" s="168"/>
      <c r="RSI2" s="168"/>
      <c r="RSJ2" s="168"/>
      <c r="RSK2" s="168"/>
      <c r="RSL2" s="168"/>
      <c r="RSM2" s="168"/>
      <c r="RSN2" s="168"/>
      <c r="RSO2" s="168"/>
      <c r="RSP2" s="168"/>
      <c r="RSQ2" s="168"/>
      <c r="RSR2" s="168"/>
      <c r="RSS2" s="168"/>
      <c r="RST2" s="168"/>
      <c r="RSU2" s="168"/>
      <c r="RSV2" s="168"/>
      <c r="RSW2" s="168"/>
      <c r="RSX2" s="168"/>
      <c r="RSY2" s="168"/>
      <c r="RSZ2" s="168"/>
      <c r="RTA2" s="168"/>
      <c r="RTB2" s="168"/>
      <c r="RTC2" s="168"/>
      <c r="RTD2" s="168"/>
      <c r="RTE2" s="168"/>
      <c r="RTF2" s="168"/>
      <c r="RTG2" s="168"/>
      <c r="RTH2" s="168"/>
      <c r="RTI2" s="168"/>
      <c r="RTJ2" s="168"/>
      <c r="RTK2" s="168"/>
      <c r="RTL2" s="168"/>
      <c r="RTM2" s="168"/>
      <c r="RTN2" s="168"/>
      <c r="RTO2" s="168"/>
      <c r="RTP2" s="168"/>
      <c r="RTQ2" s="168"/>
      <c r="RTR2" s="168"/>
      <c r="RTS2" s="168"/>
      <c r="RTT2" s="168"/>
      <c r="RTU2" s="168"/>
      <c r="RTV2" s="168"/>
      <c r="RTW2" s="168"/>
      <c r="RTX2" s="168"/>
      <c r="RTY2" s="168"/>
      <c r="RTZ2" s="168"/>
      <c r="RUA2" s="168"/>
      <c r="RUB2" s="168"/>
      <c r="RUC2" s="168"/>
      <c r="RUD2" s="168"/>
      <c r="RUE2" s="168"/>
      <c r="RUF2" s="168"/>
      <c r="RUG2" s="168"/>
      <c r="RUH2" s="168"/>
      <c r="RUI2" s="168"/>
      <c r="RUJ2" s="168"/>
      <c r="RUK2" s="168"/>
      <c r="RUL2" s="168"/>
      <c r="RUM2" s="168"/>
      <c r="RUN2" s="168"/>
      <c r="RUO2" s="168"/>
      <c r="RUP2" s="168"/>
      <c r="RUQ2" s="168"/>
      <c r="RUR2" s="168"/>
      <c r="RUS2" s="168"/>
      <c r="RUT2" s="168"/>
      <c r="RUU2" s="168"/>
      <c r="RUV2" s="168"/>
      <c r="RUW2" s="168"/>
      <c r="RUX2" s="168"/>
      <c r="RUY2" s="168"/>
      <c r="RUZ2" s="168"/>
      <c r="RVA2" s="168"/>
      <c r="RVB2" s="168"/>
      <c r="RVC2" s="168"/>
      <c r="RVD2" s="168"/>
      <c r="RVE2" s="168"/>
      <c r="RVF2" s="168"/>
      <c r="RVG2" s="168"/>
      <c r="RVH2" s="168"/>
      <c r="RVI2" s="168"/>
      <c r="RVJ2" s="168"/>
      <c r="RVK2" s="168"/>
      <c r="RVL2" s="168"/>
      <c r="RVM2" s="168"/>
      <c r="RVN2" s="168"/>
      <c r="RVO2" s="168"/>
      <c r="RVP2" s="168"/>
      <c r="RVQ2" s="168"/>
      <c r="RVR2" s="168"/>
      <c r="RVS2" s="168"/>
      <c r="RVT2" s="168"/>
      <c r="RVU2" s="168"/>
      <c r="RVV2" s="168"/>
      <c r="RVW2" s="168"/>
      <c r="RVX2" s="168"/>
      <c r="RVY2" s="168"/>
      <c r="RVZ2" s="168"/>
      <c r="RWA2" s="168"/>
      <c r="RWB2" s="168"/>
      <c r="RWC2" s="168"/>
      <c r="RWD2" s="168"/>
      <c r="RWE2" s="168"/>
      <c r="RWF2" s="168"/>
      <c r="RWG2" s="168"/>
      <c r="RWH2" s="168"/>
      <c r="RWI2" s="168"/>
      <c r="RWJ2" s="168"/>
      <c r="RWK2" s="168"/>
      <c r="RWL2" s="168"/>
      <c r="RWM2" s="168"/>
      <c r="RWN2" s="168"/>
      <c r="RWO2" s="168"/>
      <c r="RWP2" s="168"/>
      <c r="RWQ2" s="168"/>
      <c r="RWR2" s="168"/>
      <c r="RWS2" s="168"/>
      <c r="RWT2" s="168"/>
      <c r="RWU2" s="168"/>
      <c r="RWV2" s="168"/>
      <c r="RWW2" s="168"/>
      <c r="RWX2" s="168"/>
      <c r="RWY2" s="168"/>
      <c r="RWZ2" s="168"/>
      <c r="RXA2" s="168"/>
      <c r="RXB2" s="168"/>
      <c r="RXC2" s="168"/>
      <c r="RXD2" s="168"/>
      <c r="RXE2" s="168"/>
      <c r="RXF2" s="168"/>
      <c r="RXG2" s="168"/>
      <c r="RXH2" s="168"/>
      <c r="RXI2" s="168"/>
      <c r="RXJ2" s="168"/>
      <c r="RXK2" s="168"/>
      <c r="RXL2" s="168"/>
      <c r="RXM2" s="168"/>
      <c r="RXN2" s="168"/>
      <c r="RXO2" s="168"/>
      <c r="RXP2" s="168"/>
      <c r="RXQ2" s="168"/>
      <c r="RXR2" s="168"/>
      <c r="RXS2" s="168"/>
      <c r="RXT2" s="168"/>
      <c r="RXU2" s="168"/>
      <c r="RXV2" s="168"/>
      <c r="RXW2" s="168"/>
      <c r="RXX2" s="168"/>
      <c r="RXY2" s="168"/>
      <c r="RXZ2" s="168"/>
      <c r="RYA2" s="168"/>
      <c r="RYB2" s="168"/>
      <c r="RYC2" s="168"/>
      <c r="RYD2" s="168"/>
      <c r="RYE2" s="168"/>
      <c r="RYF2" s="168"/>
      <c r="RYG2" s="168"/>
      <c r="RYH2" s="168"/>
      <c r="RYI2" s="168"/>
      <c r="RYJ2" s="168"/>
      <c r="RYK2" s="168"/>
      <c r="RYL2" s="168"/>
      <c r="RYM2" s="168"/>
      <c r="RYN2" s="168"/>
      <c r="RYO2" s="168"/>
      <c r="RYP2" s="168"/>
      <c r="RYQ2" s="168"/>
      <c r="RYR2" s="168"/>
      <c r="RYS2" s="168"/>
      <c r="RYT2" s="168"/>
      <c r="RYU2" s="168"/>
      <c r="RYV2" s="168"/>
      <c r="RYW2" s="168"/>
      <c r="RYX2" s="168"/>
      <c r="RYY2" s="168"/>
      <c r="RYZ2" s="168"/>
      <c r="RZA2" s="168"/>
      <c r="RZB2" s="168"/>
      <c r="RZC2" s="168"/>
      <c r="RZD2" s="168"/>
      <c r="RZE2" s="168"/>
      <c r="RZF2" s="168"/>
      <c r="RZG2" s="168"/>
      <c r="RZH2" s="168"/>
      <c r="RZI2" s="168"/>
      <c r="RZJ2" s="168"/>
      <c r="RZK2" s="168"/>
      <c r="RZL2" s="168"/>
      <c r="RZM2" s="168"/>
      <c r="RZN2" s="168"/>
      <c r="RZO2" s="168"/>
      <c r="RZP2" s="168"/>
      <c r="RZQ2" s="168"/>
      <c r="RZR2" s="168"/>
      <c r="RZS2" s="168"/>
      <c r="RZT2" s="168"/>
      <c r="RZU2" s="168"/>
      <c r="RZV2" s="168"/>
      <c r="RZW2" s="168"/>
      <c r="RZX2" s="168"/>
      <c r="RZY2" s="168"/>
      <c r="RZZ2" s="168"/>
      <c r="SAA2" s="168"/>
      <c r="SAB2" s="168"/>
      <c r="SAC2" s="168"/>
      <c r="SAD2" s="168"/>
      <c r="SAE2" s="168"/>
      <c r="SAF2" s="168"/>
      <c r="SAG2" s="168"/>
      <c r="SAH2" s="168"/>
      <c r="SAI2" s="168"/>
      <c r="SAJ2" s="168"/>
      <c r="SAK2" s="168"/>
      <c r="SAL2" s="168"/>
      <c r="SAM2" s="168"/>
      <c r="SAN2" s="168"/>
      <c r="SAO2" s="168"/>
      <c r="SAP2" s="168"/>
      <c r="SAQ2" s="168"/>
      <c r="SAR2" s="168"/>
      <c r="SAS2" s="168"/>
      <c r="SAT2" s="168"/>
      <c r="SAU2" s="168"/>
      <c r="SAV2" s="168"/>
      <c r="SAW2" s="168"/>
      <c r="SAX2" s="168"/>
      <c r="SAY2" s="168"/>
      <c r="SAZ2" s="168"/>
      <c r="SBA2" s="168"/>
      <c r="SBB2" s="168"/>
      <c r="SBC2" s="168"/>
      <c r="SBD2" s="168"/>
      <c r="SBE2" s="168"/>
      <c r="SBF2" s="168"/>
      <c r="SBG2" s="168"/>
      <c r="SBH2" s="168"/>
      <c r="SBI2" s="168"/>
      <c r="SBJ2" s="168"/>
      <c r="SBK2" s="168"/>
      <c r="SBL2" s="168"/>
      <c r="SBM2" s="168"/>
      <c r="SBN2" s="168"/>
      <c r="SBO2" s="168"/>
      <c r="SBP2" s="168"/>
      <c r="SBQ2" s="168"/>
      <c r="SBR2" s="168"/>
      <c r="SBS2" s="168"/>
      <c r="SBT2" s="168"/>
      <c r="SBU2" s="168"/>
      <c r="SBV2" s="168"/>
      <c r="SBW2" s="168"/>
      <c r="SBX2" s="168"/>
      <c r="SBY2" s="168"/>
      <c r="SBZ2" s="168"/>
      <c r="SCA2" s="168"/>
      <c r="SCB2" s="168"/>
      <c r="SCC2" s="168"/>
      <c r="SCD2" s="168"/>
      <c r="SCE2" s="168"/>
      <c r="SCF2" s="168"/>
      <c r="SCG2" s="168"/>
      <c r="SCH2" s="168"/>
      <c r="SCI2" s="168"/>
      <c r="SCJ2" s="168"/>
      <c r="SCK2" s="168"/>
      <c r="SCL2" s="168"/>
      <c r="SCM2" s="168"/>
      <c r="SCN2" s="168"/>
      <c r="SCO2" s="168"/>
      <c r="SCP2" s="168"/>
      <c r="SCQ2" s="168"/>
      <c r="SCR2" s="168"/>
      <c r="SCS2" s="168"/>
      <c r="SCT2" s="168"/>
      <c r="SCU2" s="168"/>
      <c r="SCV2" s="168"/>
      <c r="SCW2" s="168"/>
      <c r="SCX2" s="168"/>
      <c r="SCY2" s="168"/>
      <c r="SCZ2" s="168"/>
      <c r="SDA2" s="168"/>
      <c r="SDB2" s="168"/>
      <c r="SDC2" s="168"/>
      <c r="SDD2" s="168"/>
      <c r="SDE2" s="168"/>
      <c r="SDF2" s="168"/>
      <c r="SDG2" s="168"/>
      <c r="SDH2" s="168"/>
      <c r="SDI2" s="168"/>
      <c r="SDJ2" s="168"/>
      <c r="SDK2" s="168"/>
      <c r="SDL2" s="168"/>
      <c r="SDM2" s="168"/>
      <c r="SDN2" s="168"/>
      <c r="SDO2" s="168"/>
      <c r="SDP2" s="168"/>
      <c r="SDQ2" s="168"/>
      <c r="SDR2" s="168"/>
      <c r="SDS2" s="168"/>
      <c r="SDT2" s="168"/>
      <c r="SDU2" s="168"/>
      <c r="SDV2" s="168"/>
      <c r="SDW2" s="168"/>
      <c r="SDX2" s="168"/>
      <c r="SDY2" s="168"/>
      <c r="SDZ2" s="168"/>
      <c r="SEA2" s="168"/>
      <c r="SEB2" s="168"/>
      <c r="SEC2" s="168"/>
      <c r="SED2" s="168"/>
      <c r="SEE2" s="168"/>
      <c r="SEF2" s="168"/>
      <c r="SEG2" s="168"/>
      <c r="SEH2" s="168"/>
      <c r="SEI2" s="168"/>
      <c r="SEJ2" s="168"/>
      <c r="SEK2" s="168"/>
      <c r="SEL2" s="168"/>
      <c r="SEM2" s="168"/>
      <c r="SEN2" s="168"/>
      <c r="SEO2" s="168"/>
      <c r="SEP2" s="168"/>
      <c r="SEQ2" s="168"/>
      <c r="SER2" s="168"/>
      <c r="SES2" s="168"/>
      <c r="SET2" s="168"/>
      <c r="SEU2" s="168"/>
      <c r="SEV2" s="168"/>
      <c r="SEW2" s="168"/>
      <c r="SEX2" s="168"/>
      <c r="SEY2" s="168"/>
      <c r="SEZ2" s="168"/>
      <c r="SFA2" s="168"/>
      <c r="SFB2" s="168"/>
      <c r="SFC2" s="168"/>
      <c r="SFD2" s="168"/>
      <c r="SFE2" s="168"/>
      <c r="SFF2" s="168"/>
      <c r="SFG2" s="168"/>
      <c r="SFH2" s="168"/>
      <c r="SFI2" s="168"/>
      <c r="SFJ2" s="168"/>
      <c r="SFK2" s="168"/>
      <c r="SFL2" s="168"/>
      <c r="SFM2" s="168"/>
      <c r="SFN2" s="168"/>
      <c r="SFO2" s="168"/>
      <c r="SFP2" s="168"/>
      <c r="SFQ2" s="168"/>
      <c r="SFR2" s="168"/>
      <c r="SFS2" s="168"/>
      <c r="SFT2" s="168"/>
      <c r="SFU2" s="168"/>
      <c r="SFV2" s="168"/>
      <c r="SFW2" s="168"/>
      <c r="SFX2" s="168"/>
      <c r="SFY2" s="168"/>
      <c r="SFZ2" s="168"/>
      <c r="SGA2" s="168"/>
      <c r="SGB2" s="168"/>
      <c r="SGC2" s="168"/>
      <c r="SGD2" s="168"/>
      <c r="SGE2" s="168"/>
      <c r="SGF2" s="168"/>
      <c r="SGG2" s="168"/>
      <c r="SGH2" s="168"/>
      <c r="SGI2" s="168"/>
      <c r="SGJ2" s="168"/>
      <c r="SGK2" s="168"/>
      <c r="SGL2" s="168"/>
      <c r="SGM2" s="168"/>
      <c r="SGN2" s="168"/>
      <c r="SGO2" s="168"/>
      <c r="SGP2" s="168"/>
      <c r="SGQ2" s="168"/>
      <c r="SGR2" s="168"/>
      <c r="SGS2" s="168"/>
      <c r="SGT2" s="168"/>
      <c r="SGU2" s="168"/>
      <c r="SGV2" s="168"/>
      <c r="SGW2" s="168"/>
      <c r="SGX2" s="168"/>
      <c r="SGY2" s="168"/>
      <c r="SGZ2" s="168"/>
      <c r="SHA2" s="168"/>
      <c r="SHB2" s="168"/>
      <c r="SHC2" s="168"/>
      <c r="SHD2" s="168"/>
      <c r="SHE2" s="168"/>
      <c r="SHF2" s="168"/>
      <c r="SHG2" s="168"/>
      <c r="SHH2" s="168"/>
      <c r="SHI2" s="168"/>
      <c r="SHJ2" s="168"/>
      <c r="SHK2" s="168"/>
      <c r="SHL2" s="168"/>
      <c r="SHM2" s="168"/>
      <c r="SHN2" s="168"/>
      <c r="SHO2" s="168"/>
      <c r="SHP2" s="168"/>
      <c r="SHQ2" s="168"/>
      <c r="SHR2" s="168"/>
      <c r="SHS2" s="168"/>
      <c r="SHT2" s="168"/>
      <c r="SHU2" s="168"/>
      <c r="SHV2" s="168"/>
      <c r="SHW2" s="168"/>
      <c r="SHX2" s="168"/>
      <c r="SHY2" s="168"/>
      <c r="SHZ2" s="168"/>
      <c r="SIA2" s="168"/>
      <c r="SIB2" s="168"/>
      <c r="SIC2" s="168"/>
      <c r="SID2" s="168"/>
      <c r="SIE2" s="168"/>
      <c r="SIF2" s="168"/>
      <c r="SIG2" s="168"/>
      <c r="SIH2" s="168"/>
      <c r="SII2" s="168"/>
      <c r="SIJ2" s="168"/>
      <c r="SIK2" s="168"/>
      <c r="SIL2" s="168"/>
      <c r="SIM2" s="168"/>
      <c r="SIN2" s="168"/>
      <c r="SIO2" s="168"/>
      <c r="SIP2" s="168"/>
      <c r="SIQ2" s="168"/>
      <c r="SIR2" s="168"/>
      <c r="SIS2" s="168"/>
      <c r="SIT2" s="168"/>
      <c r="SIU2" s="168"/>
      <c r="SIV2" s="168"/>
      <c r="SIW2" s="168"/>
      <c r="SIX2" s="168"/>
      <c r="SIY2" s="168"/>
      <c r="SIZ2" s="168"/>
      <c r="SJA2" s="168"/>
      <c r="SJB2" s="168"/>
      <c r="SJC2" s="168"/>
      <c r="SJD2" s="168"/>
      <c r="SJE2" s="168"/>
      <c r="SJF2" s="168"/>
      <c r="SJG2" s="168"/>
      <c r="SJH2" s="168"/>
      <c r="SJI2" s="168"/>
      <c r="SJJ2" s="168"/>
      <c r="SJK2" s="168"/>
      <c r="SJL2" s="168"/>
      <c r="SJM2" s="168"/>
      <c r="SJN2" s="168"/>
      <c r="SJO2" s="168"/>
      <c r="SJP2" s="168"/>
      <c r="SJQ2" s="168"/>
      <c r="SJR2" s="168"/>
      <c r="SJS2" s="168"/>
      <c r="SJT2" s="168"/>
      <c r="SJU2" s="168"/>
      <c r="SJV2" s="168"/>
      <c r="SJW2" s="168"/>
      <c r="SJX2" s="168"/>
      <c r="SJY2" s="168"/>
      <c r="SJZ2" s="168"/>
      <c r="SKA2" s="168"/>
      <c r="SKB2" s="168"/>
      <c r="SKC2" s="168"/>
      <c r="SKD2" s="168"/>
      <c r="SKE2" s="168"/>
      <c r="SKF2" s="168"/>
      <c r="SKG2" s="168"/>
      <c r="SKH2" s="168"/>
      <c r="SKI2" s="168"/>
      <c r="SKJ2" s="168"/>
      <c r="SKK2" s="168"/>
      <c r="SKL2" s="168"/>
      <c r="SKM2" s="168"/>
      <c r="SKN2" s="168"/>
      <c r="SKO2" s="168"/>
      <c r="SKP2" s="168"/>
      <c r="SKQ2" s="168"/>
      <c r="SKR2" s="168"/>
      <c r="SKS2" s="168"/>
      <c r="SKT2" s="168"/>
      <c r="SKU2" s="168"/>
      <c r="SKV2" s="168"/>
      <c r="SKW2" s="168"/>
      <c r="SKX2" s="168"/>
      <c r="SKY2" s="168"/>
      <c r="SKZ2" s="168"/>
      <c r="SLA2" s="168"/>
      <c r="SLB2" s="168"/>
      <c r="SLC2" s="168"/>
      <c r="SLD2" s="168"/>
      <c r="SLE2" s="168"/>
      <c r="SLF2" s="168"/>
      <c r="SLG2" s="168"/>
      <c r="SLH2" s="168"/>
      <c r="SLI2" s="168"/>
      <c r="SLJ2" s="168"/>
      <c r="SLK2" s="168"/>
      <c r="SLL2" s="168"/>
      <c r="SLM2" s="168"/>
      <c r="SLN2" s="168"/>
      <c r="SLO2" s="168"/>
      <c r="SLP2" s="168"/>
      <c r="SLQ2" s="168"/>
      <c r="SLR2" s="168"/>
      <c r="SLS2" s="168"/>
      <c r="SLT2" s="168"/>
      <c r="SLU2" s="168"/>
      <c r="SLV2" s="168"/>
      <c r="SLW2" s="168"/>
      <c r="SLX2" s="168"/>
      <c r="SLY2" s="168"/>
      <c r="SLZ2" s="168"/>
      <c r="SMA2" s="168"/>
      <c r="SMB2" s="168"/>
      <c r="SMC2" s="168"/>
      <c r="SMD2" s="168"/>
      <c r="SME2" s="168"/>
      <c r="SMF2" s="168"/>
      <c r="SMG2" s="168"/>
      <c r="SMH2" s="168"/>
      <c r="SMI2" s="168"/>
      <c r="SMJ2" s="168"/>
      <c r="SMK2" s="168"/>
      <c r="SML2" s="168"/>
      <c r="SMM2" s="168"/>
      <c r="SMN2" s="168"/>
      <c r="SMO2" s="168"/>
      <c r="SMP2" s="168"/>
      <c r="SMQ2" s="168"/>
      <c r="SMR2" s="168"/>
      <c r="SMS2" s="168"/>
      <c r="SMT2" s="168"/>
      <c r="SMU2" s="168"/>
      <c r="SMV2" s="168"/>
      <c r="SMW2" s="168"/>
      <c r="SMX2" s="168"/>
      <c r="SMY2" s="168"/>
      <c r="SMZ2" s="168"/>
      <c r="SNA2" s="168"/>
      <c r="SNB2" s="168"/>
      <c r="SNC2" s="168"/>
      <c r="SND2" s="168"/>
      <c r="SNE2" s="168"/>
      <c r="SNF2" s="168"/>
      <c r="SNG2" s="168"/>
      <c r="SNH2" s="168"/>
      <c r="SNI2" s="168"/>
      <c r="SNJ2" s="168"/>
      <c r="SNK2" s="168"/>
      <c r="SNL2" s="168"/>
      <c r="SNM2" s="168"/>
      <c r="SNN2" s="168"/>
      <c r="SNO2" s="168"/>
      <c r="SNP2" s="168"/>
      <c r="SNQ2" s="168"/>
      <c r="SNR2" s="168"/>
      <c r="SNS2" s="168"/>
      <c r="SNT2" s="168"/>
      <c r="SNU2" s="168"/>
      <c r="SNV2" s="168"/>
      <c r="SNW2" s="168"/>
      <c r="SNX2" s="168"/>
      <c r="SNY2" s="168"/>
      <c r="SNZ2" s="168"/>
      <c r="SOA2" s="168"/>
      <c r="SOB2" s="168"/>
      <c r="SOC2" s="168"/>
      <c r="SOD2" s="168"/>
      <c r="SOE2" s="168"/>
      <c r="SOF2" s="168"/>
      <c r="SOG2" s="168"/>
      <c r="SOH2" s="168"/>
      <c r="SOI2" s="168"/>
      <c r="SOJ2" s="168"/>
      <c r="SOK2" s="168"/>
      <c r="SOL2" s="168"/>
      <c r="SOM2" s="168"/>
      <c r="SON2" s="168"/>
      <c r="SOO2" s="168"/>
      <c r="SOP2" s="168"/>
      <c r="SOQ2" s="168"/>
      <c r="SOR2" s="168"/>
      <c r="SOS2" s="168"/>
      <c r="SOT2" s="168"/>
      <c r="SOU2" s="168"/>
      <c r="SOV2" s="168"/>
      <c r="SOW2" s="168"/>
      <c r="SOX2" s="168"/>
      <c r="SOY2" s="168"/>
      <c r="SOZ2" s="168"/>
      <c r="SPA2" s="168"/>
      <c r="SPB2" s="168"/>
      <c r="SPC2" s="168"/>
      <c r="SPD2" s="168"/>
      <c r="SPE2" s="168"/>
      <c r="SPF2" s="168"/>
      <c r="SPG2" s="168"/>
      <c r="SPH2" s="168"/>
      <c r="SPI2" s="168"/>
      <c r="SPJ2" s="168"/>
      <c r="SPK2" s="168"/>
      <c r="SPL2" s="168"/>
      <c r="SPM2" s="168"/>
      <c r="SPN2" s="168"/>
      <c r="SPO2" s="168"/>
      <c r="SPP2" s="168"/>
      <c r="SPQ2" s="168"/>
      <c r="SPR2" s="168"/>
      <c r="SPS2" s="168"/>
      <c r="SPT2" s="168"/>
      <c r="SPU2" s="168"/>
      <c r="SPV2" s="168"/>
      <c r="SPW2" s="168"/>
      <c r="SPX2" s="168"/>
      <c r="SPY2" s="168"/>
      <c r="SPZ2" s="168"/>
      <c r="SQA2" s="168"/>
      <c r="SQB2" s="168"/>
      <c r="SQC2" s="168"/>
      <c r="SQD2" s="168"/>
      <c r="SQE2" s="168"/>
      <c r="SQF2" s="168"/>
      <c r="SQG2" s="168"/>
      <c r="SQH2" s="168"/>
      <c r="SQI2" s="168"/>
      <c r="SQJ2" s="168"/>
      <c r="SQK2" s="168"/>
      <c r="SQL2" s="168"/>
      <c r="SQM2" s="168"/>
      <c r="SQN2" s="168"/>
      <c r="SQO2" s="168"/>
      <c r="SQP2" s="168"/>
      <c r="SQQ2" s="168"/>
      <c r="SQR2" s="168"/>
      <c r="SQS2" s="168"/>
      <c r="SQT2" s="168"/>
      <c r="SQU2" s="168"/>
      <c r="SQV2" s="168"/>
      <c r="SQW2" s="168"/>
      <c r="SQX2" s="168"/>
      <c r="SQY2" s="168"/>
      <c r="SQZ2" s="168"/>
      <c r="SRA2" s="168"/>
      <c r="SRB2" s="168"/>
      <c r="SRC2" s="168"/>
      <c r="SRD2" s="168"/>
      <c r="SRE2" s="168"/>
      <c r="SRF2" s="168"/>
      <c r="SRG2" s="168"/>
      <c r="SRH2" s="168"/>
      <c r="SRI2" s="168"/>
      <c r="SRJ2" s="168"/>
      <c r="SRK2" s="168"/>
      <c r="SRL2" s="168"/>
      <c r="SRM2" s="168"/>
      <c r="SRN2" s="168"/>
      <c r="SRO2" s="168"/>
      <c r="SRP2" s="168"/>
      <c r="SRQ2" s="168"/>
      <c r="SRR2" s="168"/>
      <c r="SRS2" s="168"/>
      <c r="SRT2" s="168"/>
      <c r="SRU2" s="168"/>
      <c r="SRV2" s="168"/>
      <c r="SRW2" s="168"/>
      <c r="SRX2" s="168"/>
      <c r="SRY2" s="168"/>
      <c r="SRZ2" s="168"/>
      <c r="SSA2" s="168"/>
      <c r="SSB2" s="168"/>
      <c r="SSC2" s="168"/>
      <c r="SSD2" s="168"/>
      <c r="SSE2" s="168"/>
      <c r="SSF2" s="168"/>
      <c r="SSG2" s="168"/>
      <c r="SSH2" s="168"/>
      <c r="SSI2" s="168"/>
      <c r="SSJ2" s="168"/>
      <c r="SSK2" s="168"/>
      <c r="SSL2" s="168"/>
      <c r="SSM2" s="168"/>
      <c r="SSN2" s="168"/>
      <c r="SSO2" s="168"/>
      <c r="SSP2" s="168"/>
      <c r="SSQ2" s="168"/>
      <c r="SSR2" s="168"/>
      <c r="SSS2" s="168"/>
      <c r="SST2" s="168"/>
      <c r="SSU2" s="168"/>
      <c r="SSV2" s="168"/>
      <c r="SSW2" s="168"/>
      <c r="SSX2" s="168"/>
      <c r="SSY2" s="168"/>
      <c r="SSZ2" s="168"/>
      <c r="STA2" s="168"/>
      <c r="STB2" s="168"/>
      <c r="STC2" s="168"/>
      <c r="STD2" s="168"/>
      <c r="STE2" s="168"/>
      <c r="STF2" s="168"/>
      <c r="STG2" s="168"/>
      <c r="STH2" s="168"/>
      <c r="STI2" s="168"/>
      <c r="STJ2" s="168"/>
      <c r="STK2" s="168"/>
      <c r="STL2" s="168"/>
      <c r="STM2" s="168"/>
      <c r="STN2" s="168"/>
      <c r="STO2" s="168"/>
      <c r="STP2" s="168"/>
      <c r="STQ2" s="168"/>
      <c r="STR2" s="168"/>
      <c r="STS2" s="168"/>
      <c r="STT2" s="168"/>
      <c r="STU2" s="168"/>
      <c r="STV2" s="168"/>
      <c r="STW2" s="168"/>
      <c r="STX2" s="168"/>
      <c r="STY2" s="168"/>
      <c r="STZ2" s="168"/>
      <c r="SUA2" s="168"/>
      <c r="SUB2" s="168"/>
      <c r="SUC2" s="168"/>
      <c r="SUD2" s="168"/>
      <c r="SUE2" s="168"/>
      <c r="SUF2" s="168"/>
      <c r="SUG2" s="168"/>
      <c r="SUH2" s="168"/>
      <c r="SUI2" s="168"/>
      <c r="SUJ2" s="168"/>
      <c r="SUK2" s="168"/>
      <c r="SUL2" s="168"/>
      <c r="SUM2" s="168"/>
      <c r="SUN2" s="168"/>
      <c r="SUO2" s="168"/>
      <c r="SUP2" s="168"/>
      <c r="SUQ2" s="168"/>
      <c r="SUR2" s="168"/>
      <c r="SUS2" s="168"/>
      <c r="SUT2" s="168"/>
      <c r="SUU2" s="168"/>
      <c r="SUV2" s="168"/>
      <c r="SUW2" s="168"/>
      <c r="SUX2" s="168"/>
      <c r="SUY2" s="168"/>
      <c r="SUZ2" s="168"/>
      <c r="SVA2" s="168"/>
      <c r="SVB2" s="168"/>
      <c r="SVC2" s="168"/>
      <c r="SVD2" s="168"/>
      <c r="SVE2" s="168"/>
      <c r="SVF2" s="168"/>
      <c r="SVG2" s="168"/>
      <c r="SVH2" s="168"/>
      <c r="SVI2" s="168"/>
      <c r="SVJ2" s="168"/>
      <c r="SVK2" s="168"/>
      <c r="SVL2" s="168"/>
      <c r="SVM2" s="168"/>
      <c r="SVN2" s="168"/>
      <c r="SVO2" s="168"/>
      <c r="SVP2" s="168"/>
      <c r="SVQ2" s="168"/>
      <c r="SVR2" s="168"/>
      <c r="SVS2" s="168"/>
      <c r="SVT2" s="168"/>
      <c r="SVU2" s="168"/>
      <c r="SVV2" s="168"/>
      <c r="SVW2" s="168"/>
      <c r="SVX2" s="168"/>
      <c r="SVY2" s="168"/>
      <c r="SVZ2" s="168"/>
      <c r="SWA2" s="168"/>
      <c r="SWB2" s="168"/>
      <c r="SWC2" s="168"/>
      <c r="SWD2" s="168"/>
      <c r="SWE2" s="168"/>
      <c r="SWF2" s="168"/>
      <c r="SWG2" s="168"/>
      <c r="SWH2" s="168"/>
      <c r="SWI2" s="168"/>
      <c r="SWJ2" s="168"/>
      <c r="SWK2" s="168"/>
      <c r="SWL2" s="168"/>
      <c r="SWM2" s="168"/>
      <c r="SWN2" s="168"/>
      <c r="SWO2" s="168"/>
      <c r="SWP2" s="168"/>
      <c r="SWQ2" s="168"/>
      <c r="SWR2" s="168"/>
      <c r="SWS2" s="168"/>
      <c r="SWT2" s="168"/>
      <c r="SWU2" s="168"/>
      <c r="SWV2" s="168"/>
      <c r="SWW2" s="168"/>
      <c r="SWX2" s="168"/>
      <c r="SWY2" s="168"/>
      <c r="SWZ2" s="168"/>
      <c r="SXA2" s="168"/>
      <c r="SXB2" s="168"/>
      <c r="SXC2" s="168"/>
      <c r="SXD2" s="168"/>
      <c r="SXE2" s="168"/>
      <c r="SXF2" s="168"/>
      <c r="SXG2" s="168"/>
      <c r="SXH2" s="168"/>
      <c r="SXI2" s="168"/>
      <c r="SXJ2" s="168"/>
      <c r="SXK2" s="168"/>
      <c r="SXL2" s="168"/>
      <c r="SXM2" s="168"/>
      <c r="SXN2" s="168"/>
      <c r="SXO2" s="168"/>
      <c r="SXP2" s="168"/>
      <c r="SXQ2" s="168"/>
      <c r="SXR2" s="168"/>
      <c r="SXS2" s="168"/>
      <c r="SXT2" s="168"/>
      <c r="SXU2" s="168"/>
      <c r="SXV2" s="168"/>
      <c r="SXW2" s="168"/>
      <c r="SXX2" s="168"/>
      <c r="SXY2" s="168"/>
      <c r="SXZ2" s="168"/>
      <c r="SYA2" s="168"/>
      <c r="SYB2" s="168"/>
      <c r="SYC2" s="168"/>
      <c r="SYD2" s="168"/>
      <c r="SYE2" s="168"/>
      <c r="SYF2" s="168"/>
      <c r="SYG2" s="168"/>
      <c r="SYH2" s="168"/>
      <c r="SYI2" s="168"/>
      <c r="SYJ2" s="168"/>
      <c r="SYK2" s="168"/>
      <c r="SYL2" s="168"/>
      <c r="SYM2" s="168"/>
      <c r="SYN2" s="168"/>
      <c r="SYO2" s="168"/>
      <c r="SYP2" s="168"/>
      <c r="SYQ2" s="168"/>
      <c r="SYR2" s="168"/>
      <c r="SYS2" s="168"/>
      <c r="SYT2" s="168"/>
      <c r="SYU2" s="168"/>
      <c r="SYV2" s="168"/>
      <c r="SYW2" s="168"/>
      <c r="SYX2" s="168"/>
      <c r="SYY2" s="168"/>
      <c r="SYZ2" s="168"/>
      <c r="SZA2" s="168"/>
      <c r="SZB2" s="168"/>
      <c r="SZC2" s="168"/>
      <c r="SZD2" s="168"/>
      <c r="SZE2" s="168"/>
      <c r="SZF2" s="168"/>
      <c r="SZG2" s="168"/>
      <c r="SZH2" s="168"/>
      <c r="SZI2" s="168"/>
      <c r="SZJ2" s="168"/>
      <c r="SZK2" s="168"/>
      <c r="SZL2" s="168"/>
      <c r="SZM2" s="168"/>
      <c r="SZN2" s="168"/>
      <c r="SZO2" s="168"/>
      <c r="SZP2" s="168"/>
      <c r="SZQ2" s="168"/>
      <c r="SZR2" s="168"/>
      <c r="SZS2" s="168"/>
      <c r="SZT2" s="168"/>
      <c r="SZU2" s="168"/>
      <c r="SZV2" s="168"/>
      <c r="SZW2" s="168"/>
      <c r="SZX2" s="168"/>
      <c r="SZY2" s="168"/>
      <c r="SZZ2" s="168"/>
      <c r="TAA2" s="168"/>
      <c r="TAB2" s="168"/>
      <c r="TAC2" s="168"/>
      <c r="TAD2" s="168"/>
      <c r="TAE2" s="168"/>
      <c r="TAF2" s="168"/>
      <c r="TAG2" s="168"/>
      <c r="TAH2" s="168"/>
      <c r="TAI2" s="168"/>
      <c r="TAJ2" s="168"/>
      <c r="TAK2" s="168"/>
      <c r="TAL2" s="168"/>
      <c r="TAM2" s="168"/>
      <c r="TAN2" s="168"/>
      <c r="TAO2" s="168"/>
      <c r="TAP2" s="168"/>
      <c r="TAQ2" s="168"/>
      <c r="TAR2" s="168"/>
      <c r="TAS2" s="168"/>
      <c r="TAT2" s="168"/>
      <c r="TAU2" s="168"/>
      <c r="TAV2" s="168"/>
      <c r="TAW2" s="168"/>
      <c r="TAX2" s="168"/>
      <c r="TAY2" s="168"/>
      <c r="TAZ2" s="168"/>
      <c r="TBA2" s="168"/>
      <c r="TBB2" s="168"/>
      <c r="TBC2" s="168"/>
      <c r="TBD2" s="168"/>
      <c r="TBE2" s="168"/>
      <c r="TBF2" s="168"/>
      <c r="TBG2" s="168"/>
      <c r="TBH2" s="168"/>
      <c r="TBI2" s="168"/>
      <c r="TBJ2" s="168"/>
      <c r="TBK2" s="168"/>
      <c r="TBL2" s="168"/>
      <c r="TBM2" s="168"/>
      <c r="TBN2" s="168"/>
      <c r="TBO2" s="168"/>
      <c r="TBP2" s="168"/>
      <c r="TBQ2" s="168"/>
      <c r="TBR2" s="168"/>
      <c r="TBS2" s="168"/>
      <c r="TBT2" s="168"/>
      <c r="TBU2" s="168"/>
      <c r="TBV2" s="168"/>
      <c r="TBW2" s="168"/>
      <c r="TBX2" s="168"/>
      <c r="TBY2" s="168"/>
      <c r="TBZ2" s="168"/>
      <c r="TCA2" s="168"/>
      <c r="TCB2" s="168"/>
      <c r="TCC2" s="168"/>
      <c r="TCD2" s="168"/>
      <c r="TCE2" s="168"/>
      <c r="TCF2" s="168"/>
      <c r="TCG2" s="168"/>
      <c r="TCH2" s="168"/>
      <c r="TCI2" s="168"/>
      <c r="TCJ2" s="168"/>
      <c r="TCK2" s="168"/>
      <c r="TCL2" s="168"/>
      <c r="TCM2" s="168"/>
      <c r="TCN2" s="168"/>
      <c r="TCO2" s="168"/>
      <c r="TCP2" s="168"/>
      <c r="TCQ2" s="168"/>
      <c r="TCR2" s="168"/>
      <c r="TCS2" s="168"/>
      <c r="TCT2" s="168"/>
      <c r="TCU2" s="168"/>
      <c r="TCV2" s="168"/>
      <c r="TCW2" s="168"/>
      <c r="TCX2" s="168"/>
      <c r="TCY2" s="168"/>
      <c r="TCZ2" s="168"/>
      <c r="TDA2" s="168"/>
      <c r="TDB2" s="168"/>
      <c r="TDC2" s="168"/>
      <c r="TDD2" s="168"/>
      <c r="TDE2" s="168"/>
      <c r="TDF2" s="168"/>
      <c r="TDG2" s="168"/>
      <c r="TDH2" s="168"/>
      <c r="TDI2" s="168"/>
      <c r="TDJ2" s="168"/>
      <c r="TDK2" s="168"/>
      <c r="TDL2" s="168"/>
      <c r="TDM2" s="168"/>
      <c r="TDN2" s="168"/>
      <c r="TDO2" s="168"/>
      <c r="TDP2" s="168"/>
      <c r="TDQ2" s="168"/>
      <c r="TDR2" s="168"/>
      <c r="TDS2" s="168"/>
      <c r="TDT2" s="168"/>
      <c r="TDU2" s="168"/>
      <c r="TDV2" s="168"/>
      <c r="TDW2" s="168"/>
      <c r="TDX2" s="168"/>
      <c r="TDY2" s="168"/>
      <c r="TDZ2" s="168"/>
      <c r="TEA2" s="168"/>
      <c r="TEB2" s="168"/>
      <c r="TEC2" s="168"/>
      <c r="TED2" s="168"/>
      <c r="TEE2" s="168"/>
      <c r="TEF2" s="168"/>
      <c r="TEG2" s="168"/>
      <c r="TEH2" s="168"/>
      <c r="TEI2" s="168"/>
      <c r="TEJ2" s="168"/>
      <c r="TEK2" s="168"/>
      <c r="TEL2" s="168"/>
      <c r="TEM2" s="168"/>
      <c r="TEN2" s="168"/>
      <c r="TEO2" s="168"/>
      <c r="TEP2" s="168"/>
      <c r="TEQ2" s="168"/>
      <c r="TER2" s="168"/>
      <c r="TES2" s="168"/>
      <c r="TET2" s="168"/>
      <c r="TEU2" s="168"/>
      <c r="TEV2" s="168"/>
      <c r="TEW2" s="168"/>
      <c r="TEX2" s="168"/>
      <c r="TEY2" s="168"/>
      <c r="TEZ2" s="168"/>
      <c r="TFA2" s="168"/>
      <c r="TFB2" s="168"/>
      <c r="TFC2" s="168"/>
      <c r="TFD2" s="168"/>
      <c r="TFE2" s="168"/>
      <c r="TFF2" s="168"/>
      <c r="TFG2" s="168"/>
      <c r="TFH2" s="168"/>
      <c r="TFI2" s="168"/>
      <c r="TFJ2" s="168"/>
      <c r="TFK2" s="168"/>
      <c r="TFL2" s="168"/>
      <c r="TFM2" s="168"/>
      <c r="TFN2" s="168"/>
      <c r="TFO2" s="168"/>
      <c r="TFP2" s="168"/>
      <c r="TFQ2" s="168"/>
      <c r="TFR2" s="168"/>
      <c r="TFS2" s="168"/>
      <c r="TFT2" s="168"/>
      <c r="TFU2" s="168"/>
      <c r="TFV2" s="168"/>
      <c r="TFW2" s="168"/>
      <c r="TFX2" s="168"/>
      <c r="TFY2" s="168"/>
      <c r="TFZ2" s="168"/>
      <c r="TGA2" s="168"/>
      <c r="TGB2" s="168"/>
      <c r="TGC2" s="168"/>
      <c r="TGD2" s="168"/>
      <c r="TGE2" s="168"/>
      <c r="TGF2" s="168"/>
      <c r="TGG2" s="168"/>
      <c r="TGH2" s="168"/>
      <c r="TGI2" s="168"/>
      <c r="TGJ2" s="168"/>
      <c r="TGK2" s="168"/>
      <c r="TGL2" s="168"/>
      <c r="TGM2" s="168"/>
      <c r="TGN2" s="168"/>
      <c r="TGO2" s="168"/>
      <c r="TGP2" s="168"/>
      <c r="TGQ2" s="168"/>
      <c r="TGR2" s="168"/>
      <c r="TGS2" s="168"/>
      <c r="TGT2" s="168"/>
      <c r="TGU2" s="168"/>
      <c r="TGV2" s="168"/>
      <c r="TGW2" s="168"/>
      <c r="TGX2" s="168"/>
      <c r="TGY2" s="168"/>
      <c r="TGZ2" s="168"/>
      <c r="THA2" s="168"/>
      <c r="THB2" s="168"/>
      <c r="THC2" s="168"/>
      <c r="THD2" s="168"/>
      <c r="THE2" s="168"/>
      <c r="THF2" s="168"/>
      <c r="THG2" s="168"/>
      <c r="THH2" s="168"/>
      <c r="THI2" s="168"/>
      <c r="THJ2" s="168"/>
      <c r="THK2" s="168"/>
      <c r="THL2" s="168"/>
      <c r="THM2" s="168"/>
      <c r="THN2" s="168"/>
      <c r="THO2" s="168"/>
      <c r="THP2" s="168"/>
      <c r="THQ2" s="168"/>
      <c r="THR2" s="168"/>
      <c r="THS2" s="168"/>
      <c r="THT2" s="168"/>
      <c r="THU2" s="168"/>
      <c r="THV2" s="168"/>
      <c r="THW2" s="168"/>
      <c r="THX2" s="168"/>
      <c r="THY2" s="168"/>
      <c r="THZ2" s="168"/>
      <c r="TIA2" s="168"/>
      <c r="TIB2" s="168"/>
      <c r="TIC2" s="168"/>
      <c r="TID2" s="168"/>
      <c r="TIE2" s="168"/>
      <c r="TIF2" s="168"/>
      <c r="TIG2" s="168"/>
      <c r="TIH2" s="168"/>
      <c r="TII2" s="168"/>
      <c r="TIJ2" s="168"/>
      <c r="TIK2" s="168"/>
      <c r="TIL2" s="168"/>
      <c r="TIM2" s="168"/>
      <c r="TIN2" s="168"/>
      <c r="TIO2" s="168"/>
      <c r="TIP2" s="168"/>
      <c r="TIQ2" s="168"/>
      <c r="TIR2" s="168"/>
      <c r="TIS2" s="168"/>
      <c r="TIT2" s="168"/>
      <c r="TIU2" s="168"/>
      <c r="TIV2" s="168"/>
      <c r="TIW2" s="168"/>
      <c r="TIX2" s="168"/>
      <c r="TIY2" s="168"/>
      <c r="TIZ2" s="168"/>
      <c r="TJA2" s="168"/>
      <c r="TJB2" s="168"/>
      <c r="TJC2" s="168"/>
      <c r="TJD2" s="168"/>
      <c r="TJE2" s="168"/>
      <c r="TJF2" s="168"/>
      <c r="TJG2" s="168"/>
      <c r="TJH2" s="168"/>
      <c r="TJI2" s="168"/>
      <c r="TJJ2" s="168"/>
      <c r="TJK2" s="168"/>
      <c r="TJL2" s="168"/>
      <c r="TJM2" s="168"/>
      <c r="TJN2" s="168"/>
      <c r="TJO2" s="168"/>
      <c r="TJP2" s="168"/>
      <c r="TJQ2" s="168"/>
      <c r="TJR2" s="168"/>
      <c r="TJS2" s="168"/>
      <c r="TJT2" s="168"/>
      <c r="TJU2" s="168"/>
      <c r="TJV2" s="168"/>
      <c r="TJW2" s="168"/>
      <c r="TJX2" s="168"/>
      <c r="TJY2" s="168"/>
      <c r="TJZ2" s="168"/>
      <c r="TKA2" s="168"/>
      <c r="TKB2" s="168"/>
      <c r="TKC2" s="168"/>
      <c r="TKD2" s="168"/>
      <c r="TKE2" s="168"/>
      <c r="TKF2" s="168"/>
      <c r="TKG2" s="168"/>
      <c r="TKH2" s="168"/>
      <c r="TKI2" s="168"/>
      <c r="TKJ2" s="168"/>
      <c r="TKK2" s="168"/>
      <c r="TKL2" s="168"/>
      <c r="TKM2" s="168"/>
      <c r="TKN2" s="168"/>
      <c r="TKO2" s="168"/>
      <c r="TKP2" s="168"/>
      <c r="TKQ2" s="168"/>
      <c r="TKR2" s="168"/>
      <c r="TKS2" s="168"/>
      <c r="TKT2" s="168"/>
      <c r="TKU2" s="168"/>
      <c r="TKV2" s="168"/>
      <c r="TKW2" s="168"/>
      <c r="TKX2" s="168"/>
      <c r="TKY2" s="168"/>
      <c r="TKZ2" s="168"/>
      <c r="TLA2" s="168"/>
      <c r="TLB2" s="168"/>
      <c r="TLC2" s="168"/>
      <c r="TLD2" s="168"/>
      <c r="TLE2" s="168"/>
      <c r="TLF2" s="168"/>
      <c r="TLG2" s="168"/>
      <c r="TLH2" s="168"/>
      <c r="TLI2" s="168"/>
      <c r="TLJ2" s="168"/>
      <c r="TLK2" s="168"/>
      <c r="TLL2" s="168"/>
      <c r="TLM2" s="168"/>
      <c r="TLN2" s="168"/>
      <c r="TLO2" s="168"/>
      <c r="TLP2" s="168"/>
      <c r="TLQ2" s="168"/>
      <c r="TLR2" s="168"/>
      <c r="TLS2" s="168"/>
      <c r="TLT2" s="168"/>
      <c r="TLU2" s="168"/>
      <c r="TLV2" s="168"/>
      <c r="TLW2" s="168"/>
      <c r="TLX2" s="168"/>
      <c r="TLY2" s="168"/>
      <c r="TLZ2" s="168"/>
      <c r="TMA2" s="168"/>
      <c r="TMB2" s="168"/>
      <c r="TMC2" s="168"/>
      <c r="TMD2" s="168"/>
      <c r="TME2" s="168"/>
      <c r="TMF2" s="168"/>
      <c r="TMG2" s="168"/>
      <c r="TMH2" s="168"/>
      <c r="TMI2" s="168"/>
      <c r="TMJ2" s="168"/>
      <c r="TMK2" s="168"/>
      <c r="TML2" s="168"/>
      <c r="TMM2" s="168"/>
      <c r="TMN2" s="168"/>
      <c r="TMO2" s="168"/>
      <c r="TMP2" s="168"/>
      <c r="TMQ2" s="168"/>
      <c r="TMR2" s="168"/>
      <c r="TMS2" s="168"/>
      <c r="TMT2" s="168"/>
      <c r="TMU2" s="168"/>
      <c r="TMV2" s="168"/>
      <c r="TMW2" s="168"/>
      <c r="TMX2" s="168"/>
      <c r="TMY2" s="168"/>
      <c r="TMZ2" s="168"/>
      <c r="TNA2" s="168"/>
      <c r="TNB2" s="168"/>
      <c r="TNC2" s="168"/>
      <c r="TND2" s="168"/>
      <c r="TNE2" s="168"/>
      <c r="TNF2" s="168"/>
      <c r="TNG2" s="168"/>
      <c r="TNH2" s="168"/>
      <c r="TNI2" s="168"/>
      <c r="TNJ2" s="168"/>
      <c r="TNK2" s="168"/>
      <c r="TNL2" s="168"/>
      <c r="TNM2" s="168"/>
      <c r="TNN2" s="168"/>
      <c r="TNO2" s="168"/>
      <c r="TNP2" s="168"/>
      <c r="TNQ2" s="168"/>
      <c r="TNR2" s="168"/>
      <c r="TNS2" s="168"/>
      <c r="TNT2" s="168"/>
      <c r="TNU2" s="168"/>
      <c r="TNV2" s="168"/>
      <c r="TNW2" s="168"/>
      <c r="TNX2" s="168"/>
      <c r="TNY2" s="168"/>
      <c r="TNZ2" s="168"/>
      <c r="TOA2" s="168"/>
      <c r="TOB2" s="168"/>
      <c r="TOC2" s="168"/>
      <c r="TOD2" s="168"/>
      <c r="TOE2" s="168"/>
      <c r="TOF2" s="168"/>
      <c r="TOG2" s="168"/>
      <c r="TOH2" s="168"/>
      <c r="TOI2" s="168"/>
      <c r="TOJ2" s="168"/>
      <c r="TOK2" s="168"/>
      <c r="TOL2" s="168"/>
      <c r="TOM2" s="168"/>
      <c r="TON2" s="168"/>
      <c r="TOO2" s="168"/>
      <c r="TOP2" s="168"/>
      <c r="TOQ2" s="168"/>
      <c r="TOR2" s="168"/>
      <c r="TOS2" s="168"/>
      <c r="TOT2" s="168"/>
      <c r="TOU2" s="168"/>
      <c r="TOV2" s="168"/>
      <c r="TOW2" s="168"/>
      <c r="TOX2" s="168"/>
      <c r="TOY2" s="168"/>
      <c r="TOZ2" s="168"/>
      <c r="TPA2" s="168"/>
      <c r="TPB2" s="168"/>
      <c r="TPC2" s="168"/>
      <c r="TPD2" s="168"/>
      <c r="TPE2" s="168"/>
      <c r="TPF2" s="168"/>
      <c r="TPG2" s="168"/>
      <c r="TPH2" s="168"/>
      <c r="TPI2" s="168"/>
      <c r="TPJ2" s="168"/>
      <c r="TPK2" s="168"/>
      <c r="TPL2" s="168"/>
      <c r="TPM2" s="168"/>
      <c r="TPN2" s="168"/>
      <c r="TPO2" s="168"/>
      <c r="TPP2" s="168"/>
      <c r="TPQ2" s="168"/>
      <c r="TPR2" s="168"/>
      <c r="TPS2" s="168"/>
      <c r="TPT2" s="168"/>
      <c r="TPU2" s="168"/>
      <c r="TPV2" s="168"/>
      <c r="TPW2" s="168"/>
      <c r="TPX2" s="168"/>
      <c r="TPY2" s="168"/>
      <c r="TPZ2" s="168"/>
      <c r="TQA2" s="168"/>
      <c r="TQB2" s="168"/>
      <c r="TQC2" s="168"/>
      <c r="TQD2" s="168"/>
      <c r="TQE2" s="168"/>
      <c r="TQF2" s="168"/>
      <c r="TQG2" s="168"/>
      <c r="TQH2" s="168"/>
      <c r="TQI2" s="168"/>
      <c r="TQJ2" s="168"/>
      <c r="TQK2" s="168"/>
      <c r="TQL2" s="168"/>
      <c r="TQM2" s="168"/>
      <c r="TQN2" s="168"/>
      <c r="TQO2" s="168"/>
      <c r="TQP2" s="168"/>
      <c r="TQQ2" s="168"/>
      <c r="TQR2" s="168"/>
      <c r="TQS2" s="168"/>
      <c r="TQT2" s="168"/>
      <c r="TQU2" s="168"/>
      <c r="TQV2" s="168"/>
      <c r="TQW2" s="168"/>
      <c r="TQX2" s="168"/>
      <c r="TQY2" s="168"/>
      <c r="TQZ2" s="168"/>
      <c r="TRA2" s="168"/>
      <c r="TRB2" s="168"/>
      <c r="TRC2" s="168"/>
      <c r="TRD2" s="168"/>
      <c r="TRE2" s="168"/>
      <c r="TRF2" s="168"/>
      <c r="TRG2" s="168"/>
      <c r="TRH2" s="168"/>
      <c r="TRI2" s="168"/>
      <c r="TRJ2" s="168"/>
      <c r="TRK2" s="168"/>
      <c r="TRL2" s="168"/>
      <c r="TRM2" s="168"/>
      <c r="TRN2" s="168"/>
      <c r="TRO2" s="168"/>
      <c r="TRP2" s="168"/>
      <c r="TRQ2" s="168"/>
      <c r="TRR2" s="168"/>
      <c r="TRS2" s="168"/>
      <c r="TRT2" s="168"/>
      <c r="TRU2" s="168"/>
      <c r="TRV2" s="168"/>
      <c r="TRW2" s="168"/>
      <c r="TRX2" s="168"/>
      <c r="TRY2" s="168"/>
      <c r="TRZ2" s="168"/>
      <c r="TSA2" s="168"/>
      <c r="TSB2" s="168"/>
      <c r="TSC2" s="168"/>
      <c r="TSD2" s="168"/>
      <c r="TSE2" s="168"/>
      <c r="TSF2" s="168"/>
      <c r="TSG2" s="168"/>
      <c r="TSH2" s="168"/>
      <c r="TSI2" s="168"/>
      <c r="TSJ2" s="168"/>
      <c r="TSK2" s="168"/>
      <c r="TSL2" s="168"/>
      <c r="TSM2" s="168"/>
      <c r="TSN2" s="168"/>
      <c r="TSO2" s="168"/>
      <c r="TSP2" s="168"/>
      <c r="TSQ2" s="168"/>
      <c r="TSR2" s="168"/>
      <c r="TSS2" s="168"/>
      <c r="TST2" s="168"/>
      <c r="TSU2" s="168"/>
      <c r="TSV2" s="168"/>
      <c r="TSW2" s="168"/>
      <c r="TSX2" s="168"/>
      <c r="TSY2" s="168"/>
      <c r="TSZ2" s="168"/>
      <c r="TTA2" s="168"/>
      <c r="TTB2" s="168"/>
      <c r="TTC2" s="168"/>
      <c r="TTD2" s="168"/>
      <c r="TTE2" s="168"/>
      <c r="TTF2" s="168"/>
      <c r="TTG2" s="168"/>
      <c r="TTH2" s="168"/>
      <c r="TTI2" s="168"/>
      <c r="TTJ2" s="168"/>
      <c r="TTK2" s="168"/>
      <c r="TTL2" s="168"/>
      <c r="TTM2" s="168"/>
      <c r="TTN2" s="168"/>
      <c r="TTO2" s="168"/>
      <c r="TTP2" s="168"/>
      <c r="TTQ2" s="168"/>
      <c r="TTR2" s="168"/>
      <c r="TTS2" s="168"/>
      <c r="TTT2" s="168"/>
      <c r="TTU2" s="168"/>
      <c r="TTV2" s="168"/>
      <c r="TTW2" s="168"/>
      <c r="TTX2" s="168"/>
      <c r="TTY2" s="168"/>
      <c r="TTZ2" s="168"/>
      <c r="TUA2" s="168"/>
      <c r="TUB2" s="168"/>
      <c r="TUC2" s="168"/>
      <c r="TUD2" s="168"/>
      <c r="TUE2" s="168"/>
      <c r="TUF2" s="168"/>
      <c r="TUG2" s="168"/>
      <c r="TUH2" s="168"/>
      <c r="TUI2" s="168"/>
      <c r="TUJ2" s="168"/>
      <c r="TUK2" s="168"/>
      <c r="TUL2" s="168"/>
      <c r="TUM2" s="168"/>
      <c r="TUN2" s="168"/>
      <c r="TUO2" s="168"/>
      <c r="TUP2" s="168"/>
      <c r="TUQ2" s="168"/>
      <c r="TUR2" s="168"/>
      <c r="TUS2" s="168"/>
      <c r="TUT2" s="168"/>
      <c r="TUU2" s="168"/>
      <c r="TUV2" s="168"/>
      <c r="TUW2" s="168"/>
      <c r="TUX2" s="168"/>
      <c r="TUY2" s="168"/>
      <c r="TUZ2" s="168"/>
      <c r="TVA2" s="168"/>
      <c r="TVB2" s="168"/>
      <c r="TVC2" s="168"/>
      <c r="TVD2" s="168"/>
      <c r="TVE2" s="168"/>
      <c r="TVF2" s="168"/>
      <c r="TVG2" s="168"/>
      <c r="TVH2" s="168"/>
      <c r="TVI2" s="168"/>
      <c r="TVJ2" s="168"/>
      <c r="TVK2" s="168"/>
      <c r="TVL2" s="168"/>
      <c r="TVM2" s="168"/>
      <c r="TVN2" s="168"/>
      <c r="TVO2" s="168"/>
      <c r="TVP2" s="168"/>
      <c r="TVQ2" s="168"/>
      <c r="TVR2" s="168"/>
      <c r="TVS2" s="168"/>
      <c r="TVT2" s="168"/>
      <c r="TVU2" s="168"/>
      <c r="TVV2" s="168"/>
      <c r="TVW2" s="168"/>
      <c r="TVX2" s="168"/>
      <c r="TVY2" s="168"/>
      <c r="TVZ2" s="168"/>
      <c r="TWA2" s="168"/>
      <c r="TWB2" s="168"/>
      <c r="TWC2" s="168"/>
      <c r="TWD2" s="168"/>
      <c r="TWE2" s="168"/>
      <c r="TWF2" s="168"/>
      <c r="TWG2" s="168"/>
      <c r="TWH2" s="168"/>
      <c r="TWI2" s="168"/>
      <c r="TWJ2" s="168"/>
      <c r="TWK2" s="168"/>
      <c r="TWL2" s="168"/>
      <c r="TWM2" s="168"/>
      <c r="TWN2" s="168"/>
      <c r="TWO2" s="168"/>
      <c r="TWP2" s="168"/>
      <c r="TWQ2" s="168"/>
      <c r="TWR2" s="168"/>
      <c r="TWS2" s="168"/>
      <c r="TWT2" s="168"/>
      <c r="TWU2" s="168"/>
      <c r="TWV2" s="168"/>
      <c r="TWW2" s="168"/>
      <c r="TWX2" s="168"/>
      <c r="TWY2" s="168"/>
      <c r="TWZ2" s="168"/>
      <c r="TXA2" s="168"/>
      <c r="TXB2" s="168"/>
      <c r="TXC2" s="168"/>
      <c r="TXD2" s="168"/>
      <c r="TXE2" s="168"/>
      <c r="TXF2" s="168"/>
      <c r="TXG2" s="168"/>
      <c r="TXH2" s="168"/>
      <c r="TXI2" s="168"/>
      <c r="TXJ2" s="168"/>
      <c r="TXK2" s="168"/>
      <c r="TXL2" s="168"/>
      <c r="TXM2" s="168"/>
      <c r="TXN2" s="168"/>
      <c r="TXO2" s="168"/>
      <c r="TXP2" s="168"/>
      <c r="TXQ2" s="168"/>
      <c r="TXR2" s="168"/>
      <c r="TXS2" s="168"/>
      <c r="TXT2" s="168"/>
      <c r="TXU2" s="168"/>
      <c r="TXV2" s="168"/>
      <c r="TXW2" s="168"/>
      <c r="TXX2" s="168"/>
      <c r="TXY2" s="168"/>
      <c r="TXZ2" s="168"/>
      <c r="TYA2" s="168"/>
      <c r="TYB2" s="168"/>
      <c r="TYC2" s="168"/>
      <c r="TYD2" s="168"/>
      <c r="TYE2" s="168"/>
      <c r="TYF2" s="168"/>
      <c r="TYG2" s="168"/>
      <c r="TYH2" s="168"/>
      <c r="TYI2" s="168"/>
      <c r="TYJ2" s="168"/>
      <c r="TYK2" s="168"/>
      <c r="TYL2" s="168"/>
      <c r="TYM2" s="168"/>
      <c r="TYN2" s="168"/>
      <c r="TYO2" s="168"/>
      <c r="TYP2" s="168"/>
      <c r="TYQ2" s="168"/>
      <c r="TYR2" s="168"/>
      <c r="TYS2" s="168"/>
      <c r="TYT2" s="168"/>
      <c r="TYU2" s="168"/>
      <c r="TYV2" s="168"/>
      <c r="TYW2" s="168"/>
      <c r="TYX2" s="168"/>
      <c r="TYY2" s="168"/>
      <c r="TYZ2" s="168"/>
      <c r="TZA2" s="168"/>
      <c r="TZB2" s="168"/>
      <c r="TZC2" s="168"/>
      <c r="TZD2" s="168"/>
      <c r="TZE2" s="168"/>
      <c r="TZF2" s="168"/>
      <c r="TZG2" s="168"/>
      <c r="TZH2" s="168"/>
      <c r="TZI2" s="168"/>
      <c r="TZJ2" s="168"/>
      <c r="TZK2" s="168"/>
      <c r="TZL2" s="168"/>
      <c r="TZM2" s="168"/>
      <c r="TZN2" s="168"/>
      <c r="TZO2" s="168"/>
      <c r="TZP2" s="168"/>
      <c r="TZQ2" s="168"/>
      <c r="TZR2" s="168"/>
      <c r="TZS2" s="168"/>
      <c r="TZT2" s="168"/>
      <c r="TZU2" s="168"/>
      <c r="TZV2" s="168"/>
      <c r="TZW2" s="168"/>
      <c r="TZX2" s="168"/>
      <c r="TZY2" s="168"/>
      <c r="TZZ2" s="168"/>
      <c r="UAA2" s="168"/>
      <c r="UAB2" s="168"/>
      <c r="UAC2" s="168"/>
      <c r="UAD2" s="168"/>
      <c r="UAE2" s="168"/>
      <c r="UAF2" s="168"/>
      <c r="UAG2" s="168"/>
      <c r="UAH2" s="168"/>
      <c r="UAI2" s="168"/>
      <c r="UAJ2" s="168"/>
      <c r="UAK2" s="168"/>
      <c r="UAL2" s="168"/>
      <c r="UAM2" s="168"/>
      <c r="UAN2" s="168"/>
      <c r="UAO2" s="168"/>
      <c r="UAP2" s="168"/>
      <c r="UAQ2" s="168"/>
      <c r="UAR2" s="168"/>
      <c r="UAS2" s="168"/>
      <c r="UAT2" s="168"/>
      <c r="UAU2" s="168"/>
      <c r="UAV2" s="168"/>
      <c r="UAW2" s="168"/>
      <c r="UAX2" s="168"/>
      <c r="UAY2" s="168"/>
      <c r="UAZ2" s="168"/>
      <c r="UBA2" s="168"/>
      <c r="UBB2" s="168"/>
      <c r="UBC2" s="168"/>
      <c r="UBD2" s="168"/>
      <c r="UBE2" s="168"/>
      <c r="UBF2" s="168"/>
      <c r="UBG2" s="168"/>
      <c r="UBH2" s="168"/>
      <c r="UBI2" s="168"/>
      <c r="UBJ2" s="168"/>
      <c r="UBK2" s="168"/>
      <c r="UBL2" s="168"/>
      <c r="UBM2" s="168"/>
      <c r="UBN2" s="168"/>
      <c r="UBO2" s="168"/>
      <c r="UBP2" s="168"/>
      <c r="UBQ2" s="168"/>
      <c r="UBR2" s="168"/>
      <c r="UBS2" s="168"/>
      <c r="UBT2" s="168"/>
      <c r="UBU2" s="168"/>
      <c r="UBV2" s="168"/>
      <c r="UBW2" s="168"/>
      <c r="UBX2" s="168"/>
      <c r="UBY2" s="168"/>
      <c r="UBZ2" s="168"/>
      <c r="UCA2" s="168"/>
      <c r="UCB2" s="168"/>
      <c r="UCC2" s="168"/>
      <c r="UCD2" s="168"/>
      <c r="UCE2" s="168"/>
      <c r="UCF2" s="168"/>
      <c r="UCG2" s="168"/>
      <c r="UCH2" s="168"/>
      <c r="UCI2" s="168"/>
      <c r="UCJ2" s="168"/>
      <c r="UCK2" s="168"/>
      <c r="UCL2" s="168"/>
      <c r="UCM2" s="168"/>
      <c r="UCN2" s="168"/>
      <c r="UCO2" s="168"/>
      <c r="UCP2" s="168"/>
      <c r="UCQ2" s="168"/>
      <c r="UCR2" s="168"/>
      <c r="UCS2" s="168"/>
      <c r="UCT2" s="168"/>
      <c r="UCU2" s="168"/>
      <c r="UCV2" s="168"/>
      <c r="UCW2" s="168"/>
      <c r="UCX2" s="168"/>
      <c r="UCY2" s="168"/>
      <c r="UCZ2" s="168"/>
      <c r="UDA2" s="168"/>
      <c r="UDB2" s="168"/>
      <c r="UDC2" s="168"/>
      <c r="UDD2" s="168"/>
      <c r="UDE2" s="168"/>
      <c r="UDF2" s="168"/>
      <c r="UDG2" s="168"/>
      <c r="UDH2" s="168"/>
      <c r="UDI2" s="168"/>
      <c r="UDJ2" s="168"/>
      <c r="UDK2" s="168"/>
      <c r="UDL2" s="168"/>
      <c r="UDM2" s="168"/>
      <c r="UDN2" s="168"/>
      <c r="UDO2" s="168"/>
      <c r="UDP2" s="168"/>
      <c r="UDQ2" s="168"/>
      <c r="UDR2" s="168"/>
      <c r="UDS2" s="168"/>
      <c r="UDT2" s="168"/>
      <c r="UDU2" s="168"/>
      <c r="UDV2" s="168"/>
      <c r="UDW2" s="168"/>
      <c r="UDX2" s="168"/>
      <c r="UDY2" s="168"/>
      <c r="UDZ2" s="168"/>
      <c r="UEA2" s="168"/>
      <c r="UEB2" s="168"/>
      <c r="UEC2" s="168"/>
      <c r="UED2" s="168"/>
      <c r="UEE2" s="168"/>
      <c r="UEF2" s="168"/>
      <c r="UEG2" s="168"/>
      <c r="UEH2" s="168"/>
      <c r="UEI2" s="168"/>
      <c r="UEJ2" s="168"/>
      <c r="UEK2" s="168"/>
      <c r="UEL2" s="168"/>
      <c r="UEM2" s="168"/>
      <c r="UEN2" s="168"/>
      <c r="UEO2" s="168"/>
      <c r="UEP2" s="168"/>
      <c r="UEQ2" s="168"/>
      <c r="UER2" s="168"/>
      <c r="UES2" s="168"/>
      <c r="UET2" s="168"/>
      <c r="UEU2" s="168"/>
      <c r="UEV2" s="168"/>
      <c r="UEW2" s="168"/>
      <c r="UEX2" s="168"/>
      <c r="UEY2" s="168"/>
      <c r="UEZ2" s="168"/>
      <c r="UFA2" s="168"/>
      <c r="UFB2" s="168"/>
      <c r="UFC2" s="168"/>
      <c r="UFD2" s="168"/>
      <c r="UFE2" s="168"/>
      <c r="UFF2" s="168"/>
      <c r="UFG2" s="168"/>
      <c r="UFH2" s="168"/>
      <c r="UFI2" s="168"/>
      <c r="UFJ2" s="168"/>
      <c r="UFK2" s="168"/>
      <c r="UFL2" s="168"/>
      <c r="UFM2" s="168"/>
      <c r="UFN2" s="168"/>
      <c r="UFO2" s="168"/>
      <c r="UFP2" s="168"/>
      <c r="UFQ2" s="168"/>
      <c r="UFR2" s="168"/>
      <c r="UFS2" s="168"/>
      <c r="UFT2" s="168"/>
      <c r="UFU2" s="168"/>
      <c r="UFV2" s="168"/>
      <c r="UFW2" s="168"/>
      <c r="UFX2" s="168"/>
      <c r="UFY2" s="168"/>
      <c r="UFZ2" s="168"/>
      <c r="UGA2" s="168"/>
      <c r="UGB2" s="168"/>
      <c r="UGC2" s="168"/>
      <c r="UGD2" s="168"/>
      <c r="UGE2" s="168"/>
      <c r="UGF2" s="168"/>
      <c r="UGG2" s="168"/>
      <c r="UGH2" s="168"/>
      <c r="UGI2" s="168"/>
      <c r="UGJ2" s="168"/>
      <c r="UGK2" s="168"/>
      <c r="UGL2" s="168"/>
      <c r="UGM2" s="168"/>
      <c r="UGN2" s="168"/>
      <c r="UGO2" s="168"/>
      <c r="UGP2" s="168"/>
      <c r="UGQ2" s="168"/>
      <c r="UGR2" s="168"/>
      <c r="UGS2" s="168"/>
      <c r="UGT2" s="168"/>
      <c r="UGU2" s="168"/>
      <c r="UGV2" s="168"/>
      <c r="UGW2" s="168"/>
      <c r="UGX2" s="168"/>
      <c r="UGY2" s="168"/>
      <c r="UGZ2" s="168"/>
      <c r="UHA2" s="168"/>
      <c r="UHB2" s="168"/>
      <c r="UHC2" s="168"/>
      <c r="UHD2" s="168"/>
      <c r="UHE2" s="168"/>
      <c r="UHF2" s="168"/>
      <c r="UHG2" s="168"/>
      <c r="UHH2" s="168"/>
      <c r="UHI2" s="168"/>
      <c r="UHJ2" s="168"/>
      <c r="UHK2" s="168"/>
      <c r="UHL2" s="168"/>
      <c r="UHM2" s="168"/>
      <c r="UHN2" s="168"/>
      <c r="UHO2" s="168"/>
      <c r="UHP2" s="168"/>
      <c r="UHQ2" s="168"/>
      <c r="UHR2" s="168"/>
      <c r="UHS2" s="168"/>
      <c r="UHT2" s="168"/>
      <c r="UHU2" s="168"/>
      <c r="UHV2" s="168"/>
      <c r="UHW2" s="168"/>
      <c r="UHX2" s="168"/>
      <c r="UHY2" s="168"/>
      <c r="UHZ2" s="168"/>
      <c r="UIA2" s="168"/>
      <c r="UIB2" s="168"/>
      <c r="UIC2" s="168"/>
      <c r="UID2" s="168"/>
      <c r="UIE2" s="168"/>
      <c r="UIF2" s="168"/>
      <c r="UIG2" s="168"/>
      <c r="UIH2" s="168"/>
      <c r="UII2" s="168"/>
      <c r="UIJ2" s="168"/>
      <c r="UIK2" s="168"/>
      <c r="UIL2" s="168"/>
      <c r="UIM2" s="168"/>
      <c r="UIN2" s="168"/>
      <c r="UIO2" s="168"/>
      <c r="UIP2" s="168"/>
      <c r="UIQ2" s="168"/>
      <c r="UIR2" s="168"/>
      <c r="UIS2" s="168"/>
      <c r="UIT2" s="168"/>
      <c r="UIU2" s="168"/>
      <c r="UIV2" s="168"/>
      <c r="UIW2" s="168"/>
      <c r="UIX2" s="168"/>
      <c r="UIY2" s="168"/>
      <c r="UIZ2" s="168"/>
      <c r="UJA2" s="168"/>
      <c r="UJB2" s="168"/>
      <c r="UJC2" s="168"/>
      <c r="UJD2" s="168"/>
      <c r="UJE2" s="168"/>
      <c r="UJF2" s="168"/>
      <c r="UJG2" s="168"/>
      <c r="UJH2" s="168"/>
      <c r="UJI2" s="168"/>
      <c r="UJJ2" s="168"/>
      <c r="UJK2" s="168"/>
      <c r="UJL2" s="168"/>
      <c r="UJM2" s="168"/>
      <c r="UJN2" s="168"/>
      <c r="UJO2" s="168"/>
      <c r="UJP2" s="168"/>
      <c r="UJQ2" s="168"/>
      <c r="UJR2" s="168"/>
      <c r="UJS2" s="168"/>
      <c r="UJT2" s="168"/>
      <c r="UJU2" s="168"/>
      <c r="UJV2" s="168"/>
      <c r="UJW2" s="168"/>
      <c r="UJX2" s="168"/>
      <c r="UJY2" s="168"/>
      <c r="UJZ2" s="168"/>
      <c r="UKA2" s="168"/>
      <c r="UKB2" s="168"/>
      <c r="UKC2" s="168"/>
      <c r="UKD2" s="168"/>
      <c r="UKE2" s="168"/>
      <c r="UKF2" s="168"/>
      <c r="UKG2" s="168"/>
      <c r="UKH2" s="168"/>
      <c r="UKI2" s="168"/>
      <c r="UKJ2" s="168"/>
      <c r="UKK2" s="168"/>
      <c r="UKL2" s="168"/>
      <c r="UKM2" s="168"/>
      <c r="UKN2" s="168"/>
      <c r="UKO2" s="168"/>
      <c r="UKP2" s="168"/>
      <c r="UKQ2" s="168"/>
      <c r="UKR2" s="168"/>
      <c r="UKS2" s="168"/>
      <c r="UKT2" s="168"/>
      <c r="UKU2" s="168"/>
      <c r="UKV2" s="168"/>
      <c r="UKW2" s="168"/>
      <c r="UKX2" s="168"/>
      <c r="UKY2" s="168"/>
      <c r="UKZ2" s="168"/>
      <c r="ULA2" s="168"/>
      <c r="ULB2" s="168"/>
      <c r="ULC2" s="168"/>
      <c r="ULD2" s="168"/>
      <c r="ULE2" s="168"/>
      <c r="ULF2" s="168"/>
      <c r="ULG2" s="168"/>
      <c r="ULH2" s="168"/>
      <c r="ULI2" s="168"/>
      <c r="ULJ2" s="168"/>
      <c r="ULK2" s="168"/>
      <c r="ULL2" s="168"/>
      <c r="ULM2" s="168"/>
      <c r="ULN2" s="168"/>
      <c r="ULO2" s="168"/>
      <c r="ULP2" s="168"/>
      <c r="ULQ2" s="168"/>
      <c r="ULR2" s="168"/>
      <c r="ULS2" s="168"/>
      <c r="ULT2" s="168"/>
      <c r="ULU2" s="168"/>
      <c r="ULV2" s="168"/>
      <c r="ULW2" s="168"/>
      <c r="ULX2" s="168"/>
      <c r="ULY2" s="168"/>
      <c r="ULZ2" s="168"/>
      <c r="UMA2" s="168"/>
      <c r="UMB2" s="168"/>
      <c r="UMC2" s="168"/>
      <c r="UMD2" s="168"/>
      <c r="UME2" s="168"/>
      <c r="UMF2" s="168"/>
      <c r="UMG2" s="168"/>
      <c r="UMH2" s="168"/>
      <c r="UMI2" s="168"/>
      <c r="UMJ2" s="168"/>
      <c r="UMK2" s="168"/>
      <c r="UML2" s="168"/>
      <c r="UMM2" s="168"/>
      <c r="UMN2" s="168"/>
      <c r="UMO2" s="168"/>
      <c r="UMP2" s="168"/>
      <c r="UMQ2" s="168"/>
      <c r="UMR2" s="168"/>
      <c r="UMS2" s="168"/>
      <c r="UMT2" s="168"/>
      <c r="UMU2" s="168"/>
      <c r="UMV2" s="168"/>
      <c r="UMW2" s="168"/>
      <c r="UMX2" s="168"/>
      <c r="UMY2" s="168"/>
      <c r="UMZ2" s="168"/>
      <c r="UNA2" s="168"/>
      <c r="UNB2" s="168"/>
      <c r="UNC2" s="168"/>
      <c r="UND2" s="168"/>
      <c r="UNE2" s="168"/>
      <c r="UNF2" s="168"/>
      <c r="UNG2" s="168"/>
      <c r="UNH2" s="168"/>
      <c r="UNI2" s="168"/>
      <c r="UNJ2" s="168"/>
      <c r="UNK2" s="168"/>
      <c r="UNL2" s="168"/>
      <c r="UNM2" s="168"/>
      <c r="UNN2" s="168"/>
      <c r="UNO2" s="168"/>
      <c r="UNP2" s="168"/>
      <c r="UNQ2" s="168"/>
      <c r="UNR2" s="168"/>
      <c r="UNS2" s="168"/>
      <c r="UNT2" s="168"/>
      <c r="UNU2" s="168"/>
      <c r="UNV2" s="168"/>
      <c r="UNW2" s="168"/>
      <c r="UNX2" s="168"/>
      <c r="UNY2" s="168"/>
      <c r="UNZ2" s="168"/>
      <c r="UOA2" s="168"/>
      <c r="UOB2" s="168"/>
      <c r="UOC2" s="168"/>
      <c r="UOD2" s="168"/>
      <c r="UOE2" s="168"/>
      <c r="UOF2" s="168"/>
      <c r="UOG2" s="168"/>
      <c r="UOH2" s="168"/>
      <c r="UOI2" s="168"/>
      <c r="UOJ2" s="168"/>
      <c r="UOK2" s="168"/>
      <c r="UOL2" s="168"/>
      <c r="UOM2" s="168"/>
      <c r="UON2" s="168"/>
      <c r="UOO2" s="168"/>
      <c r="UOP2" s="168"/>
      <c r="UOQ2" s="168"/>
      <c r="UOR2" s="168"/>
      <c r="UOS2" s="168"/>
      <c r="UOT2" s="168"/>
      <c r="UOU2" s="168"/>
      <c r="UOV2" s="168"/>
      <c r="UOW2" s="168"/>
      <c r="UOX2" s="168"/>
      <c r="UOY2" s="168"/>
      <c r="UOZ2" s="168"/>
      <c r="UPA2" s="168"/>
      <c r="UPB2" s="168"/>
      <c r="UPC2" s="168"/>
      <c r="UPD2" s="168"/>
      <c r="UPE2" s="168"/>
      <c r="UPF2" s="168"/>
      <c r="UPG2" s="168"/>
      <c r="UPH2" s="168"/>
      <c r="UPI2" s="168"/>
      <c r="UPJ2" s="168"/>
      <c r="UPK2" s="168"/>
      <c r="UPL2" s="168"/>
      <c r="UPM2" s="168"/>
      <c r="UPN2" s="168"/>
      <c r="UPO2" s="168"/>
      <c r="UPP2" s="168"/>
      <c r="UPQ2" s="168"/>
      <c r="UPR2" s="168"/>
      <c r="UPS2" s="168"/>
      <c r="UPT2" s="168"/>
      <c r="UPU2" s="168"/>
      <c r="UPV2" s="168"/>
      <c r="UPW2" s="168"/>
      <c r="UPX2" s="168"/>
      <c r="UPY2" s="168"/>
      <c r="UPZ2" s="168"/>
      <c r="UQA2" s="168"/>
      <c r="UQB2" s="168"/>
      <c r="UQC2" s="168"/>
      <c r="UQD2" s="168"/>
      <c r="UQE2" s="168"/>
      <c r="UQF2" s="168"/>
      <c r="UQG2" s="168"/>
      <c r="UQH2" s="168"/>
      <c r="UQI2" s="168"/>
      <c r="UQJ2" s="168"/>
      <c r="UQK2" s="168"/>
      <c r="UQL2" s="168"/>
      <c r="UQM2" s="168"/>
      <c r="UQN2" s="168"/>
      <c r="UQO2" s="168"/>
      <c r="UQP2" s="168"/>
      <c r="UQQ2" s="168"/>
      <c r="UQR2" s="168"/>
      <c r="UQS2" s="168"/>
      <c r="UQT2" s="168"/>
      <c r="UQU2" s="168"/>
      <c r="UQV2" s="168"/>
      <c r="UQW2" s="168"/>
      <c r="UQX2" s="168"/>
      <c r="UQY2" s="168"/>
      <c r="UQZ2" s="168"/>
      <c r="URA2" s="168"/>
      <c r="URB2" s="168"/>
      <c r="URC2" s="168"/>
      <c r="URD2" s="168"/>
      <c r="URE2" s="168"/>
      <c r="URF2" s="168"/>
      <c r="URG2" s="168"/>
      <c r="URH2" s="168"/>
      <c r="URI2" s="168"/>
      <c r="URJ2" s="168"/>
      <c r="URK2" s="168"/>
      <c r="URL2" s="168"/>
      <c r="URM2" s="168"/>
      <c r="URN2" s="168"/>
      <c r="URO2" s="168"/>
      <c r="URP2" s="168"/>
      <c r="URQ2" s="168"/>
      <c r="URR2" s="168"/>
      <c r="URS2" s="168"/>
      <c r="URT2" s="168"/>
      <c r="URU2" s="168"/>
      <c r="URV2" s="168"/>
      <c r="URW2" s="168"/>
      <c r="URX2" s="168"/>
      <c r="URY2" s="168"/>
      <c r="URZ2" s="168"/>
      <c r="USA2" s="168"/>
      <c r="USB2" s="168"/>
      <c r="USC2" s="168"/>
      <c r="USD2" s="168"/>
      <c r="USE2" s="168"/>
      <c r="USF2" s="168"/>
      <c r="USG2" s="168"/>
      <c r="USH2" s="168"/>
      <c r="USI2" s="168"/>
      <c r="USJ2" s="168"/>
      <c r="USK2" s="168"/>
      <c r="USL2" s="168"/>
      <c r="USM2" s="168"/>
      <c r="USN2" s="168"/>
      <c r="USO2" s="168"/>
      <c r="USP2" s="168"/>
      <c r="USQ2" s="168"/>
      <c r="USR2" s="168"/>
      <c r="USS2" s="168"/>
      <c r="UST2" s="168"/>
      <c r="USU2" s="168"/>
      <c r="USV2" s="168"/>
      <c r="USW2" s="168"/>
      <c r="USX2" s="168"/>
      <c r="USY2" s="168"/>
      <c r="USZ2" s="168"/>
      <c r="UTA2" s="168"/>
      <c r="UTB2" s="168"/>
      <c r="UTC2" s="168"/>
      <c r="UTD2" s="168"/>
      <c r="UTE2" s="168"/>
      <c r="UTF2" s="168"/>
      <c r="UTG2" s="168"/>
      <c r="UTH2" s="168"/>
      <c r="UTI2" s="168"/>
      <c r="UTJ2" s="168"/>
      <c r="UTK2" s="168"/>
      <c r="UTL2" s="168"/>
      <c r="UTM2" s="168"/>
      <c r="UTN2" s="168"/>
      <c r="UTO2" s="168"/>
      <c r="UTP2" s="168"/>
      <c r="UTQ2" s="168"/>
      <c r="UTR2" s="168"/>
      <c r="UTS2" s="168"/>
      <c r="UTT2" s="168"/>
      <c r="UTU2" s="168"/>
      <c r="UTV2" s="168"/>
      <c r="UTW2" s="168"/>
      <c r="UTX2" s="168"/>
      <c r="UTY2" s="168"/>
      <c r="UTZ2" s="168"/>
      <c r="UUA2" s="168"/>
      <c r="UUB2" s="168"/>
      <c r="UUC2" s="168"/>
      <c r="UUD2" s="168"/>
      <c r="UUE2" s="168"/>
      <c r="UUF2" s="168"/>
      <c r="UUG2" s="168"/>
      <c r="UUH2" s="168"/>
      <c r="UUI2" s="168"/>
      <c r="UUJ2" s="168"/>
      <c r="UUK2" s="168"/>
      <c r="UUL2" s="168"/>
      <c r="UUM2" s="168"/>
      <c r="UUN2" s="168"/>
      <c r="UUO2" s="168"/>
      <c r="UUP2" s="168"/>
      <c r="UUQ2" s="168"/>
      <c r="UUR2" s="168"/>
      <c r="UUS2" s="168"/>
      <c r="UUT2" s="168"/>
      <c r="UUU2" s="168"/>
      <c r="UUV2" s="168"/>
      <c r="UUW2" s="168"/>
      <c r="UUX2" s="168"/>
      <c r="UUY2" s="168"/>
      <c r="UUZ2" s="168"/>
      <c r="UVA2" s="168"/>
      <c r="UVB2" s="168"/>
      <c r="UVC2" s="168"/>
      <c r="UVD2" s="168"/>
      <c r="UVE2" s="168"/>
      <c r="UVF2" s="168"/>
      <c r="UVG2" s="168"/>
      <c r="UVH2" s="168"/>
      <c r="UVI2" s="168"/>
      <c r="UVJ2" s="168"/>
      <c r="UVK2" s="168"/>
      <c r="UVL2" s="168"/>
      <c r="UVM2" s="168"/>
      <c r="UVN2" s="168"/>
      <c r="UVO2" s="168"/>
      <c r="UVP2" s="168"/>
      <c r="UVQ2" s="168"/>
      <c r="UVR2" s="168"/>
      <c r="UVS2" s="168"/>
      <c r="UVT2" s="168"/>
      <c r="UVU2" s="168"/>
      <c r="UVV2" s="168"/>
      <c r="UVW2" s="168"/>
      <c r="UVX2" s="168"/>
      <c r="UVY2" s="168"/>
      <c r="UVZ2" s="168"/>
      <c r="UWA2" s="168"/>
      <c r="UWB2" s="168"/>
      <c r="UWC2" s="168"/>
      <c r="UWD2" s="168"/>
      <c r="UWE2" s="168"/>
      <c r="UWF2" s="168"/>
      <c r="UWG2" s="168"/>
      <c r="UWH2" s="168"/>
      <c r="UWI2" s="168"/>
      <c r="UWJ2" s="168"/>
      <c r="UWK2" s="168"/>
      <c r="UWL2" s="168"/>
      <c r="UWM2" s="168"/>
      <c r="UWN2" s="168"/>
      <c r="UWO2" s="168"/>
      <c r="UWP2" s="168"/>
      <c r="UWQ2" s="168"/>
      <c r="UWR2" s="168"/>
      <c r="UWS2" s="168"/>
      <c r="UWT2" s="168"/>
      <c r="UWU2" s="168"/>
      <c r="UWV2" s="168"/>
      <c r="UWW2" s="168"/>
      <c r="UWX2" s="168"/>
      <c r="UWY2" s="168"/>
      <c r="UWZ2" s="168"/>
      <c r="UXA2" s="168"/>
      <c r="UXB2" s="168"/>
      <c r="UXC2" s="168"/>
      <c r="UXD2" s="168"/>
      <c r="UXE2" s="168"/>
      <c r="UXF2" s="168"/>
      <c r="UXG2" s="168"/>
      <c r="UXH2" s="168"/>
      <c r="UXI2" s="168"/>
      <c r="UXJ2" s="168"/>
      <c r="UXK2" s="168"/>
      <c r="UXL2" s="168"/>
      <c r="UXM2" s="168"/>
      <c r="UXN2" s="168"/>
      <c r="UXO2" s="168"/>
      <c r="UXP2" s="168"/>
      <c r="UXQ2" s="168"/>
      <c r="UXR2" s="168"/>
      <c r="UXS2" s="168"/>
      <c r="UXT2" s="168"/>
      <c r="UXU2" s="168"/>
      <c r="UXV2" s="168"/>
      <c r="UXW2" s="168"/>
      <c r="UXX2" s="168"/>
      <c r="UXY2" s="168"/>
      <c r="UXZ2" s="168"/>
      <c r="UYA2" s="168"/>
      <c r="UYB2" s="168"/>
      <c r="UYC2" s="168"/>
      <c r="UYD2" s="168"/>
      <c r="UYE2" s="168"/>
      <c r="UYF2" s="168"/>
      <c r="UYG2" s="168"/>
      <c r="UYH2" s="168"/>
      <c r="UYI2" s="168"/>
      <c r="UYJ2" s="168"/>
      <c r="UYK2" s="168"/>
      <c r="UYL2" s="168"/>
      <c r="UYM2" s="168"/>
      <c r="UYN2" s="168"/>
      <c r="UYO2" s="168"/>
      <c r="UYP2" s="168"/>
      <c r="UYQ2" s="168"/>
      <c r="UYR2" s="168"/>
      <c r="UYS2" s="168"/>
      <c r="UYT2" s="168"/>
      <c r="UYU2" s="168"/>
      <c r="UYV2" s="168"/>
      <c r="UYW2" s="168"/>
      <c r="UYX2" s="168"/>
      <c r="UYY2" s="168"/>
      <c r="UYZ2" s="168"/>
      <c r="UZA2" s="168"/>
      <c r="UZB2" s="168"/>
      <c r="UZC2" s="168"/>
      <c r="UZD2" s="168"/>
      <c r="UZE2" s="168"/>
      <c r="UZF2" s="168"/>
      <c r="UZG2" s="168"/>
      <c r="UZH2" s="168"/>
      <c r="UZI2" s="168"/>
      <c r="UZJ2" s="168"/>
      <c r="UZK2" s="168"/>
      <c r="UZL2" s="168"/>
      <c r="UZM2" s="168"/>
      <c r="UZN2" s="168"/>
      <c r="UZO2" s="168"/>
      <c r="UZP2" s="168"/>
      <c r="UZQ2" s="168"/>
      <c r="UZR2" s="168"/>
      <c r="UZS2" s="168"/>
      <c r="UZT2" s="168"/>
      <c r="UZU2" s="168"/>
      <c r="UZV2" s="168"/>
      <c r="UZW2" s="168"/>
      <c r="UZX2" s="168"/>
      <c r="UZY2" s="168"/>
      <c r="UZZ2" s="168"/>
      <c r="VAA2" s="168"/>
      <c r="VAB2" s="168"/>
      <c r="VAC2" s="168"/>
      <c r="VAD2" s="168"/>
      <c r="VAE2" s="168"/>
      <c r="VAF2" s="168"/>
      <c r="VAG2" s="168"/>
      <c r="VAH2" s="168"/>
      <c r="VAI2" s="168"/>
      <c r="VAJ2" s="168"/>
      <c r="VAK2" s="168"/>
      <c r="VAL2" s="168"/>
      <c r="VAM2" s="168"/>
      <c r="VAN2" s="168"/>
      <c r="VAO2" s="168"/>
      <c r="VAP2" s="168"/>
      <c r="VAQ2" s="168"/>
      <c r="VAR2" s="168"/>
      <c r="VAS2" s="168"/>
      <c r="VAT2" s="168"/>
      <c r="VAU2" s="168"/>
      <c r="VAV2" s="168"/>
      <c r="VAW2" s="168"/>
      <c r="VAX2" s="168"/>
      <c r="VAY2" s="168"/>
      <c r="VAZ2" s="168"/>
      <c r="VBA2" s="168"/>
      <c r="VBB2" s="168"/>
      <c r="VBC2" s="168"/>
      <c r="VBD2" s="168"/>
      <c r="VBE2" s="168"/>
      <c r="VBF2" s="168"/>
      <c r="VBG2" s="168"/>
      <c r="VBH2" s="168"/>
      <c r="VBI2" s="168"/>
      <c r="VBJ2" s="168"/>
      <c r="VBK2" s="168"/>
      <c r="VBL2" s="168"/>
      <c r="VBM2" s="168"/>
      <c r="VBN2" s="168"/>
      <c r="VBO2" s="168"/>
      <c r="VBP2" s="168"/>
      <c r="VBQ2" s="168"/>
      <c r="VBR2" s="168"/>
      <c r="VBS2" s="168"/>
      <c r="VBT2" s="168"/>
      <c r="VBU2" s="168"/>
      <c r="VBV2" s="168"/>
      <c r="VBW2" s="168"/>
      <c r="VBX2" s="168"/>
      <c r="VBY2" s="168"/>
      <c r="VBZ2" s="168"/>
      <c r="VCA2" s="168"/>
      <c r="VCB2" s="168"/>
      <c r="VCC2" s="168"/>
      <c r="VCD2" s="168"/>
      <c r="VCE2" s="168"/>
      <c r="VCF2" s="168"/>
      <c r="VCG2" s="168"/>
      <c r="VCH2" s="168"/>
      <c r="VCI2" s="168"/>
      <c r="VCJ2" s="168"/>
      <c r="VCK2" s="168"/>
      <c r="VCL2" s="168"/>
      <c r="VCM2" s="168"/>
      <c r="VCN2" s="168"/>
      <c r="VCO2" s="168"/>
      <c r="VCP2" s="168"/>
      <c r="VCQ2" s="168"/>
      <c r="VCR2" s="168"/>
      <c r="VCS2" s="168"/>
      <c r="VCT2" s="168"/>
      <c r="VCU2" s="168"/>
      <c r="VCV2" s="168"/>
      <c r="VCW2" s="168"/>
      <c r="VCX2" s="168"/>
      <c r="VCY2" s="168"/>
      <c r="VCZ2" s="168"/>
      <c r="VDA2" s="168"/>
      <c r="VDB2" s="168"/>
      <c r="VDC2" s="168"/>
      <c r="VDD2" s="168"/>
      <c r="VDE2" s="168"/>
      <c r="VDF2" s="168"/>
      <c r="VDG2" s="168"/>
      <c r="VDH2" s="168"/>
      <c r="VDI2" s="168"/>
      <c r="VDJ2" s="168"/>
      <c r="VDK2" s="168"/>
      <c r="VDL2" s="168"/>
      <c r="VDM2" s="168"/>
      <c r="VDN2" s="168"/>
      <c r="VDO2" s="168"/>
      <c r="VDP2" s="168"/>
      <c r="VDQ2" s="168"/>
      <c r="VDR2" s="168"/>
      <c r="VDS2" s="168"/>
      <c r="VDT2" s="168"/>
      <c r="VDU2" s="168"/>
      <c r="VDV2" s="168"/>
      <c r="VDW2" s="168"/>
      <c r="VDX2" s="168"/>
      <c r="VDY2" s="168"/>
      <c r="VDZ2" s="168"/>
      <c r="VEA2" s="168"/>
      <c r="VEB2" s="168"/>
      <c r="VEC2" s="168"/>
      <c r="VED2" s="168"/>
      <c r="VEE2" s="168"/>
      <c r="VEF2" s="168"/>
      <c r="VEG2" s="168"/>
      <c r="VEH2" s="168"/>
      <c r="VEI2" s="168"/>
      <c r="VEJ2" s="168"/>
      <c r="VEK2" s="168"/>
      <c r="VEL2" s="168"/>
      <c r="VEM2" s="168"/>
      <c r="VEN2" s="168"/>
      <c r="VEO2" s="168"/>
      <c r="VEP2" s="168"/>
      <c r="VEQ2" s="168"/>
      <c r="VER2" s="168"/>
      <c r="VES2" s="168"/>
      <c r="VET2" s="168"/>
      <c r="VEU2" s="168"/>
      <c r="VEV2" s="168"/>
      <c r="VEW2" s="168"/>
      <c r="VEX2" s="168"/>
      <c r="VEY2" s="168"/>
      <c r="VEZ2" s="168"/>
      <c r="VFA2" s="168"/>
      <c r="VFB2" s="168"/>
      <c r="VFC2" s="168"/>
      <c r="VFD2" s="168"/>
      <c r="VFE2" s="168"/>
      <c r="VFF2" s="168"/>
      <c r="VFG2" s="168"/>
      <c r="VFH2" s="168"/>
      <c r="VFI2" s="168"/>
      <c r="VFJ2" s="168"/>
      <c r="VFK2" s="168"/>
      <c r="VFL2" s="168"/>
      <c r="VFM2" s="168"/>
      <c r="VFN2" s="168"/>
      <c r="VFO2" s="168"/>
      <c r="VFP2" s="168"/>
      <c r="VFQ2" s="168"/>
      <c r="VFR2" s="168"/>
      <c r="VFS2" s="168"/>
      <c r="VFT2" s="168"/>
      <c r="VFU2" s="168"/>
      <c r="VFV2" s="168"/>
      <c r="VFW2" s="168"/>
      <c r="VFX2" s="168"/>
      <c r="VFY2" s="168"/>
      <c r="VFZ2" s="168"/>
      <c r="VGA2" s="168"/>
      <c r="VGB2" s="168"/>
      <c r="VGC2" s="168"/>
      <c r="VGD2" s="168"/>
      <c r="VGE2" s="168"/>
      <c r="VGF2" s="168"/>
      <c r="VGG2" s="168"/>
      <c r="VGH2" s="168"/>
      <c r="VGI2" s="168"/>
      <c r="VGJ2" s="168"/>
      <c r="VGK2" s="168"/>
      <c r="VGL2" s="168"/>
      <c r="VGM2" s="168"/>
      <c r="VGN2" s="168"/>
      <c r="VGO2" s="168"/>
      <c r="VGP2" s="168"/>
      <c r="VGQ2" s="168"/>
      <c r="VGR2" s="168"/>
      <c r="VGS2" s="168"/>
      <c r="VGT2" s="168"/>
      <c r="VGU2" s="168"/>
      <c r="VGV2" s="168"/>
      <c r="VGW2" s="168"/>
      <c r="VGX2" s="168"/>
      <c r="VGY2" s="168"/>
      <c r="VGZ2" s="168"/>
      <c r="VHA2" s="168"/>
      <c r="VHB2" s="168"/>
      <c r="VHC2" s="168"/>
      <c r="VHD2" s="168"/>
      <c r="VHE2" s="168"/>
      <c r="VHF2" s="168"/>
      <c r="VHG2" s="168"/>
      <c r="VHH2" s="168"/>
      <c r="VHI2" s="168"/>
      <c r="VHJ2" s="168"/>
      <c r="VHK2" s="168"/>
      <c r="VHL2" s="168"/>
      <c r="VHM2" s="168"/>
      <c r="VHN2" s="168"/>
      <c r="VHO2" s="168"/>
      <c r="VHP2" s="168"/>
      <c r="VHQ2" s="168"/>
      <c r="VHR2" s="168"/>
      <c r="VHS2" s="168"/>
      <c r="VHT2" s="168"/>
      <c r="VHU2" s="168"/>
      <c r="VHV2" s="168"/>
      <c r="VHW2" s="168"/>
      <c r="VHX2" s="168"/>
      <c r="VHY2" s="168"/>
      <c r="VHZ2" s="168"/>
      <c r="VIA2" s="168"/>
      <c r="VIB2" s="168"/>
      <c r="VIC2" s="168"/>
      <c r="VID2" s="168"/>
      <c r="VIE2" s="168"/>
      <c r="VIF2" s="168"/>
      <c r="VIG2" s="168"/>
      <c r="VIH2" s="168"/>
      <c r="VII2" s="168"/>
      <c r="VIJ2" s="168"/>
      <c r="VIK2" s="168"/>
      <c r="VIL2" s="168"/>
      <c r="VIM2" s="168"/>
      <c r="VIN2" s="168"/>
      <c r="VIO2" s="168"/>
      <c r="VIP2" s="168"/>
      <c r="VIQ2" s="168"/>
      <c r="VIR2" s="168"/>
      <c r="VIS2" s="168"/>
      <c r="VIT2" s="168"/>
      <c r="VIU2" s="168"/>
      <c r="VIV2" s="168"/>
      <c r="VIW2" s="168"/>
      <c r="VIX2" s="168"/>
      <c r="VIY2" s="168"/>
      <c r="VIZ2" s="168"/>
      <c r="VJA2" s="168"/>
      <c r="VJB2" s="168"/>
      <c r="VJC2" s="168"/>
      <c r="VJD2" s="168"/>
      <c r="VJE2" s="168"/>
      <c r="VJF2" s="168"/>
      <c r="VJG2" s="168"/>
      <c r="VJH2" s="168"/>
      <c r="VJI2" s="168"/>
      <c r="VJJ2" s="168"/>
      <c r="VJK2" s="168"/>
      <c r="VJL2" s="168"/>
      <c r="VJM2" s="168"/>
      <c r="VJN2" s="168"/>
      <c r="VJO2" s="168"/>
      <c r="VJP2" s="168"/>
      <c r="VJQ2" s="168"/>
      <c r="VJR2" s="168"/>
      <c r="VJS2" s="168"/>
      <c r="VJT2" s="168"/>
      <c r="VJU2" s="168"/>
      <c r="VJV2" s="168"/>
      <c r="VJW2" s="168"/>
      <c r="VJX2" s="168"/>
      <c r="VJY2" s="168"/>
      <c r="VJZ2" s="168"/>
      <c r="VKA2" s="168"/>
      <c r="VKB2" s="168"/>
      <c r="VKC2" s="168"/>
      <c r="VKD2" s="168"/>
      <c r="VKE2" s="168"/>
      <c r="VKF2" s="168"/>
      <c r="VKG2" s="168"/>
      <c r="VKH2" s="168"/>
      <c r="VKI2" s="168"/>
      <c r="VKJ2" s="168"/>
      <c r="VKK2" s="168"/>
      <c r="VKL2" s="168"/>
      <c r="VKM2" s="168"/>
      <c r="VKN2" s="168"/>
      <c r="VKO2" s="168"/>
      <c r="VKP2" s="168"/>
      <c r="VKQ2" s="168"/>
      <c r="VKR2" s="168"/>
      <c r="VKS2" s="168"/>
      <c r="VKT2" s="168"/>
      <c r="VKU2" s="168"/>
      <c r="VKV2" s="168"/>
      <c r="VKW2" s="168"/>
      <c r="VKX2" s="168"/>
      <c r="VKY2" s="168"/>
      <c r="VKZ2" s="168"/>
      <c r="VLA2" s="168"/>
      <c r="VLB2" s="168"/>
      <c r="VLC2" s="168"/>
      <c r="VLD2" s="168"/>
      <c r="VLE2" s="168"/>
      <c r="VLF2" s="168"/>
      <c r="VLG2" s="168"/>
      <c r="VLH2" s="168"/>
      <c r="VLI2" s="168"/>
      <c r="VLJ2" s="168"/>
      <c r="VLK2" s="168"/>
      <c r="VLL2" s="168"/>
      <c r="VLM2" s="168"/>
      <c r="VLN2" s="168"/>
      <c r="VLO2" s="168"/>
      <c r="VLP2" s="168"/>
      <c r="VLQ2" s="168"/>
      <c r="VLR2" s="168"/>
      <c r="VLS2" s="168"/>
      <c r="VLT2" s="168"/>
      <c r="VLU2" s="168"/>
      <c r="VLV2" s="168"/>
      <c r="VLW2" s="168"/>
      <c r="VLX2" s="168"/>
      <c r="VLY2" s="168"/>
      <c r="VLZ2" s="168"/>
      <c r="VMA2" s="168"/>
      <c r="VMB2" s="168"/>
      <c r="VMC2" s="168"/>
      <c r="VMD2" s="168"/>
      <c r="VME2" s="168"/>
      <c r="VMF2" s="168"/>
      <c r="VMG2" s="168"/>
      <c r="VMH2" s="168"/>
      <c r="VMI2" s="168"/>
      <c r="VMJ2" s="168"/>
      <c r="VMK2" s="168"/>
      <c r="VML2" s="168"/>
      <c r="VMM2" s="168"/>
      <c r="VMN2" s="168"/>
      <c r="VMO2" s="168"/>
      <c r="VMP2" s="168"/>
      <c r="VMQ2" s="168"/>
      <c r="VMR2" s="168"/>
      <c r="VMS2" s="168"/>
      <c r="VMT2" s="168"/>
      <c r="VMU2" s="168"/>
      <c r="VMV2" s="168"/>
      <c r="VMW2" s="168"/>
      <c r="VMX2" s="168"/>
      <c r="VMY2" s="168"/>
      <c r="VMZ2" s="168"/>
      <c r="VNA2" s="168"/>
      <c r="VNB2" s="168"/>
      <c r="VNC2" s="168"/>
      <c r="VND2" s="168"/>
      <c r="VNE2" s="168"/>
      <c r="VNF2" s="168"/>
      <c r="VNG2" s="168"/>
      <c r="VNH2" s="168"/>
      <c r="VNI2" s="168"/>
      <c r="VNJ2" s="168"/>
      <c r="VNK2" s="168"/>
      <c r="VNL2" s="168"/>
      <c r="VNM2" s="168"/>
      <c r="VNN2" s="168"/>
      <c r="VNO2" s="168"/>
      <c r="VNP2" s="168"/>
      <c r="VNQ2" s="168"/>
      <c r="VNR2" s="168"/>
      <c r="VNS2" s="168"/>
      <c r="VNT2" s="168"/>
      <c r="VNU2" s="168"/>
      <c r="VNV2" s="168"/>
      <c r="VNW2" s="168"/>
      <c r="VNX2" s="168"/>
      <c r="VNY2" s="168"/>
      <c r="VNZ2" s="168"/>
      <c r="VOA2" s="168"/>
      <c r="VOB2" s="168"/>
      <c r="VOC2" s="168"/>
      <c r="VOD2" s="168"/>
      <c r="VOE2" s="168"/>
      <c r="VOF2" s="168"/>
      <c r="VOG2" s="168"/>
      <c r="VOH2" s="168"/>
      <c r="VOI2" s="168"/>
      <c r="VOJ2" s="168"/>
      <c r="VOK2" s="168"/>
      <c r="VOL2" s="168"/>
      <c r="VOM2" s="168"/>
      <c r="VON2" s="168"/>
      <c r="VOO2" s="168"/>
      <c r="VOP2" s="168"/>
      <c r="VOQ2" s="168"/>
      <c r="VOR2" s="168"/>
      <c r="VOS2" s="168"/>
      <c r="VOT2" s="168"/>
      <c r="VOU2" s="168"/>
      <c r="VOV2" s="168"/>
      <c r="VOW2" s="168"/>
      <c r="VOX2" s="168"/>
      <c r="VOY2" s="168"/>
      <c r="VOZ2" s="168"/>
      <c r="VPA2" s="168"/>
      <c r="VPB2" s="168"/>
      <c r="VPC2" s="168"/>
      <c r="VPD2" s="168"/>
      <c r="VPE2" s="168"/>
      <c r="VPF2" s="168"/>
      <c r="VPG2" s="168"/>
      <c r="VPH2" s="168"/>
      <c r="VPI2" s="168"/>
      <c r="VPJ2" s="168"/>
      <c r="VPK2" s="168"/>
      <c r="VPL2" s="168"/>
      <c r="VPM2" s="168"/>
      <c r="VPN2" s="168"/>
      <c r="VPO2" s="168"/>
      <c r="VPP2" s="168"/>
      <c r="VPQ2" s="168"/>
      <c r="VPR2" s="168"/>
      <c r="VPS2" s="168"/>
      <c r="VPT2" s="168"/>
      <c r="VPU2" s="168"/>
      <c r="VPV2" s="168"/>
      <c r="VPW2" s="168"/>
      <c r="VPX2" s="168"/>
      <c r="VPY2" s="168"/>
      <c r="VPZ2" s="168"/>
      <c r="VQA2" s="168"/>
      <c r="VQB2" s="168"/>
      <c r="VQC2" s="168"/>
      <c r="VQD2" s="168"/>
      <c r="VQE2" s="168"/>
      <c r="VQF2" s="168"/>
      <c r="VQG2" s="168"/>
      <c r="VQH2" s="168"/>
      <c r="VQI2" s="168"/>
      <c r="VQJ2" s="168"/>
      <c r="VQK2" s="168"/>
      <c r="VQL2" s="168"/>
      <c r="VQM2" s="168"/>
      <c r="VQN2" s="168"/>
      <c r="VQO2" s="168"/>
      <c r="VQP2" s="168"/>
      <c r="VQQ2" s="168"/>
      <c r="VQR2" s="168"/>
      <c r="VQS2" s="168"/>
      <c r="VQT2" s="168"/>
      <c r="VQU2" s="168"/>
      <c r="VQV2" s="168"/>
      <c r="VQW2" s="168"/>
      <c r="VQX2" s="168"/>
      <c r="VQY2" s="168"/>
      <c r="VQZ2" s="168"/>
      <c r="VRA2" s="168"/>
      <c r="VRB2" s="168"/>
      <c r="VRC2" s="168"/>
      <c r="VRD2" s="168"/>
      <c r="VRE2" s="168"/>
      <c r="VRF2" s="168"/>
      <c r="VRG2" s="168"/>
      <c r="VRH2" s="168"/>
      <c r="VRI2" s="168"/>
      <c r="VRJ2" s="168"/>
      <c r="VRK2" s="168"/>
      <c r="VRL2" s="168"/>
      <c r="VRM2" s="168"/>
      <c r="VRN2" s="168"/>
      <c r="VRO2" s="168"/>
      <c r="VRP2" s="168"/>
      <c r="VRQ2" s="168"/>
      <c r="VRR2" s="168"/>
      <c r="VRS2" s="168"/>
      <c r="VRT2" s="168"/>
      <c r="VRU2" s="168"/>
      <c r="VRV2" s="168"/>
      <c r="VRW2" s="168"/>
      <c r="VRX2" s="168"/>
      <c r="VRY2" s="168"/>
      <c r="VRZ2" s="168"/>
      <c r="VSA2" s="168"/>
      <c r="VSB2" s="168"/>
      <c r="VSC2" s="168"/>
      <c r="VSD2" s="168"/>
      <c r="VSE2" s="168"/>
      <c r="VSF2" s="168"/>
      <c r="VSG2" s="168"/>
      <c r="VSH2" s="168"/>
      <c r="VSI2" s="168"/>
      <c r="VSJ2" s="168"/>
      <c r="VSK2" s="168"/>
      <c r="VSL2" s="168"/>
      <c r="VSM2" s="168"/>
      <c r="VSN2" s="168"/>
      <c r="VSO2" s="168"/>
      <c r="VSP2" s="168"/>
      <c r="VSQ2" s="168"/>
      <c r="VSR2" s="168"/>
      <c r="VSS2" s="168"/>
      <c r="VST2" s="168"/>
      <c r="VSU2" s="168"/>
      <c r="VSV2" s="168"/>
      <c r="VSW2" s="168"/>
      <c r="VSX2" s="168"/>
      <c r="VSY2" s="168"/>
      <c r="VSZ2" s="168"/>
      <c r="VTA2" s="168"/>
      <c r="VTB2" s="168"/>
      <c r="VTC2" s="168"/>
      <c r="VTD2" s="168"/>
      <c r="VTE2" s="168"/>
      <c r="VTF2" s="168"/>
      <c r="VTG2" s="168"/>
      <c r="VTH2" s="168"/>
      <c r="VTI2" s="168"/>
      <c r="VTJ2" s="168"/>
      <c r="VTK2" s="168"/>
      <c r="VTL2" s="168"/>
      <c r="VTM2" s="168"/>
      <c r="VTN2" s="168"/>
      <c r="VTO2" s="168"/>
      <c r="VTP2" s="168"/>
      <c r="VTQ2" s="168"/>
      <c r="VTR2" s="168"/>
      <c r="VTS2" s="168"/>
      <c r="VTT2" s="168"/>
      <c r="VTU2" s="168"/>
      <c r="VTV2" s="168"/>
      <c r="VTW2" s="168"/>
      <c r="VTX2" s="168"/>
      <c r="VTY2" s="168"/>
      <c r="VTZ2" s="168"/>
      <c r="VUA2" s="168"/>
      <c r="VUB2" s="168"/>
      <c r="VUC2" s="168"/>
      <c r="VUD2" s="168"/>
      <c r="VUE2" s="168"/>
      <c r="VUF2" s="168"/>
      <c r="VUG2" s="168"/>
      <c r="VUH2" s="168"/>
      <c r="VUI2" s="168"/>
      <c r="VUJ2" s="168"/>
      <c r="VUK2" s="168"/>
      <c r="VUL2" s="168"/>
      <c r="VUM2" s="168"/>
      <c r="VUN2" s="168"/>
      <c r="VUO2" s="168"/>
      <c r="VUP2" s="168"/>
      <c r="VUQ2" s="168"/>
      <c r="VUR2" s="168"/>
      <c r="VUS2" s="168"/>
      <c r="VUT2" s="168"/>
      <c r="VUU2" s="168"/>
      <c r="VUV2" s="168"/>
      <c r="VUW2" s="168"/>
      <c r="VUX2" s="168"/>
      <c r="VUY2" s="168"/>
      <c r="VUZ2" s="168"/>
      <c r="VVA2" s="168"/>
      <c r="VVB2" s="168"/>
      <c r="VVC2" s="168"/>
      <c r="VVD2" s="168"/>
      <c r="VVE2" s="168"/>
      <c r="VVF2" s="168"/>
      <c r="VVG2" s="168"/>
      <c r="VVH2" s="168"/>
      <c r="VVI2" s="168"/>
      <c r="VVJ2" s="168"/>
      <c r="VVK2" s="168"/>
      <c r="VVL2" s="168"/>
      <c r="VVM2" s="168"/>
      <c r="VVN2" s="168"/>
      <c r="VVO2" s="168"/>
      <c r="VVP2" s="168"/>
      <c r="VVQ2" s="168"/>
      <c r="VVR2" s="168"/>
      <c r="VVS2" s="168"/>
      <c r="VVT2" s="168"/>
      <c r="VVU2" s="168"/>
      <c r="VVV2" s="168"/>
      <c r="VVW2" s="168"/>
      <c r="VVX2" s="168"/>
      <c r="VVY2" s="168"/>
      <c r="VVZ2" s="168"/>
      <c r="VWA2" s="168"/>
      <c r="VWB2" s="168"/>
      <c r="VWC2" s="168"/>
      <c r="VWD2" s="168"/>
      <c r="VWE2" s="168"/>
      <c r="VWF2" s="168"/>
      <c r="VWG2" s="168"/>
      <c r="VWH2" s="168"/>
      <c r="VWI2" s="168"/>
      <c r="VWJ2" s="168"/>
      <c r="VWK2" s="168"/>
      <c r="VWL2" s="168"/>
      <c r="VWM2" s="168"/>
      <c r="VWN2" s="168"/>
      <c r="VWO2" s="168"/>
      <c r="VWP2" s="168"/>
      <c r="VWQ2" s="168"/>
      <c r="VWR2" s="168"/>
      <c r="VWS2" s="168"/>
      <c r="VWT2" s="168"/>
      <c r="VWU2" s="168"/>
      <c r="VWV2" s="168"/>
      <c r="VWW2" s="168"/>
      <c r="VWX2" s="168"/>
      <c r="VWY2" s="168"/>
      <c r="VWZ2" s="168"/>
      <c r="VXA2" s="168"/>
      <c r="VXB2" s="168"/>
      <c r="VXC2" s="168"/>
      <c r="VXD2" s="168"/>
      <c r="VXE2" s="168"/>
      <c r="VXF2" s="168"/>
      <c r="VXG2" s="168"/>
      <c r="VXH2" s="168"/>
      <c r="VXI2" s="168"/>
      <c r="VXJ2" s="168"/>
      <c r="VXK2" s="168"/>
      <c r="VXL2" s="168"/>
      <c r="VXM2" s="168"/>
      <c r="VXN2" s="168"/>
      <c r="VXO2" s="168"/>
      <c r="VXP2" s="168"/>
      <c r="VXQ2" s="168"/>
      <c r="VXR2" s="168"/>
      <c r="VXS2" s="168"/>
      <c r="VXT2" s="168"/>
      <c r="VXU2" s="168"/>
      <c r="VXV2" s="168"/>
      <c r="VXW2" s="168"/>
      <c r="VXX2" s="168"/>
      <c r="VXY2" s="168"/>
      <c r="VXZ2" s="168"/>
      <c r="VYA2" s="168"/>
      <c r="VYB2" s="168"/>
      <c r="VYC2" s="168"/>
      <c r="VYD2" s="168"/>
      <c r="VYE2" s="168"/>
      <c r="VYF2" s="168"/>
      <c r="VYG2" s="168"/>
      <c r="VYH2" s="168"/>
      <c r="VYI2" s="168"/>
      <c r="VYJ2" s="168"/>
      <c r="VYK2" s="168"/>
      <c r="VYL2" s="168"/>
      <c r="VYM2" s="168"/>
      <c r="VYN2" s="168"/>
      <c r="VYO2" s="168"/>
      <c r="VYP2" s="168"/>
      <c r="VYQ2" s="168"/>
      <c r="VYR2" s="168"/>
      <c r="VYS2" s="168"/>
      <c r="VYT2" s="168"/>
      <c r="VYU2" s="168"/>
      <c r="VYV2" s="168"/>
      <c r="VYW2" s="168"/>
      <c r="VYX2" s="168"/>
      <c r="VYY2" s="168"/>
      <c r="VYZ2" s="168"/>
      <c r="VZA2" s="168"/>
      <c r="VZB2" s="168"/>
      <c r="VZC2" s="168"/>
      <c r="VZD2" s="168"/>
      <c r="VZE2" s="168"/>
      <c r="VZF2" s="168"/>
      <c r="VZG2" s="168"/>
      <c r="VZH2" s="168"/>
      <c r="VZI2" s="168"/>
      <c r="VZJ2" s="168"/>
      <c r="VZK2" s="168"/>
      <c r="VZL2" s="168"/>
      <c r="VZM2" s="168"/>
      <c r="VZN2" s="168"/>
      <c r="VZO2" s="168"/>
      <c r="VZP2" s="168"/>
      <c r="VZQ2" s="168"/>
      <c r="VZR2" s="168"/>
      <c r="VZS2" s="168"/>
      <c r="VZT2" s="168"/>
      <c r="VZU2" s="168"/>
      <c r="VZV2" s="168"/>
      <c r="VZW2" s="168"/>
      <c r="VZX2" s="168"/>
      <c r="VZY2" s="168"/>
      <c r="VZZ2" s="168"/>
      <c r="WAA2" s="168"/>
      <c r="WAB2" s="168"/>
      <c r="WAC2" s="168"/>
      <c r="WAD2" s="168"/>
      <c r="WAE2" s="168"/>
      <c r="WAF2" s="168"/>
      <c r="WAG2" s="168"/>
      <c r="WAH2" s="168"/>
      <c r="WAI2" s="168"/>
      <c r="WAJ2" s="168"/>
      <c r="WAK2" s="168"/>
      <c r="WAL2" s="168"/>
      <c r="WAM2" s="168"/>
      <c r="WAN2" s="168"/>
      <c r="WAO2" s="168"/>
      <c r="WAP2" s="168"/>
      <c r="WAQ2" s="168"/>
      <c r="WAR2" s="168"/>
      <c r="WAS2" s="168"/>
      <c r="WAT2" s="168"/>
      <c r="WAU2" s="168"/>
      <c r="WAV2" s="168"/>
      <c r="WAW2" s="168"/>
      <c r="WAX2" s="168"/>
      <c r="WAY2" s="168"/>
      <c r="WAZ2" s="168"/>
      <c r="WBA2" s="168"/>
      <c r="WBB2" s="168"/>
      <c r="WBC2" s="168"/>
      <c r="WBD2" s="168"/>
      <c r="WBE2" s="168"/>
      <c r="WBF2" s="168"/>
      <c r="WBG2" s="168"/>
      <c r="WBH2" s="168"/>
      <c r="WBI2" s="168"/>
      <c r="WBJ2" s="168"/>
      <c r="WBK2" s="168"/>
      <c r="WBL2" s="168"/>
      <c r="WBM2" s="168"/>
      <c r="WBN2" s="168"/>
      <c r="WBO2" s="168"/>
      <c r="WBP2" s="168"/>
      <c r="WBQ2" s="168"/>
      <c r="WBR2" s="168"/>
      <c r="WBS2" s="168"/>
      <c r="WBT2" s="168"/>
      <c r="WBU2" s="168"/>
      <c r="WBV2" s="168"/>
      <c r="WBW2" s="168"/>
      <c r="WBX2" s="168"/>
      <c r="WBY2" s="168"/>
      <c r="WBZ2" s="168"/>
      <c r="WCA2" s="168"/>
      <c r="WCB2" s="168"/>
      <c r="WCC2" s="168"/>
      <c r="WCD2" s="168"/>
      <c r="WCE2" s="168"/>
      <c r="WCF2" s="168"/>
      <c r="WCG2" s="168"/>
      <c r="WCH2" s="168"/>
      <c r="WCI2" s="168"/>
      <c r="WCJ2" s="168"/>
      <c r="WCK2" s="168"/>
      <c r="WCL2" s="168"/>
      <c r="WCM2" s="168"/>
      <c r="WCN2" s="168"/>
      <c r="WCO2" s="168"/>
      <c r="WCP2" s="168"/>
      <c r="WCQ2" s="168"/>
      <c r="WCR2" s="168"/>
      <c r="WCS2" s="168"/>
      <c r="WCT2" s="168"/>
      <c r="WCU2" s="168"/>
      <c r="WCV2" s="168"/>
      <c r="WCW2" s="168"/>
      <c r="WCX2" s="168"/>
      <c r="WCY2" s="168"/>
      <c r="WCZ2" s="168"/>
      <c r="WDA2" s="168"/>
      <c r="WDB2" s="168"/>
      <c r="WDC2" s="168"/>
      <c r="WDD2" s="168"/>
      <c r="WDE2" s="168"/>
      <c r="WDF2" s="168"/>
      <c r="WDG2" s="168"/>
      <c r="WDH2" s="168"/>
      <c r="WDI2" s="168"/>
      <c r="WDJ2" s="168"/>
      <c r="WDK2" s="168"/>
      <c r="WDL2" s="168"/>
      <c r="WDM2" s="168"/>
      <c r="WDN2" s="168"/>
      <c r="WDO2" s="168"/>
      <c r="WDP2" s="168"/>
      <c r="WDQ2" s="168"/>
      <c r="WDR2" s="168"/>
      <c r="WDS2" s="168"/>
      <c r="WDT2" s="168"/>
      <c r="WDU2" s="168"/>
      <c r="WDV2" s="168"/>
      <c r="WDW2" s="168"/>
      <c r="WDX2" s="168"/>
      <c r="WDY2" s="168"/>
      <c r="WDZ2" s="168"/>
      <c r="WEA2" s="168"/>
      <c r="WEB2" s="168"/>
      <c r="WEC2" s="168"/>
      <c r="WED2" s="168"/>
      <c r="WEE2" s="168"/>
      <c r="WEF2" s="168"/>
      <c r="WEG2" s="168"/>
      <c r="WEH2" s="168"/>
      <c r="WEI2" s="168"/>
      <c r="WEJ2" s="168"/>
      <c r="WEK2" s="168"/>
      <c r="WEL2" s="168"/>
      <c r="WEM2" s="168"/>
      <c r="WEN2" s="168"/>
      <c r="WEO2" s="168"/>
      <c r="WEP2" s="168"/>
      <c r="WEQ2" s="168"/>
      <c r="WER2" s="168"/>
      <c r="WES2" s="168"/>
      <c r="WET2" s="168"/>
      <c r="WEU2" s="168"/>
      <c r="WEV2" s="168"/>
      <c r="WEW2" s="168"/>
      <c r="WEX2" s="168"/>
      <c r="WEY2" s="168"/>
      <c r="WEZ2" s="168"/>
      <c r="WFA2" s="168"/>
      <c r="WFB2" s="168"/>
      <c r="WFC2" s="168"/>
      <c r="WFD2" s="168"/>
      <c r="WFE2" s="168"/>
      <c r="WFF2" s="168"/>
      <c r="WFG2" s="168"/>
      <c r="WFH2" s="168"/>
      <c r="WFI2" s="168"/>
      <c r="WFJ2" s="168"/>
      <c r="WFK2" s="168"/>
      <c r="WFL2" s="168"/>
      <c r="WFM2" s="168"/>
      <c r="WFN2" s="168"/>
      <c r="WFO2" s="168"/>
      <c r="WFP2" s="168"/>
      <c r="WFQ2" s="168"/>
      <c r="WFR2" s="168"/>
      <c r="WFS2" s="168"/>
      <c r="WFT2" s="168"/>
      <c r="WFU2" s="168"/>
      <c r="WFV2" s="168"/>
      <c r="WFW2" s="168"/>
      <c r="WFX2" s="168"/>
      <c r="WFY2" s="168"/>
      <c r="WFZ2" s="168"/>
      <c r="WGA2" s="168"/>
      <c r="WGB2" s="168"/>
      <c r="WGC2" s="168"/>
      <c r="WGD2" s="168"/>
      <c r="WGE2" s="168"/>
      <c r="WGF2" s="168"/>
      <c r="WGG2" s="168"/>
      <c r="WGH2" s="168"/>
      <c r="WGI2" s="168"/>
      <c r="WGJ2" s="168"/>
      <c r="WGK2" s="168"/>
      <c r="WGL2" s="168"/>
      <c r="WGM2" s="168"/>
      <c r="WGN2" s="168"/>
      <c r="WGO2" s="168"/>
      <c r="WGP2" s="168"/>
      <c r="WGQ2" s="168"/>
      <c r="WGR2" s="168"/>
      <c r="WGS2" s="168"/>
      <c r="WGT2" s="168"/>
      <c r="WGU2" s="168"/>
      <c r="WGV2" s="168"/>
      <c r="WGW2" s="168"/>
      <c r="WGX2" s="168"/>
      <c r="WGY2" s="168"/>
      <c r="WGZ2" s="168"/>
      <c r="WHA2" s="168"/>
      <c r="WHB2" s="168"/>
      <c r="WHC2" s="168"/>
      <c r="WHD2" s="168"/>
      <c r="WHE2" s="168"/>
      <c r="WHF2" s="168"/>
      <c r="WHG2" s="168"/>
      <c r="WHH2" s="168"/>
      <c r="WHI2" s="168"/>
      <c r="WHJ2" s="168"/>
      <c r="WHK2" s="168"/>
      <c r="WHL2" s="168"/>
      <c r="WHM2" s="168"/>
      <c r="WHN2" s="168"/>
      <c r="WHO2" s="168"/>
      <c r="WHP2" s="168"/>
      <c r="WHQ2" s="168"/>
      <c r="WHR2" s="168"/>
      <c r="WHS2" s="168"/>
      <c r="WHT2" s="168"/>
      <c r="WHU2" s="168"/>
      <c r="WHV2" s="168"/>
      <c r="WHW2" s="168"/>
      <c r="WHX2" s="168"/>
      <c r="WHY2" s="168"/>
      <c r="WHZ2" s="168"/>
      <c r="WIA2" s="168"/>
      <c r="WIB2" s="168"/>
      <c r="WIC2" s="168"/>
      <c r="WID2" s="168"/>
      <c r="WIE2" s="168"/>
      <c r="WIF2" s="168"/>
      <c r="WIG2" s="168"/>
      <c r="WIH2" s="168"/>
      <c r="WII2" s="168"/>
      <c r="WIJ2" s="168"/>
      <c r="WIK2" s="168"/>
      <c r="WIL2" s="168"/>
      <c r="WIM2" s="168"/>
      <c r="WIN2" s="168"/>
      <c r="WIO2" s="168"/>
      <c r="WIP2" s="168"/>
      <c r="WIQ2" s="168"/>
      <c r="WIR2" s="168"/>
      <c r="WIS2" s="168"/>
      <c r="WIT2" s="168"/>
      <c r="WIU2" s="168"/>
      <c r="WIV2" s="168"/>
      <c r="WIW2" s="168"/>
      <c r="WIX2" s="168"/>
      <c r="WIY2" s="168"/>
      <c r="WIZ2" s="168"/>
      <c r="WJA2" s="168"/>
      <c r="WJB2" s="168"/>
      <c r="WJC2" s="168"/>
      <c r="WJD2" s="168"/>
      <c r="WJE2" s="168"/>
      <c r="WJF2" s="168"/>
      <c r="WJG2" s="168"/>
      <c r="WJH2" s="168"/>
      <c r="WJI2" s="168"/>
      <c r="WJJ2" s="168"/>
      <c r="WJK2" s="168"/>
      <c r="WJL2" s="168"/>
      <c r="WJM2" s="168"/>
      <c r="WJN2" s="168"/>
      <c r="WJO2" s="168"/>
      <c r="WJP2" s="168"/>
      <c r="WJQ2" s="168"/>
      <c r="WJR2" s="168"/>
      <c r="WJS2" s="168"/>
      <c r="WJT2" s="168"/>
      <c r="WJU2" s="168"/>
      <c r="WJV2" s="168"/>
      <c r="WJW2" s="168"/>
      <c r="WJX2" s="168"/>
      <c r="WJY2" s="168"/>
      <c r="WJZ2" s="168"/>
      <c r="WKA2" s="168"/>
      <c r="WKB2" s="168"/>
      <c r="WKC2" s="168"/>
      <c r="WKD2" s="168"/>
      <c r="WKE2" s="168"/>
      <c r="WKF2" s="168"/>
      <c r="WKG2" s="168"/>
      <c r="WKH2" s="168"/>
      <c r="WKI2" s="168"/>
      <c r="WKJ2" s="168"/>
      <c r="WKK2" s="168"/>
      <c r="WKL2" s="168"/>
      <c r="WKM2" s="168"/>
      <c r="WKN2" s="168"/>
      <c r="WKO2" s="168"/>
      <c r="WKP2" s="168"/>
      <c r="WKQ2" s="168"/>
      <c r="WKR2" s="168"/>
      <c r="WKS2" s="168"/>
      <c r="WKT2" s="168"/>
      <c r="WKU2" s="168"/>
      <c r="WKV2" s="168"/>
      <c r="WKW2" s="168"/>
      <c r="WKX2" s="168"/>
      <c r="WKY2" s="168"/>
      <c r="WKZ2" s="168"/>
      <c r="WLA2" s="168"/>
      <c r="WLB2" s="168"/>
      <c r="WLC2" s="168"/>
      <c r="WLD2" s="168"/>
      <c r="WLE2" s="168"/>
      <c r="WLF2" s="168"/>
      <c r="WLG2" s="168"/>
      <c r="WLH2" s="168"/>
      <c r="WLI2" s="168"/>
      <c r="WLJ2" s="168"/>
      <c r="WLK2" s="168"/>
      <c r="WLL2" s="168"/>
      <c r="WLM2" s="168"/>
      <c r="WLN2" s="168"/>
      <c r="WLO2" s="168"/>
      <c r="WLP2" s="168"/>
      <c r="WLQ2" s="168"/>
      <c r="WLR2" s="168"/>
      <c r="WLS2" s="168"/>
      <c r="WLT2" s="168"/>
      <c r="WLU2" s="168"/>
      <c r="WLV2" s="168"/>
      <c r="WLW2" s="168"/>
      <c r="WLX2" s="168"/>
      <c r="WLY2" s="168"/>
      <c r="WLZ2" s="168"/>
      <c r="WMA2" s="168"/>
      <c r="WMB2" s="168"/>
      <c r="WMC2" s="168"/>
      <c r="WMD2" s="168"/>
      <c r="WME2" s="168"/>
      <c r="WMF2" s="168"/>
      <c r="WMG2" s="168"/>
      <c r="WMH2" s="168"/>
      <c r="WMI2" s="168"/>
      <c r="WMJ2" s="168"/>
      <c r="WMK2" s="168"/>
      <c r="WML2" s="168"/>
      <c r="WMM2" s="168"/>
      <c r="WMN2" s="168"/>
      <c r="WMO2" s="168"/>
      <c r="WMP2" s="168"/>
      <c r="WMQ2" s="168"/>
      <c r="WMR2" s="168"/>
      <c r="WMS2" s="168"/>
      <c r="WMT2" s="168"/>
      <c r="WMU2" s="168"/>
      <c r="WMV2" s="168"/>
      <c r="WMW2" s="168"/>
      <c r="WMX2" s="168"/>
      <c r="WMY2" s="168"/>
      <c r="WMZ2" s="168"/>
      <c r="WNA2" s="168"/>
      <c r="WNB2" s="168"/>
      <c r="WNC2" s="168"/>
      <c r="WND2" s="168"/>
      <c r="WNE2" s="168"/>
      <c r="WNF2" s="168"/>
      <c r="WNG2" s="168"/>
      <c r="WNH2" s="168"/>
      <c r="WNI2" s="168"/>
      <c r="WNJ2" s="168"/>
      <c r="WNK2" s="168"/>
      <c r="WNL2" s="168"/>
      <c r="WNM2" s="168"/>
      <c r="WNN2" s="168"/>
      <c r="WNO2" s="168"/>
      <c r="WNP2" s="168"/>
      <c r="WNQ2" s="168"/>
      <c r="WNR2" s="168"/>
      <c r="WNS2" s="168"/>
      <c r="WNT2" s="168"/>
      <c r="WNU2" s="168"/>
      <c r="WNV2" s="168"/>
      <c r="WNW2" s="168"/>
      <c r="WNX2" s="168"/>
      <c r="WNY2" s="168"/>
      <c r="WNZ2" s="168"/>
      <c r="WOA2" s="168"/>
      <c r="WOB2" s="168"/>
      <c r="WOC2" s="168"/>
      <c r="WOD2" s="168"/>
      <c r="WOE2" s="168"/>
      <c r="WOF2" s="168"/>
      <c r="WOG2" s="168"/>
      <c r="WOH2" s="168"/>
      <c r="WOI2" s="168"/>
      <c r="WOJ2" s="168"/>
      <c r="WOK2" s="168"/>
      <c r="WOL2" s="168"/>
      <c r="WOM2" s="168"/>
      <c r="WON2" s="168"/>
      <c r="WOO2" s="168"/>
      <c r="WOP2" s="168"/>
      <c r="WOQ2" s="168"/>
      <c r="WOR2" s="168"/>
      <c r="WOS2" s="168"/>
      <c r="WOT2" s="168"/>
      <c r="WOU2" s="168"/>
      <c r="WOV2" s="168"/>
      <c r="WOW2" s="168"/>
      <c r="WOX2" s="168"/>
      <c r="WOY2" s="168"/>
      <c r="WOZ2" s="168"/>
      <c r="WPA2" s="168"/>
      <c r="WPB2" s="168"/>
      <c r="WPC2" s="168"/>
      <c r="WPD2" s="168"/>
      <c r="WPE2" s="168"/>
      <c r="WPF2" s="168"/>
      <c r="WPG2" s="168"/>
      <c r="WPH2" s="168"/>
      <c r="WPI2" s="168"/>
      <c r="WPJ2" s="168"/>
      <c r="WPK2" s="168"/>
      <c r="WPL2" s="168"/>
      <c r="WPM2" s="168"/>
      <c r="WPN2" s="168"/>
      <c r="WPO2" s="168"/>
      <c r="WPP2" s="168"/>
      <c r="WPQ2" s="168"/>
      <c r="WPR2" s="168"/>
      <c r="WPS2" s="168"/>
      <c r="WPT2" s="168"/>
      <c r="WPU2" s="168"/>
      <c r="WPV2" s="168"/>
      <c r="WPW2" s="168"/>
      <c r="WPX2" s="168"/>
      <c r="WPY2" s="168"/>
      <c r="WPZ2" s="168"/>
      <c r="WQA2" s="168"/>
      <c r="WQB2" s="168"/>
      <c r="WQC2" s="168"/>
      <c r="WQD2" s="168"/>
      <c r="WQE2" s="168"/>
      <c r="WQF2" s="168"/>
      <c r="WQG2" s="168"/>
      <c r="WQH2" s="168"/>
      <c r="WQI2" s="168"/>
      <c r="WQJ2" s="168"/>
      <c r="WQK2" s="168"/>
      <c r="WQL2" s="168"/>
      <c r="WQM2" s="168"/>
      <c r="WQN2" s="168"/>
      <c r="WQO2" s="168"/>
      <c r="WQP2" s="168"/>
      <c r="WQQ2" s="168"/>
      <c r="WQR2" s="168"/>
      <c r="WQS2" s="168"/>
      <c r="WQT2" s="168"/>
      <c r="WQU2" s="168"/>
      <c r="WQV2" s="168"/>
      <c r="WQW2" s="168"/>
      <c r="WQX2" s="168"/>
      <c r="WQY2" s="168"/>
      <c r="WQZ2" s="168"/>
      <c r="WRA2" s="168"/>
      <c r="WRB2" s="168"/>
      <c r="WRC2" s="168"/>
      <c r="WRD2" s="168"/>
      <c r="WRE2" s="168"/>
      <c r="WRF2" s="168"/>
      <c r="WRG2" s="168"/>
      <c r="WRH2" s="168"/>
      <c r="WRI2" s="168"/>
      <c r="WRJ2" s="168"/>
      <c r="WRK2" s="168"/>
      <c r="WRL2" s="168"/>
      <c r="WRM2" s="168"/>
      <c r="WRN2" s="168"/>
      <c r="WRO2" s="168"/>
      <c r="WRP2" s="168"/>
      <c r="WRQ2" s="168"/>
      <c r="WRR2" s="168"/>
      <c r="WRS2" s="168"/>
      <c r="WRT2" s="168"/>
      <c r="WRU2" s="168"/>
      <c r="WRV2" s="168"/>
      <c r="WRW2" s="168"/>
      <c r="WRX2" s="168"/>
      <c r="WRY2" s="168"/>
      <c r="WRZ2" s="168"/>
      <c r="WSA2" s="168"/>
      <c r="WSB2" s="168"/>
      <c r="WSC2" s="168"/>
      <c r="WSD2" s="168"/>
      <c r="WSE2" s="168"/>
      <c r="WSF2" s="168"/>
      <c r="WSG2" s="168"/>
      <c r="WSH2" s="168"/>
      <c r="WSI2" s="168"/>
      <c r="WSJ2" s="168"/>
      <c r="WSK2" s="168"/>
      <c r="WSL2" s="168"/>
      <c r="WSM2" s="168"/>
      <c r="WSN2" s="168"/>
      <c r="WSO2" s="168"/>
      <c r="WSP2" s="168"/>
      <c r="WSQ2" s="168"/>
      <c r="WSR2" s="168"/>
      <c r="WSS2" s="168"/>
      <c r="WST2" s="168"/>
      <c r="WSU2" s="168"/>
      <c r="WSV2" s="168"/>
      <c r="WSW2" s="168"/>
      <c r="WSX2" s="168"/>
      <c r="WSY2" s="168"/>
      <c r="WSZ2" s="168"/>
      <c r="WTA2" s="168"/>
      <c r="WTB2" s="168"/>
      <c r="WTC2" s="168"/>
      <c r="WTD2" s="168"/>
      <c r="WTE2" s="168"/>
      <c r="WTF2" s="168"/>
      <c r="WTG2" s="168"/>
      <c r="WTH2" s="168"/>
      <c r="WTI2" s="168"/>
      <c r="WTJ2" s="168"/>
      <c r="WTK2" s="168"/>
      <c r="WTL2" s="168"/>
      <c r="WTM2" s="168"/>
      <c r="WTN2" s="168"/>
      <c r="WTO2" s="168"/>
      <c r="WTP2" s="168"/>
      <c r="WTQ2" s="168"/>
      <c r="WTR2" s="168"/>
      <c r="WTS2" s="168"/>
      <c r="WTT2" s="168"/>
      <c r="WTU2" s="168"/>
      <c r="WTV2" s="168"/>
      <c r="WTW2" s="168"/>
      <c r="WTX2" s="168"/>
      <c r="WTY2" s="168"/>
      <c r="WTZ2" s="168"/>
      <c r="WUA2" s="168"/>
      <c r="WUB2" s="168"/>
      <c r="WUC2" s="168"/>
      <c r="WUD2" s="168"/>
      <c r="WUE2" s="168"/>
      <c r="WUF2" s="168"/>
      <c r="WUG2" s="168"/>
      <c r="WUH2" s="168"/>
      <c r="WUI2" s="168"/>
      <c r="WUJ2" s="168"/>
      <c r="WUK2" s="168"/>
      <c r="WUL2" s="168"/>
      <c r="WUM2" s="168"/>
      <c r="WUN2" s="168"/>
      <c r="WUO2" s="168"/>
      <c r="WUP2" s="168"/>
      <c r="WUQ2" s="168"/>
      <c r="WUR2" s="168"/>
      <c r="WUS2" s="168"/>
      <c r="WUT2" s="168"/>
      <c r="WUU2" s="168"/>
      <c r="WUV2" s="168"/>
      <c r="WUW2" s="168"/>
      <c r="WUX2" s="168"/>
      <c r="WUY2" s="168"/>
      <c r="WUZ2" s="168"/>
      <c r="WVA2" s="168"/>
      <c r="WVB2" s="168"/>
      <c r="WVC2" s="168"/>
      <c r="WVD2" s="168"/>
      <c r="WVE2" s="168"/>
      <c r="WVF2" s="168"/>
      <c r="WVG2" s="168"/>
      <c r="WVH2" s="168"/>
      <c r="WVI2" s="168"/>
      <c r="WVJ2" s="168"/>
      <c r="WVK2" s="168"/>
      <c r="WVL2" s="168"/>
      <c r="WVM2" s="168"/>
      <c r="WVN2" s="168"/>
      <c r="WVO2" s="168"/>
      <c r="WVP2" s="168"/>
      <c r="WVQ2" s="168"/>
      <c r="WVR2" s="168"/>
      <c r="WVS2" s="168"/>
      <c r="WVT2" s="168"/>
      <c r="WVU2" s="168"/>
      <c r="WVV2" s="168"/>
      <c r="WVW2" s="168"/>
      <c r="WVX2" s="168"/>
      <c r="WVY2" s="168"/>
      <c r="WVZ2" s="168"/>
      <c r="WWA2" s="168"/>
      <c r="WWB2" s="168"/>
      <c r="WWC2" s="168"/>
      <c r="WWD2" s="168"/>
      <c r="WWE2" s="168"/>
      <c r="WWF2" s="168"/>
      <c r="WWG2" s="168"/>
      <c r="WWH2" s="168"/>
      <c r="WWI2" s="168"/>
      <c r="WWJ2" s="168"/>
      <c r="WWK2" s="168"/>
      <c r="WWL2" s="168"/>
      <c r="WWM2" s="168"/>
      <c r="WWN2" s="168"/>
      <c r="WWO2" s="168"/>
      <c r="WWP2" s="168"/>
      <c r="WWQ2" s="168"/>
      <c r="WWR2" s="168"/>
      <c r="WWS2" s="168"/>
      <c r="WWT2" s="168"/>
      <c r="WWU2" s="168"/>
      <c r="WWV2" s="168"/>
      <c r="WWW2" s="168"/>
      <c r="WWX2" s="168"/>
      <c r="WWY2" s="168"/>
      <c r="WWZ2" s="168"/>
      <c r="WXA2" s="168"/>
      <c r="WXB2" s="168"/>
      <c r="WXC2" s="168"/>
      <c r="WXD2" s="168"/>
      <c r="WXE2" s="168"/>
      <c r="WXF2" s="168"/>
      <c r="WXG2" s="168"/>
      <c r="WXH2" s="168"/>
      <c r="WXI2" s="168"/>
      <c r="WXJ2" s="168"/>
      <c r="WXK2" s="168"/>
      <c r="WXL2" s="168"/>
      <c r="WXM2" s="168"/>
      <c r="WXN2" s="168"/>
      <c r="WXO2" s="168"/>
      <c r="WXP2" s="168"/>
      <c r="WXQ2" s="168"/>
      <c r="WXR2" s="168"/>
      <c r="WXS2" s="168"/>
      <c r="WXT2" s="168"/>
      <c r="WXU2" s="168"/>
      <c r="WXV2" s="168"/>
      <c r="WXW2" s="168"/>
      <c r="WXX2" s="168"/>
      <c r="WXY2" s="168"/>
      <c r="WXZ2" s="168"/>
      <c r="WYA2" s="168"/>
      <c r="WYB2" s="168"/>
      <c r="WYC2" s="168"/>
      <c r="WYD2" s="168"/>
      <c r="WYE2" s="168"/>
      <c r="WYF2" s="168"/>
      <c r="WYG2" s="168"/>
      <c r="WYH2" s="168"/>
      <c r="WYI2" s="168"/>
      <c r="WYJ2" s="168"/>
      <c r="WYK2" s="168"/>
      <c r="WYL2" s="168"/>
      <c r="WYM2" s="168"/>
      <c r="WYN2" s="168"/>
      <c r="WYO2" s="168"/>
      <c r="WYP2" s="168"/>
      <c r="WYQ2" s="168"/>
      <c r="WYR2" s="168"/>
      <c r="WYS2" s="168"/>
      <c r="WYT2" s="168"/>
      <c r="WYU2" s="168"/>
      <c r="WYV2" s="168"/>
      <c r="WYW2" s="168"/>
      <c r="WYX2" s="168"/>
      <c r="WYY2" s="168"/>
      <c r="WYZ2" s="168"/>
      <c r="WZA2" s="168"/>
      <c r="WZB2" s="168"/>
      <c r="WZC2" s="168"/>
      <c r="WZD2" s="168"/>
      <c r="WZE2" s="168"/>
      <c r="WZF2" s="168"/>
      <c r="WZG2" s="168"/>
      <c r="WZH2" s="168"/>
      <c r="WZI2" s="168"/>
      <c r="WZJ2" s="168"/>
      <c r="WZK2" s="168"/>
      <c r="WZL2" s="168"/>
      <c r="WZM2" s="168"/>
      <c r="WZN2" s="168"/>
      <c r="WZO2" s="168"/>
      <c r="WZP2" s="168"/>
      <c r="WZQ2" s="168"/>
      <c r="WZR2" s="168"/>
      <c r="WZS2" s="168"/>
      <c r="WZT2" s="168"/>
      <c r="WZU2" s="168"/>
      <c r="WZV2" s="168"/>
    </row>
    <row r="3" spans="1:16246" s="1" customFormat="1" ht="15.75" x14ac:dyDescent="0.2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  <c r="IW3" s="168"/>
      <c r="IX3" s="168"/>
      <c r="IY3" s="168"/>
      <c r="IZ3" s="168"/>
      <c r="JA3" s="168"/>
      <c r="JB3" s="168"/>
      <c r="JC3" s="168"/>
      <c r="JD3" s="168"/>
      <c r="JE3" s="168"/>
      <c r="JF3" s="168"/>
      <c r="JG3" s="168"/>
      <c r="JH3" s="168"/>
      <c r="JI3" s="168"/>
      <c r="JJ3" s="168"/>
      <c r="JK3" s="168"/>
      <c r="JL3" s="168"/>
      <c r="JM3" s="168"/>
      <c r="JN3" s="168"/>
      <c r="JO3" s="168"/>
      <c r="JP3" s="168"/>
      <c r="JQ3" s="168"/>
      <c r="JR3" s="168"/>
      <c r="JS3" s="168"/>
      <c r="JT3" s="168"/>
      <c r="JU3" s="168"/>
      <c r="JV3" s="168"/>
      <c r="JW3" s="168"/>
      <c r="JX3" s="168"/>
      <c r="JY3" s="168"/>
      <c r="JZ3" s="168"/>
      <c r="KA3" s="168"/>
      <c r="KB3" s="168"/>
      <c r="KC3" s="168"/>
      <c r="KD3" s="168"/>
      <c r="KE3" s="168"/>
      <c r="KF3" s="168"/>
      <c r="KG3" s="168"/>
      <c r="KH3" s="168"/>
      <c r="KI3" s="168"/>
      <c r="KJ3" s="168"/>
      <c r="KK3" s="168"/>
      <c r="KL3" s="168"/>
      <c r="KM3" s="168"/>
      <c r="KN3" s="168"/>
      <c r="KO3" s="168"/>
      <c r="KP3" s="168"/>
      <c r="KQ3" s="168"/>
      <c r="KR3" s="168"/>
      <c r="KS3" s="168"/>
      <c r="KT3" s="168"/>
      <c r="KU3" s="168"/>
      <c r="KV3" s="168"/>
      <c r="KW3" s="168"/>
      <c r="KX3" s="168"/>
      <c r="KY3" s="168"/>
      <c r="KZ3" s="168"/>
      <c r="LA3" s="168"/>
      <c r="LB3" s="168"/>
      <c r="LC3" s="168"/>
      <c r="LD3" s="168"/>
      <c r="LE3" s="168"/>
      <c r="LF3" s="168"/>
      <c r="LG3" s="168"/>
      <c r="LH3" s="168"/>
      <c r="LI3" s="168"/>
      <c r="LJ3" s="168"/>
      <c r="LK3" s="168"/>
      <c r="LL3" s="168"/>
      <c r="LM3" s="168"/>
      <c r="LN3" s="168"/>
      <c r="LO3" s="168"/>
      <c r="LP3" s="168"/>
      <c r="LQ3" s="168"/>
      <c r="LR3" s="168"/>
      <c r="LS3" s="168"/>
      <c r="LT3" s="168"/>
      <c r="LU3" s="168"/>
      <c r="LV3" s="168"/>
      <c r="LW3" s="168"/>
      <c r="LX3" s="168"/>
      <c r="LY3" s="168"/>
      <c r="LZ3" s="168"/>
      <c r="MA3" s="168"/>
      <c r="MB3" s="168"/>
      <c r="MC3" s="168"/>
      <c r="MD3" s="168"/>
      <c r="ME3" s="168"/>
      <c r="MF3" s="168"/>
      <c r="MG3" s="168"/>
      <c r="MH3" s="168"/>
      <c r="MI3" s="168"/>
      <c r="MJ3" s="168"/>
      <c r="MK3" s="168"/>
      <c r="ML3" s="168"/>
      <c r="MM3" s="168"/>
      <c r="MN3" s="168"/>
      <c r="MO3" s="168"/>
      <c r="MP3" s="168"/>
      <c r="MQ3" s="168"/>
      <c r="MR3" s="168"/>
      <c r="MS3" s="168"/>
      <c r="MT3" s="168"/>
      <c r="MU3" s="168"/>
      <c r="MV3" s="168"/>
      <c r="MW3" s="168"/>
      <c r="MX3" s="168"/>
      <c r="MY3" s="168"/>
      <c r="MZ3" s="168"/>
      <c r="NA3" s="168"/>
      <c r="NB3" s="168"/>
      <c r="NC3" s="168"/>
      <c r="ND3" s="168"/>
      <c r="NE3" s="168"/>
      <c r="NF3" s="168"/>
      <c r="NG3" s="168"/>
      <c r="NH3" s="168"/>
      <c r="NI3" s="168"/>
      <c r="NJ3" s="168"/>
      <c r="NK3" s="168"/>
      <c r="NL3" s="168"/>
      <c r="NM3" s="168"/>
      <c r="NN3" s="168"/>
      <c r="NO3" s="168"/>
      <c r="NP3" s="168"/>
      <c r="NQ3" s="168"/>
      <c r="NR3" s="168"/>
      <c r="NS3" s="168"/>
      <c r="NT3" s="168"/>
      <c r="NU3" s="168"/>
      <c r="NV3" s="168"/>
      <c r="NW3" s="168"/>
      <c r="NX3" s="168"/>
      <c r="NY3" s="168"/>
      <c r="NZ3" s="168"/>
      <c r="OA3" s="168"/>
      <c r="OB3" s="168"/>
      <c r="OC3" s="168"/>
      <c r="OD3" s="168"/>
      <c r="OE3" s="168"/>
      <c r="OF3" s="168"/>
      <c r="OG3" s="168"/>
      <c r="OH3" s="168"/>
      <c r="OI3" s="168"/>
      <c r="OJ3" s="168"/>
      <c r="OK3" s="168"/>
      <c r="OL3" s="168"/>
      <c r="OM3" s="168"/>
      <c r="ON3" s="168"/>
      <c r="OO3" s="168"/>
      <c r="OP3" s="168"/>
      <c r="OQ3" s="168"/>
      <c r="OR3" s="168"/>
      <c r="OS3" s="168"/>
      <c r="OT3" s="168"/>
      <c r="OU3" s="168"/>
      <c r="OV3" s="168"/>
      <c r="OW3" s="168"/>
      <c r="OX3" s="168"/>
      <c r="OY3" s="168"/>
      <c r="OZ3" s="168"/>
      <c r="PA3" s="168"/>
      <c r="PB3" s="168"/>
      <c r="PC3" s="168"/>
      <c r="PD3" s="168"/>
      <c r="PE3" s="168"/>
      <c r="PF3" s="168"/>
      <c r="PG3" s="168"/>
      <c r="PH3" s="168"/>
      <c r="PI3" s="168"/>
      <c r="PJ3" s="168"/>
      <c r="PK3" s="168"/>
      <c r="PL3" s="168"/>
      <c r="PM3" s="168"/>
      <c r="PN3" s="168"/>
      <c r="PO3" s="168"/>
      <c r="PP3" s="168"/>
      <c r="PQ3" s="168"/>
      <c r="PR3" s="168"/>
      <c r="PS3" s="168"/>
      <c r="PT3" s="168"/>
      <c r="PU3" s="168"/>
      <c r="PV3" s="168"/>
      <c r="PW3" s="168"/>
      <c r="PX3" s="168"/>
      <c r="PY3" s="168"/>
      <c r="PZ3" s="168"/>
      <c r="QA3" s="168"/>
      <c r="QB3" s="168"/>
      <c r="QC3" s="168"/>
      <c r="QD3" s="168"/>
      <c r="QE3" s="168"/>
      <c r="QF3" s="168"/>
      <c r="QG3" s="168"/>
      <c r="QH3" s="168"/>
      <c r="QI3" s="168"/>
      <c r="QJ3" s="168"/>
      <c r="QK3" s="168"/>
      <c r="QL3" s="168"/>
      <c r="QM3" s="168"/>
      <c r="QN3" s="168"/>
      <c r="QO3" s="168"/>
      <c r="QP3" s="168"/>
      <c r="QQ3" s="168"/>
      <c r="QR3" s="168"/>
      <c r="QS3" s="168"/>
      <c r="QT3" s="168"/>
      <c r="QU3" s="168"/>
      <c r="QV3" s="168"/>
      <c r="QW3" s="168"/>
      <c r="QX3" s="168"/>
      <c r="QY3" s="168"/>
      <c r="QZ3" s="168"/>
      <c r="RA3" s="168"/>
      <c r="RB3" s="168"/>
      <c r="RC3" s="168"/>
      <c r="RD3" s="168"/>
      <c r="RE3" s="168"/>
      <c r="RF3" s="168"/>
      <c r="RG3" s="168"/>
      <c r="RH3" s="168"/>
      <c r="RI3" s="168"/>
      <c r="RJ3" s="168"/>
      <c r="RK3" s="168"/>
      <c r="RL3" s="168"/>
      <c r="RM3" s="168"/>
      <c r="RN3" s="168"/>
      <c r="RO3" s="168"/>
      <c r="RP3" s="168"/>
      <c r="RQ3" s="168"/>
      <c r="RR3" s="168"/>
      <c r="RS3" s="168"/>
      <c r="RT3" s="168"/>
      <c r="RU3" s="168"/>
      <c r="RV3" s="168"/>
      <c r="RW3" s="168"/>
      <c r="RX3" s="168"/>
      <c r="RY3" s="168"/>
      <c r="RZ3" s="168"/>
      <c r="SA3" s="168"/>
      <c r="SB3" s="168"/>
      <c r="SC3" s="168"/>
      <c r="SD3" s="168"/>
      <c r="SE3" s="168"/>
      <c r="SF3" s="168"/>
      <c r="SG3" s="168"/>
      <c r="SH3" s="168"/>
      <c r="SI3" s="168"/>
      <c r="SJ3" s="168"/>
      <c r="SK3" s="168"/>
      <c r="SL3" s="168"/>
      <c r="SM3" s="168"/>
      <c r="SN3" s="168"/>
      <c r="SO3" s="168"/>
      <c r="SP3" s="168"/>
      <c r="SQ3" s="168"/>
      <c r="SR3" s="168"/>
      <c r="SS3" s="168"/>
      <c r="ST3" s="168"/>
      <c r="SU3" s="168"/>
      <c r="SV3" s="168"/>
      <c r="SW3" s="168"/>
      <c r="SX3" s="168"/>
      <c r="SY3" s="168"/>
      <c r="SZ3" s="168"/>
      <c r="TA3" s="168"/>
      <c r="TB3" s="168"/>
      <c r="TC3" s="168"/>
      <c r="TD3" s="168"/>
      <c r="TE3" s="168"/>
      <c r="TF3" s="168"/>
      <c r="TG3" s="168"/>
      <c r="TH3" s="168"/>
      <c r="TI3" s="168"/>
      <c r="TJ3" s="168"/>
      <c r="TK3" s="168"/>
      <c r="TL3" s="168"/>
      <c r="TM3" s="168"/>
      <c r="TN3" s="168"/>
      <c r="TO3" s="168"/>
      <c r="TP3" s="168"/>
      <c r="TQ3" s="168"/>
      <c r="TR3" s="168"/>
      <c r="TS3" s="168"/>
      <c r="TT3" s="168"/>
      <c r="TU3" s="168"/>
      <c r="TV3" s="168"/>
      <c r="TW3" s="168"/>
      <c r="TX3" s="168"/>
      <c r="TY3" s="168"/>
      <c r="TZ3" s="168"/>
      <c r="UA3" s="168"/>
      <c r="UB3" s="168"/>
      <c r="UC3" s="168"/>
      <c r="UD3" s="168"/>
      <c r="UE3" s="168"/>
      <c r="UF3" s="168"/>
      <c r="UG3" s="168"/>
      <c r="UH3" s="168"/>
      <c r="UI3" s="168"/>
      <c r="UJ3" s="168"/>
      <c r="UK3" s="168"/>
      <c r="UL3" s="168"/>
      <c r="UM3" s="168"/>
      <c r="UN3" s="168"/>
      <c r="UO3" s="168"/>
      <c r="UP3" s="168"/>
      <c r="UQ3" s="168"/>
      <c r="UR3" s="168"/>
      <c r="US3" s="168"/>
      <c r="UT3" s="168"/>
      <c r="UU3" s="168"/>
      <c r="UV3" s="168"/>
      <c r="UW3" s="168"/>
      <c r="UX3" s="168"/>
      <c r="UY3" s="168"/>
      <c r="UZ3" s="168"/>
      <c r="VA3" s="168"/>
      <c r="VB3" s="168"/>
      <c r="VC3" s="168"/>
      <c r="VD3" s="168"/>
      <c r="VE3" s="168"/>
      <c r="VF3" s="168"/>
      <c r="VG3" s="168"/>
      <c r="VH3" s="168"/>
      <c r="VI3" s="168"/>
      <c r="VJ3" s="168"/>
      <c r="VK3" s="168"/>
      <c r="VL3" s="168"/>
      <c r="VM3" s="168"/>
      <c r="VN3" s="168"/>
      <c r="VO3" s="168"/>
      <c r="VP3" s="168"/>
      <c r="VQ3" s="168"/>
      <c r="VR3" s="168"/>
      <c r="VS3" s="168"/>
      <c r="VT3" s="168"/>
      <c r="VU3" s="168"/>
      <c r="VV3" s="168"/>
      <c r="VW3" s="168"/>
      <c r="VX3" s="168"/>
      <c r="VY3" s="168"/>
      <c r="VZ3" s="168"/>
      <c r="WA3" s="168"/>
      <c r="WB3" s="168"/>
      <c r="WC3" s="168"/>
      <c r="WD3" s="168"/>
      <c r="WE3" s="168"/>
      <c r="WF3" s="168"/>
      <c r="WG3" s="168"/>
      <c r="WH3" s="168"/>
      <c r="WI3" s="168"/>
      <c r="WJ3" s="168"/>
      <c r="WK3" s="168"/>
      <c r="WL3" s="168"/>
      <c r="WM3" s="168"/>
      <c r="WN3" s="168"/>
      <c r="WO3" s="168"/>
      <c r="WP3" s="168"/>
      <c r="WQ3" s="168"/>
      <c r="WR3" s="168"/>
      <c r="WS3" s="168"/>
      <c r="WT3" s="168"/>
      <c r="WU3" s="168"/>
      <c r="WV3" s="168"/>
      <c r="WW3" s="168"/>
      <c r="WX3" s="168"/>
      <c r="WY3" s="168"/>
      <c r="WZ3" s="168"/>
      <c r="XA3" s="168"/>
      <c r="XB3" s="168"/>
      <c r="XC3" s="168"/>
      <c r="XD3" s="168"/>
      <c r="XE3" s="168"/>
      <c r="XF3" s="168"/>
      <c r="XG3" s="168"/>
      <c r="XH3" s="168"/>
      <c r="XI3" s="168"/>
      <c r="XJ3" s="168"/>
      <c r="XK3" s="168"/>
      <c r="XL3" s="168"/>
      <c r="XM3" s="168"/>
      <c r="XN3" s="168"/>
      <c r="XO3" s="168"/>
      <c r="XP3" s="168"/>
      <c r="XQ3" s="168"/>
      <c r="XR3" s="168"/>
      <c r="XS3" s="168"/>
      <c r="XT3" s="168"/>
      <c r="XU3" s="168"/>
      <c r="XV3" s="168"/>
      <c r="XW3" s="168"/>
      <c r="XX3" s="168"/>
      <c r="XY3" s="168"/>
      <c r="XZ3" s="168"/>
      <c r="YA3" s="168"/>
      <c r="YB3" s="168"/>
      <c r="YC3" s="168"/>
      <c r="YD3" s="168"/>
      <c r="YE3" s="168"/>
      <c r="YF3" s="168"/>
      <c r="YG3" s="168"/>
      <c r="YH3" s="168"/>
      <c r="YI3" s="168"/>
      <c r="YJ3" s="168"/>
      <c r="YK3" s="168"/>
      <c r="YL3" s="168"/>
      <c r="YM3" s="168"/>
      <c r="YN3" s="168"/>
      <c r="YO3" s="168"/>
      <c r="YP3" s="168"/>
      <c r="YQ3" s="168"/>
      <c r="YR3" s="168"/>
      <c r="YS3" s="168"/>
      <c r="YT3" s="168"/>
      <c r="YU3" s="168"/>
      <c r="YV3" s="168"/>
      <c r="YW3" s="168"/>
      <c r="YX3" s="168"/>
      <c r="YY3" s="168"/>
      <c r="YZ3" s="168"/>
      <c r="ZA3" s="168"/>
      <c r="ZB3" s="168"/>
      <c r="ZC3" s="168"/>
      <c r="ZD3" s="168"/>
      <c r="ZE3" s="168"/>
      <c r="ZF3" s="168"/>
      <c r="ZG3" s="168"/>
      <c r="ZH3" s="168"/>
      <c r="ZI3" s="168"/>
      <c r="ZJ3" s="168"/>
      <c r="ZK3" s="168"/>
      <c r="ZL3" s="168"/>
      <c r="ZM3" s="168"/>
      <c r="ZN3" s="168"/>
      <c r="ZO3" s="168"/>
      <c r="ZP3" s="168"/>
      <c r="ZQ3" s="168"/>
      <c r="ZR3" s="168"/>
      <c r="ZS3" s="168"/>
      <c r="ZT3" s="168"/>
      <c r="ZU3" s="168"/>
      <c r="ZV3" s="168"/>
      <c r="ZW3" s="168"/>
      <c r="ZX3" s="168"/>
      <c r="ZY3" s="168"/>
      <c r="ZZ3" s="168"/>
      <c r="AAA3" s="168"/>
      <c r="AAB3" s="168"/>
      <c r="AAC3" s="168"/>
      <c r="AAD3" s="168"/>
      <c r="AAE3" s="168"/>
      <c r="AAF3" s="168"/>
      <c r="AAG3" s="168"/>
      <c r="AAH3" s="168"/>
      <c r="AAI3" s="168"/>
      <c r="AAJ3" s="168"/>
      <c r="AAK3" s="168"/>
      <c r="AAL3" s="168"/>
      <c r="AAM3" s="168"/>
      <c r="AAN3" s="168"/>
      <c r="AAO3" s="168"/>
      <c r="AAP3" s="168"/>
      <c r="AAQ3" s="168"/>
      <c r="AAR3" s="168"/>
      <c r="AAS3" s="168"/>
      <c r="AAT3" s="168"/>
      <c r="AAU3" s="168"/>
      <c r="AAV3" s="168"/>
      <c r="AAW3" s="168"/>
      <c r="AAX3" s="168"/>
      <c r="AAY3" s="168"/>
      <c r="AAZ3" s="168"/>
      <c r="ABA3" s="168"/>
      <c r="ABB3" s="168"/>
      <c r="ABC3" s="168"/>
      <c r="ABD3" s="168"/>
      <c r="ABE3" s="168"/>
      <c r="ABF3" s="168"/>
      <c r="ABG3" s="168"/>
      <c r="ABH3" s="168"/>
      <c r="ABI3" s="168"/>
      <c r="ABJ3" s="168"/>
      <c r="ABK3" s="168"/>
      <c r="ABL3" s="168"/>
      <c r="ABM3" s="168"/>
      <c r="ABN3" s="168"/>
      <c r="ABO3" s="168"/>
      <c r="ABP3" s="168"/>
      <c r="ABQ3" s="168"/>
      <c r="ABR3" s="168"/>
      <c r="ABS3" s="168"/>
      <c r="ABT3" s="168"/>
      <c r="ABU3" s="168"/>
      <c r="ABV3" s="168"/>
      <c r="ABW3" s="168"/>
      <c r="ABX3" s="168"/>
      <c r="ABY3" s="168"/>
      <c r="ABZ3" s="168"/>
      <c r="ACA3" s="168"/>
      <c r="ACB3" s="168"/>
      <c r="ACC3" s="168"/>
      <c r="ACD3" s="168"/>
      <c r="ACE3" s="168"/>
      <c r="ACF3" s="168"/>
      <c r="ACG3" s="168"/>
      <c r="ACH3" s="168"/>
      <c r="ACI3" s="168"/>
      <c r="ACJ3" s="168"/>
      <c r="ACK3" s="168"/>
      <c r="ACL3" s="168"/>
      <c r="ACM3" s="168"/>
      <c r="ACN3" s="168"/>
      <c r="ACO3" s="168"/>
      <c r="ACP3" s="168"/>
      <c r="ACQ3" s="168"/>
      <c r="ACR3" s="168"/>
      <c r="ACS3" s="168"/>
      <c r="ACT3" s="168"/>
      <c r="ACU3" s="168"/>
      <c r="ACV3" s="168"/>
      <c r="ACW3" s="168"/>
      <c r="ACX3" s="168"/>
      <c r="ACY3" s="168"/>
      <c r="ACZ3" s="168"/>
      <c r="ADA3" s="168"/>
      <c r="ADB3" s="168"/>
      <c r="ADC3" s="168"/>
      <c r="ADD3" s="168"/>
      <c r="ADE3" s="168"/>
      <c r="ADF3" s="168"/>
      <c r="ADG3" s="168"/>
      <c r="ADH3" s="168"/>
      <c r="ADI3" s="168"/>
      <c r="ADJ3" s="168"/>
      <c r="ADK3" s="168"/>
      <c r="ADL3" s="168"/>
      <c r="ADM3" s="168"/>
      <c r="ADN3" s="168"/>
      <c r="ADO3" s="168"/>
      <c r="ADP3" s="168"/>
      <c r="ADQ3" s="168"/>
      <c r="ADR3" s="168"/>
      <c r="ADS3" s="168"/>
      <c r="ADT3" s="168"/>
      <c r="ADU3" s="168"/>
      <c r="ADV3" s="168"/>
      <c r="ADW3" s="168"/>
      <c r="ADX3" s="168"/>
      <c r="ADY3" s="168"/>
      <c r="ADZ3" s="168"/>
      <c r="AEA3" s="168"/>
      <c r="AEB3" s="168"/>
      <c r="AEC3" s="168"/>
      <c r="AED3" s="168"/>
      <c r="AEE3" s="168"/>
      <c r="AEF3" s="168"/>
      <c r="AEG3" s="168"/>
      <c r="AEH3" s="168"/>
      <c r="AEI3" s="168"/>
      <c r="AEJ3" s="168"/>
      <c r="AEK3" s="168"/>
      <c r="AEL3" s="168"/>
      <c r="AEM3" s="168"/>
      <c r="AEN3" s="168"/>
      <c r="AEO3" s="168"/>
      <c r="AEP3" s="168"/>
      <c r="AEQ3" s="168"/>
      <c r="AER3" s="168"/>
      <c r="AES3" s="168"/>
      <c r="AET3" s="168"/>
      <c r="AEU3" s="168"/>
      <c r="AEV3" s="168"/>
      <c r="AEW3" s="168"/>
      <c r="AEX3" s="168"/>
      <c r="AEY3" s="168"/>
      <c r="AEZ3" s="168"/>
      <c r="AFA3" s="168"/>
      <c r="AFB3" s="168"/>
      <c r="AFC3" s="168"/>
      <c r="AFD3" s="168"/>
      <c r="AFE3" s="168"/>
      <c r="AFF3" s="168"/>
      <c r="AFG3" s="168"/>
      <c r="AFH3" s="168"/>
      <c r="AFI3" s="168"/>
      <c r="AFJ3" s="168"/>
      <c r="AFK3" s="168"/>
      <c r="AFL3" s="168"/>
      <c r="AFM3" s="168"/>
      <c r="AFN3" s="168"/>
      <c r="AFO3" s="168"/>
      <c r="AFP3" s="168"/>
      <c r="AFQ3" s="168"/>
      <c r="AFR3" s="168"/>
      <c r="AFS3" s="168"/>
      <c r="AFT3" s="168"/>
      <c r="AFU3" s="168"/>
      <c r="AFV3" s="168"/>
      <c r="AFW3" s="168"/>
      <c r="AFX3" s="168"/>
      <c r="AFY3" s="168"/>
      <c r="AFZ3" s="168"/>
      <c r="AGA3" s="168"/>
      <c r="AGB3" s="168"/>
      <c r="AGC3" s="168"/>
      <c r="AGD3" s="168"/>
      <c r="AGE3" s="168"/>
      <c r="AGF3" s="168"/>
      <c r="AGG3" s="168"/>
      <c r="AGH3" s="168"/>
      <c r="AGI3" s="168"/>
      <c r="AGJ3" s="168"/>
      <c r="AGK3" s="168"/>
      <c r="AGL3" s="168"/>
      <c r="AGM3" s="168"/>
      <c r="AGN3" s="168"/>
      <c r="AGO3" s="168"/>
      <c r="AGP3" s="168"/>
      <c r="AGQ3" s="168"/>
      <c r="AGR3" s="168"/>
      <c r="AGS3" s="168"/>
      <c r="AGT3" s="168"/>
      <c r="AGU3" s="168"/>
      <c r="AGV3" s="168"/>
      <c r="AGW3" s="168"/>
      <c r="AGX3" s="168"/>
      <c r="AGY3" s="168"/>
      <c r="AGZ3" s="168"/>
      <c r="AHA3" s="168"/>
      <c r="AHB3" s="168"/>
      <c r="AHC3" s="168"/>
      <c r="AHD3" s="168"/>
      <c r="AHE3" s="168"/>
      <c r="AHF3" s="168"/>
      <c r="AHG3" s="168"/>
      <c r="AHH3" s="168"/>
      <c r="AHI3" s="168"/>
      <c r="AHJ3" s="168"/>
      <c r="AHK3" s="168"/>
      <c r="AHL3" s="168"/>
      <c r="AHM3" s="168"/>
      <c r="AHN3" s="168"/>
      <c r="AHO3" s="168"/>
      <c r="AHP3" s="168"/>
      <c r="AHQ3" s="168"/>
      <c r="AHR3" s="168"/>
      <c r="AHS3" s="168"/>
      <c r="AHT3" s="168"/>
      <c r="AHU3" s="168"/>
      <c r="AHV3" s="168"/>
      <c r="AHW3" s="168"/>
      <c r="AHX3" s="168"/>
      <c r="AHY3" s="168"/>
      <c r="AHZ3" s="168"/>
      <c r="AIA3" s="168"/>
      <c r="AIB3" s="168"/>
      <c r="AIC3" s="168"/>
      <c r="AID3" s="168"/>
      <c r="AIE3" s="168"/>
      <c r="AIF3" s="168"/>
      <c r="AIG3" s="168"/>
      <c r="AIH3" s="168"/>
      <c r="AII3" s="168"/>
      <c r="AIJ3" s="168"/>
      <c r="AIK3" s="168"/>
      <c r="AIL3" s="168"/>
      <c r="AIM3" s="168"/>
      <c r="AIN3" s="168"/>
      <c r="AIO3" s="168"/>
      <c r="AIP3" s="168"/>
      <c r="AIQ3" s="168"/>
      <c r="AIR3" s="168"/>
      <c r="AIS3" s="168"/>
      <c r="AIT3" s="168"/>
      <c r="AIU3" s="168"/>
      <c r="AIV3" s="168"/>
      <c r="AIW3" s="168"/>
      <c r="AIX3" s="168"/>
      <c r="AIY3" s="168"/>
      <c r="AIZ3" s="168"/>
      <c r="AJA3" s="168"/>
      <c r="AJB3" s="168"/>
      <c r="AJC3" s="168"/>
      <c r="AJD3" s="168"/>
      <c r="AJE3" s="168"/>
      <c r="AJF3" s="168"/>
      <c r="AJG3" s="168"/>
      <c r="AJH3" s="168"/>
      <c r="AJI3" s="168"/>
      <c r="AJJ3" s="168"/>
      <c r="AJK3" s="168"/>
      <c r="AJL3" s="168"/>
      <c r="AJM3" s="168"/>
      <c r="AJN3" s="168"/>
      <c r="AJO3" s="168"/>
      <c r="AJP3" s="168"/>
      <c r="AJQ3" s="168"/>
      <c r="AJR3" s="168"/>
      <c r="AJS3" s="168"/>
      <c r="AJT3" s="168"/>
      <c r="AJU3" s="168"/>
      <c r="AJV3" s="168"/>
      <c r="AJW3" s="168"/>
      <c r="AJX3" s="168"/>
      <c r="AJY3" s="168"/>
      <c r="AJZ3" s="168"/>
      <c r="AKA3" s="168"/>
      <c r="AKB3" s="168"/>
      <c r="AKC3" s="168"/>
      <c r="AKD3" s="168"/>
      <c r="AKE3" s="168"/>
      <c r="AKF3" s="168"/>
      <c r="AKG3" s="168"/>
      <c r="AKH3" s="168"/>
      <c r="AKI3" s="168"/>
      <c r="AKJ3" s="168"/>
      <c r="AKK3" s="168"/>
      <c r="AKL3" s="168"/>
      <c r="AKM3" s="168"/>
      <c r="AKN3" s="168"/>
      <c r="AKO3" s="168"/>
      <c r="AKP3" s="168"/>
      <c r="AKQ3" s="168"/>
      <c r="AKR3" s="168"/>
      <c r="AKS3" s="168"/>
      <c r="AKT3" s="168"/>
      <c r="AKU3" s="168"/>
      <c r="AKV3" s="168"/>
      <c r="AKW3" s="168"/>
      <c r="AKX3" s="168"/>
      <c r="AKY3" s="168"/>
      <c r="AKZ3" s="168"/>
      <c r="ALA3" s="168"/>
      <c r="ALB3" s="168"/>
      <c r="ALC3" s="168"/>
      <c r="ALD3" s="168"/>
      <c r="ALE3" s="168"/>
      <c r="ALF3" s="168"/>
      <c r="ALG3" s="168"/>
      <c r="ALH3" s="168"/>
      <c r="ALI3" s="168"/>
      <c r="ALJ3" s="168"/>
      <c r="ALK3" s="168"/>
      <c r="ALL3" s="168"/>
      <c r="ALM3" s="168"/>
      <c r="ALN3" s="168"/>
      <c r="ALO3" s="168"/>
      <c r="ALP3" s="168"/>
      <c r="ALQ3" s="168"/>
      <c r="ALR3" s="168"/>
      <c r="ALS3" s="168"/>
      <c r="ALT3" s="168"/>
      <c r="ALU3" s="168"/>
      <c r="ALV3" s="168"/>
      <c r="ALW3" s="168"/>
      <c r="ALX3" s="168"/>
      <c r="ALY3" s="168"/>
      <c r="ALZ3" s="168"/>
      <c r="AMA3" s="168"/>
      <c r="AMB3" s="168"/>
      <c r="AMC3" s="168"/>
      <c r="AMD3" s="168"/>
      <c r="AME3" s="168"/>
      <c r="AMF3" s="168"/>
      <c r="AMG3" s="168"/>
      <c r="AMH3" s="168"/>
      <c r="AMI3" s="168"/>
      <c r="AMJ3" s="168"/>
      <c r="AMK3" s="168"/>
      <c r="AML3" s="168"/>
      <c r="AMM3" s="168"/>
      <c r="AMN3" s="168"/>
      <c r="AMO3" s="168"/>
      <c r="AMP3" s="168"/>
      <c r="AMQ3" s="168"/>
      <c r="AMR3" s="168"/>
      <c r="AMS3" s="168"/>
      <c r="AMT3" s="168"/>
      <c r="AMU3" s="168"/>
      <c r="AMV3" s="168"/>
      <c r="AMW3" s="168"/>
      <c r="AMX3" s="168"/>
      <c r="AMY3" s="168"/>
      <c r="AMZ3" s="168"/>
      <c r="ANA3" s="168"/>
      <c r="ANB3" s="168"/>
      <c r="ANC3" s="168"/>
      <c r="AND3" s="168"/>
      <c r="ANE3" s="168"/>
      <c r="ANF3" s="168"/>
      <c r="ANG3" s="168"/>
      <c r="ANH3" s="168"/>
      <c r="ANI3" s="168"/>
      <c r="ANJ3" s="168"/>
      <c r="ANK3" s="168"/>
      <c r="ANL3" s="168"/>
      <c r="ANM3" s="168"/>
      <c r="ANN3" s="168"/>
      <c r="ANO3" s="168"/>
      <c r="ANP3" s="168"/>
      <c r="ANQ3" s="168"/>
      <c r="ANR3" s="168"/>
      <c r="ANS3" s="168"/>
      <c r="ANT3" s="168"/>
      <c r="ANU3" s="168"/>
      <c r="ANV3" s="168"/>
      <c r="ANW3" s="168"/>
      <c r="ANX3" s="168"/>
      <c r="ANY3" s="168"/>
      <c r="ANZ3" s="168"/>
      <c r="AOA3" s="168"/>
      <c r="AOB3" s="168"/>
      <c r="AOC3" s="168"/>
      <c r="AOD3" s="168"/>
      <c r="AOE3" s="168"/>
      <c r="AOF3" s="168"/>
      <c r="AOG3" s="168"/>
      <c r="AOH3" s="168"/>
      <c r="AOI3" s="168"/>
      <c r="AOJ3" s="168"/>
      <c r="AOK3" s="168"/>
      <c r="AOL3" s="168"/>
      <c r="AOM3" s="168"/>
      <c r="AON3" s="168"/>
      <c r="AOO3" s="168"/>
      <c r="AOP3" s="168"/>
      <c r="AOQ3" s="168"/>
      <c r="AOR3" s="168"/>
      <c r="AOS3" s="168"/>
      <c r="AOT3" s="168"/>
      <c r="AOU3" s="168"/>
      <c r="AOV3" s="168"/>
      <c r="AOW3" s="168"/>
      <c r="AOX3" s="168"/>
      <c r="AOY3" s="168"/>
      <c r="AOZ3" s="168"/>
      <c r="APA3" s="168"/>
      <c r="APB3" s="168"/>
      <c r="APC3" s="168"/>
      <c r="APD3" s="168"/>
      <c r="APE3" s="168"/>
      <c r="APF3" s="168"/>
      <c r="APG3" s="168"/>
      <c r="APH3" s="168"/>
      <c r="API3" s="168"/>
      <c r="APJ3" s="168"/>
      <c r="APK3" s="168"/>
      <c r="APL3" s="168"/>
      <c r="APM3" s="168"/>
      <c r="APN3" s="168"/>
      <c r="APO3" s="168"/>
      <c r="APP3" s="168"/>
      <c r="APQ3" s="168"/>
      <c r="APR3" s="168"/>
      <c r="APS3" s="168"/>
      <c r="APT3" s="168"/>
      <c r="APU3" s="168"/>
      <c r="APV3" s="168"/>
      <c r="APW3" s="168"/>
      <c r="APX3" s="168"/>
      <c r="APY3" s="168"/>
      <c r="APZ3" s="168"/>
      <c r="AQA3" s="168"/>
      <c r="AQB3" s="168"/>
      <c r="AQC3" s="168"/>
      <c r="AQD3" s="168"/>
      <c r="AQE3" s="168"/>
      <c r="AQF3" s="168"/>
      <c r="AQG3" s="168"/>
      <c r="AQH3" s="168"/>
      <c r="AQI3" s="168"/>
      <c r="AQJ3" s="168"/>
      <c r="AQK3" s="168"/>
      <c r="AQL3" s="168"/>
      <c r="AQM3" s="168"/>
      <c r="AQN3" s="168"/>
      <c r="AQO3" s="168"/>
      <c r="AQP3" s="168"/>
      <c r="AQQ3" s="168"/>
      <c r="AQR3" s="168"/>
      <c r="AQS3" s="168"/>
      <c r="AQT3" s="168"/>
      <c r="AQU3" s="168"/>
      <c r="AQV3" s="168"/>
      <c r="AQW3" s="168"/>
      <c r="AQX3" s="168"/>
      <c r="AQY3" s="168"/>
      <c r="AQZ3" s="168"/>
      <c r="ARA3" s="168"/>
      <c r="ARB3" s="168"/>
      <c r="ARC3" s="168"/>
      <c r="ARD3" s="168"/>
      <c r="ARE3" s="168"/>
      <c r="ARF3" s="168"/>
      <c r="ARG3" s="168"/>
      <c r="ARH3" s="168"/>
      <c r="ARI3" s="168"/>
      <c r="ARJ3" s="168"/>
      <c r="ARK3" s="168"/>
      <c r="ARL3" s="168"/>
      <c r="ARM3" s="168"/>
      <c r="ARN3" s="168"/>
      <c r="ARO3" s="168"/>
      <c r="ARP3" s="168"/>
      <c r="ARQ3" s="168"/>
      <c r="ARR3" s="168"/>
      <c r="ARS3" s="168"/>
      <c r="ART3" s="168"/>
      <c r="ARU3" s="168"/>
      <c r="ARV3" s="168"/>
      <c r="ARW3" s="168"/>
      <c r="ARX3" s="168"/>
      <c r="ARY3" s="168"/>
      <c r="ARZ3" s="168"/>
      <c r="ASA3" s="168"/>
      <c r="ASB3" s="168"/>
      <c r="ASC3" s="168"/>
      <c r="ASD3" s="168"/>
      <c r="ASE3" s="168"/>
      <c r="ASF3" s="168"/>
      <c r="ASG3" s="168"/>
      <c r="ASH3" s="168"/>
      <c r="ASI3" s="168"/>
      <c r="ASJ3" s="168"/>
      <c r="ASK3" s="168"/>
      <c r="ASL3" s="168"/>
      <c r="ASM3" s="168"/>
      <c r="ASN3" s="168"/>
      <c r="ASO3" s="168"/>
      <c r="ASP3" s="168"/>
      <c r="ASQ3" s="168"/>
      <c r="ASR3" s="168"/>
      <c r="ASS3" s="168"/>
      <c r="AST3" s="168"/>
      <c r="ASU3" s="168"/>
      <c r="ASV3" s="168"/>
      <c r="ASW3" s="168"/>
      <c r="ASX3" s="168"/>
      <c r="ASY3" s="168"/>
      <c r="ASZ3" s="168"/>
      <c r="ATA3" s="168"/>
      <c r="ATB3" s="168"/>
      <c r="ATC3" s="168"/>
      <c r="ATD3" s="168"/>
      <c r="ATE3" s="168"/>
      <c r="ATF3" s="168"/>
      <c r="ATG3" s="168"/>
      <c r="ATH3" s="168"/>
      <c r="ATI3" s="168"/>
      <c r="ATJ3" s="168"/>
      <c r="ATK3" s="168"/>
      <c r="ATL3" s="168"/>
      <c r="ATM3" s="168"/>
      <c r="ATN3" s="168"/>
      <c r="ATO3" s="168"/>
      <c r="ATP3" s="168"/>
      <c r="ATQ3" s="168"/>
      <c r="ATR3" s="168"/>
      <c r="ATS3" s="168"/>
      <c r="ATT3" s="168"/>
      <c r="ATU3" s="168"/>
      <c r="ATV3" s="168"/>
      <c r="ATW3" s="168"/>
      <c r="ATX3" s="168"/>
      <c r="ATY3" s="168"/>
      <c r="ATZ3" s="168"/>
      <c r="AUA3" s="168"/>
      <c r="AUB3" s="168"/>
      <c r="AUC3" s="168"/>
      <c r="AUD3" s="168"/>
      <c r="AUE3" s="168"/>
      <c r="AUF3" s="168"/>
      <c r="AUG3" s="168"/>
      <c r="AUH3" s="168"/>
      <c r="AUI3" s="168"/>
      <c r="AUJ3" s="168"/>
      <c r="AUK3" s="168"/>
      <c r="AUL3" s="168"/>
      <c r="AUM3" s="168"/>
      <c r="AUN3" s="168"/>
      <c r="AUO3" s="168"/>
      <c r="AUP3" s="168"/>
      <c r="AUQ3" s="168"/>
      <c r="AUR3" s="168"/>
      <c r="AUS3" s="168"/>
      <c r="AUT3" s="168"/>
      <c r="AUU3" s="168"/>
      <c r="AUV3" s="168"/>
      <c r="AUW3" s="168"/>
      <c r="AUX3" s="168"/>
      <c r="AUY3" s="168"/>
      <c r="AUZ3" s="168"/>
      <c r="AVA3" s="168"/>
      <c r="AVB3" s="168"/>
      <c r="AVC3" s="168"/>
      <c r="AVD3" s="168"/>
      <c r="AVE3" s="168"/>
      <c r="AVF3" s="168"/>
      <c r="AVG3" s="168"/>
      <c r="AVH3" s="168"/>
      <c r="AVI3" s="168"/>
      <c r="AVJ3" s="168"/>
      <c r="AVK3" s="168"/>
      <c r="AVL3" s="168"/>
      <c r="AVM3" s="168"/>
      <c r="AVN3" s="168"/>
      <c r="AVO3" s="168"/>
      <c r="AVP3" s="168"/>
      <c r="AVQ3" s="168"/>
      <c r="AVR3" s="168"/>
      <c r="AVS3" s="168"/>
      <c r="AVT3" s="168"/>
      <c r="AVU3" s="168"/>
      <c r="AVV3" s="168"/>
      <c r="AVW3" s="168"/>
      <c r="AVX3" s="168"/>
      <c r="AVY3" s="168"/>
      <c r="AVZ3" s="168"/>
      <c r="AWA3" s="168"/>
      <c r="AWB3" s="168"/>
      <c r="AWC3" s="168"/>
      <c r="AWD3" s="168"/>
      <c r="AWE3" s="168"/>
      <c r="AWF3" s="168"/>
      <c r="AWG3" s="168"/>
      <c r="AWH3" s="168"/>
      <c r="AWI3" s="168"/>
      <c r="AWJ3" s="168"/>
      <c r="AWK3" s="168"/>
      <c r="AWL3" s="168"/>
      <c r="AWM3" s="168"/>
      <c r="AWN3" s="168"/>
      <c r="AWO3" s="168"/>
      <c r="AWP3" s="168"/>
      <c r="AWQ3" s="168"/>
      <c r="AWR3" s="168"/>
      <c r="AWS3" s="168"/>
      <c r="AWT3" s="168"/>
      <c r="AWU3" s="168"/>
      <c r="AWV3" s="168"/>
      <c r="AWW3" s="168"/>
      <c r="AWX3" s="168"/>
      <c r="AWY3" s="168"/>
      <c r="AWZ3" s="168"/>
      <c r="AXA3" s="168"/>
      <c r="AXB3" s="168"/>
      <c r="AXC3" s="168"/>
      <c r="AXD3" s="168"/>
      <c r="AXE3" s="168"/>
      <c r="AXF3" s="168"/>
      <c r="AXG3" s="168"/>
      <c r="AXH3" s="168"/>
      <c r="AXI3" s="168"/>
      <c r="AXJ3" s="168"/>
      <c r="AXK3" s="168"/>
      <c r="AXL3" s="168"/>
      <c r="AXM3" s="168"/>
      <c r="AXN3" s="168"/>
      <c r="AXO3" s="168"/>
      <c r="AXP3" s="168"/>
      <c r="AXQ3" s="168"/>
      <c r="AXR3" s="168"/>
      <c r="AXS3" s="168"/>
      <c r="AXT3" s="168"/>
      <c r="AXU3" s="168"/>
      <c r="AXV3" s="168"/>
      <c r="AXW3" s="168"/>
      <c r="AXX3" s="168"/>
      <c r="AXY3" s="168"/>
      <c r="AXZ3" s="168"/>
      <c r="AYA3" s="168"/>
      <c r="AYB3" s="168"/>
      <c r="AYC3" s="168"/>
      <c r="AYD3" s="168"/>
      <c r="AYE3" s="168"/>
      <c r="AYF3" s="168"/>
      <c r="AYG3" s="168"/>
      <c r="AYH3" s="168"/>
      <c r="AYI3" s="168"/>
      <c r="AYJ3" s="168"/>
      <c r="AYK3" s="168"/>
      <c r="AYL3" s="168"/>
      <c r="AYM3" s="168"/>
      <c r="AYN3" s="168"/>
      <c r="AYO3" s="168"/>
      <c r="AYP3" s="168"/>
      <c r="AYQ3" s="168"/>
      <c r="AYR3" s="168"/>
      <c r="AYS3" s="168"/>
      <c r="AYT3" s="168"/>
      <c r="AYU3" s="168"/>
      <c r="AYV3" s="168"/>
      <c r="AYW3" s="168"/>
      <c r="AYX3" s="168"/>
      <c r="AYY3" s="168"/>
      <c r="AYZ3" s="168"/>
      <c r="AZA3" s="168"/>
      <c r="AZB3" s="168"/>
      <c r="AZC3" s="168"/>
      <c r="AZD3" s="168"/>
      <c r="AZE3" s="168"/>
      <c r="AZF3" s="168"/>
      <c r="AZG3" s="168"/>
      <c r="AZH3" s="168"/>
      <c r="AZI3" s="168"/>
      <c r="AZJ3" s="168"/>
      <c r="AZK3" s="168"/>
      <c r="AZL3" s="168"/>
      <c r="AZM3" s="168"/>
      <c r="AZN3" s="168"/>
      <c r="AZO3" s="168"/>
      <c r="AZP3" s="168"/>
      <c r="AZQ3" s="168"/>
      <c r="AZR3" s="168"/>
      <c r="AZS3" s="168"/>
      <c r="AZT3" s="168"/>
      <c r="AZU3" s="168"/>
      <c r="AZV3" s="168"/>
      <c r="AZW3" s="168"/>
      <c r="AZX3" s="168"/>
      <c r="AZY3" s="168"/>
      <c r="AZZ3" s="168"/>
      <c r="BAA3" s="168"/>
      <c r="BAB3" s="168"/>
      <c r="BAC3" s="168"/>
      <c r="BAD3" s="168"/>
      <c r="BAE3" s="168"/>
      <c r="BAF3" s="168"/>
      <c r="BAG3" s="168"/>
      <c r="BAH3" s="168"/>
      <c r="BAI3" s="168"/>
      <c r="BAJ3" s="168"/>
      <c r="BAK3" s="168"/>
      <c r="BAL3" s="168"/>
      <c r="BAM3" s="168"/>
      <c r="BAN3" s="168"/>
      <c r="BAO3" s="168"/>
      <c r="BAP3" s="168"/>
      <c r="BAQ3" s="168"/>
      <c r="BAR3" s="168"/>
      <c r="BAS3" s="168"/>
      <c r="BAT3" s="168"/>
      <c r="BAU3" s="168"/>
      <c r="BAV3" s="168"/>
      <c r="BAW3" s="168"/>
      <c r="BAX3" s="168"/>
      <c r="BAY3" s="168"/>
      <c r="BAZ3" s="168"/>
      <c r="BBA3" s="168"/>
      <c r="BBB3" s="168"/>
      <c r="BBC3" s="168"/>
      <c r="BBD3" s="168"/>
      <c r="BBE3" s="168"/>
      <c r="BBF3" s="168"/>
      <c r="BBG3" s="168"/>
      <c r="BBH3" s="168"/>
      <c r="BBI3" s="168"/>
      <c r="BBJ3" s="168"/>
      <c r="BBK3" s="168"/>
      <c r="BBL3" s="168"/>
      <c r="BBM3" s="168"/>
      <c r="BBN3" s="168"/>
      <c r="BBO3" s="168"/>
      <c r="BBP3" s="168"/>
      <c r="BBQ3" s="168"/>
      <c r="BBR3" s="168"/>
      <c r="BBS3" s="168"/>
      <c r="BBT3" s="168"/>
      <c r="BBU3" s="168"/>
      <c r="BBV3" s="168"/>
      <c r="BBW3" s="168"/>
      <c r="BBX3" s="168"/>
      <c r="BBY3" s="168"/>
      <c r="BBZ3" s="168"/>
      <c r="BCA3" s="168"/>
      <c r="BCB3" s="168"/>
      <c r="BCC3" s="168"/>
      <c r="BCD3" s="168"/>
      <c r="BCE3" s="168"/>
      <c r="BCF3" s="168"/>
      <c r="BCG3" s="168"/>
      <c r="BCH3" s="168"/>
      <c r="BCI3" s="168"/>
      <c r="BCJ3" s="168"/>
      <c r="BCK3" s="168"/>
      <c r="BCL3" s="168"/>
      <c r="BCM3" s="168"/>
      <c r="BCN3" s="168"/>
      <c r="BCO3" s="168"/>
      <c r="BCP3" s="168"/>
      <c r="BCQ3" s="168"/>
      <c r="BCR3" s="168"/>
      <c r="BCS3" s="168"/>
      <c r="BCT3" s="168"/>
      <c r="BCU3" s="168"/>
      <c r="BCV3" s="168"/>
      <c r="BCW3" s="168"/>
      <c r="BCX3" s="168"/>
      <c r="BCY3" s="168"/>
      <c r="BCZ3" s="168"/>
      <c r="BDA3" s="168"/>
      <c r="BDB3" s="168"/>
      <c r="BDC3" s="168"/>
      <c r="BDD3" s="168"/>
      <c r="BDE3" s="168"/>
      <c r="BDF3" s="168"/>
      <c r="BDG3" s="168"/>
      <c r="BDH3" s="168"/>
      <c r="BDI3" s="168"/>
      <c r="BDJ3" s="168"/>
      <c r="BDK3" s="168"/>
      <c r="BDL3" s="168"/>
      <c r="BDM3" s="168"/>
      <c r="BDN3" s="168"/>
      <c r="BDO3" s="168"/>
      <c r="BDP3" s="168"/>
      <c r="BDQ3" s="168"/>
      <c r="BDR3" s="168"/>
      <c r="BDS3" s="168"/>
      <c r="BDT3" s="168"/>
      <c r="BDU3" s="168"/>
      <c r="BDV3" s="168"/>
      <c r="BDW3" s="168"/>
      <c r="BDX3" s="168"/>
      <c r="BDY3" s="168"/>
      <c r="BDZ3" s="168"/>
      <c r="BEA3" s="168"/>
      <c r="BEB3" s="168"/>
      <c r="BEC3" s="168"/>
      <c r="BED3" s="168"/>
      <c r="BEE3" s="168"/>
      <c r="BEF3" s="168"/>
      <c r="BEG3" s="168"/>
      <c r="BEH3" s="168"/>
      <c r="BEI3" s="168"/>
      <c r="BEJ3" s="168"/>
      <c r="BEK3" s="168"/>
      <c r="BEL3" s="168"/>
      <c r="BEM3" s="168"/>
      <c r="BEN3" s="168"/>
      <c r="BEO3" s="168"/>
      <c r="BEP3" s="168"/>
      <c r="BEQ3" s="168"/>
      <c r="BER3" s="168"/>
      <c r="BES3" s="168"/>
      <c r="BET3" s="168"/>
      <c r="BEU3" s="168"/>
      <c r="BEV3" s="168"/>
      <c r="BEW3" s="168"/>
      <c r="BEX3" s="168"/>
      <c r="BEY3" s="168"/>
      <c r="BEZ3" s="168"/>
      <c r="BFA3" s="168"/>
      <c r="BFB3" s="168"/>
      <c r="BFC3" s="168"/>
      <c r="BFD3" s="168"/>
      <c r="BFE3" s="168"/>
      <c r="BFF3" s="168"/>
      <c r="BFG3" s="168"/>
      <c r="BFH3" s="168"/>
      <c r="BFI3" s="168"/>
      <c r="BFJ3" s="168"/>
      <c r="BFK3" s="168"/>
      <c r="BFL3" s="168"/>
      <c r="BFM3" s="168"/>
      <c r="BFN3" s="168"/>
      <c r="BFO3" s="168"/>
      <c r="BFP3" s="168"/>
      <c r="BFQ3" s="168"/>
      <c r="BFR3" s="168"/>
      <c r="BFS3" s="168"/>
      <c r="BFT3" s="168"/>
      <c r="BFU3" s="168"/>
      <c r="BFV3" s="168"/>
      <c r="BFW3" s="168"/>
      <c r="BFX3" s="168"/>
      <c r="BFY3" s="168"/>
      <c r="BFZ3" s="168"/>
      <c r="BGA3" s="168"/>
      <c r="BGB3" s="168"/>
      <c r="BGC3" s="168"/>
      <c r="BGD3" s="168"/>
      <c r="BGE3" s="168"/>
      <c r="BGF3" s="168"/>
      <c r="BGG3" s="168"/>
      <c r="BGH3" s="168"/>
      <c r="BGI3" s="168"/>
      <c r="BGJ3" s="168"/>
      <c r="BGK3" s="168"/>
      <c r="BGL3" s="168"/>
      <c r="BGM3" s="168"/>
      <c r="BGN3" s="168"/>
      <c r="BGO3" s="168"/>
      <c r="BGP3" s="168"/>
      <c r="BGQ3" s="168"/>
      <c r="BGR3" s="168"/>
      <c r="BGS3" s="168"/>
      <c r="BGT3" s="168"/>
      <c r="BGU3" s="168"/>
      <c r="BGV3" s="168"/>
      <c r="BGW3" s="168"/>
      <c r="BGX3" s="168"/>
      <c r="BGY3" s="168"/>
      <c r="BGZ3" s="168"/>
      <c r="BHA3" s="168"/>
      <c r="BHB3" s="168"/>
      <c r="BHC3" s="168"/>
      <c r="BHD3" s="168"/>
      <c r="BHE3" s="168"/>
      <c r="BHF3" s="168"/>
      <c r="BHG3" s="168"/>
      <c r="BHH3" s="168"/>
      <c r="BHI3" s="168"/>
      <c r="BHJ3" s="168"/>
      <c r="BHK3" s="168"/>
      <c r="BHL3" s="168"/>
      <c r="BHM3" s="168"/>
      <c r="BHN3" s="168"/>
      <c r="BHO3" s="168"/>
      <c r="BHP3" s="168"/>
      <c r="BHQ3" s="168"/>
      <c r="BHR3" s="168"/>
      <c r="BHS3" s="168"/>
      <c r="BHT3" s="168"/>
      <c r="BHU3" s="168"/>
      <c r="BHV3" s="168"/>
      <c r="BHW3" s="168"/>
      <c r="BHX3" s="168"/>
      <c r="BHY3" s="168"/>
      <c r="BHZ3" s="168"/>
      <c r="BIA3" s="168"/>
      <c r="BIB3" s="168"/>
      <c r="BIC3" s="168"/>
      <c r="BID3" s="168"/>
      <c r="BIE3" s="168"/>
      <c r="BIF3" s="168"/>
      <c r="BIG3" s="168"/>
      <c r="BIH3" s="168"/>
      <c r="BII3" s="168"/>
      <c r="BIJ3" s="168"/>
      <c r="BIK3" s="168"/>
      <c r="BIL3" s="168"/>
      <c r="BIM3" s="168"/>
      <c r="BIN3" s="168"/>
      <c r="BIO3" s="168"/>
      <c r="BIP3" s="168"/>
      <c r="BIQ3" s="168"/>
      <c r="BIR3" s="168"/>
      <c r="BIS3" s="168"/>
      <c r="BIT3" s="168"/>
      <c r="BIU3" s="168"/>
      <c r="BIV3" s="168"/>
      <c r="BIW3" s="168"/>
      <c r="BIX3" s="168"/>
      <c r="BIY3" s="168"/>
      <c r="BIZ3" s="168"/>
      <c r="BJA3" s="168"/>
      <c r="BJB3" s="168"/>
      <c r="BJC3" s="168"/>
      <c r="BJD3" s="168"/>
      <c r="BJE3" s="168"/>
      <c r="BJF3" s="168"/>
      <c r="BJG3" s="168"/>
      <c r="BJH3" s="168"/>
      <c r="BJI3" s="168"/>
      <c r="BJJ3" s="168"/>
      <c r="BJK3" s="168"/>
      <c r="BJL3" s="168"/>
      <c r="BJM3" s="168"/>
      <c r="BJN3" s="168"/>
      <c r="BJO3" s="168"/>
      <c r="BJP3" s="168"/>
      <c r="BJQ3" s="168"/>
      <c r="BJR3" s="168"/>
      <c r="BJS3" s="168"/>
      <c r="BJT3" s="168"/>
      <c r="BJU3" s="168"/>
      <c r="BJV3" s="168"/>
      <c r="BJW3" s="168"/>
      <c r="BJX3" s="168"/>
      <c r="BJY3" s="168"/>
      <c r="BJZ3" s="168"/>
      <c r="BKA3" s="168"/>
      <c r="BKB3" s="168"/>
      <c r="BKC3" s="168"/>
      <c r="BKD3" s="168"/>
      <c r="BKE3" s="168"/>
      <c r="BKF3" s="168"/>
      <c r="BKG3" s="168"/>
      <c r="BKH3" s="168"/>
      <c r="BKI3" s="168"/>
      <c r="BKJ3" s="168"/>
      <c r="BKK3" s="168"/>
      <c r="BKL3" s="168"/>
      <c r="BKM3" s="168"/>
      <c r="BKN3" s="168"/>
      <c r="BKO3" s="168"/>
      <c r="BKP3" s="168"/>
      <c r="BKQ3" s="168"/>
      <c r="BKR3" s="168"/>
      <c r="BKS3" s="168"/>
      <c r="BKT3" s="168"/>
      <c r="BKU3" s="168"/>
      <c r="BKV3" s="168"/>
      <c r="BKW3" s="168"/>
      <c r="BKX3" s="168"/>
      <c r="BKY3" s="168"/>
      <c r="BKZ3" s="168"/>
      <c r="BLA3" s="168"/>
      <c r="BLB3" s="168"/>
      <c r="BLC3" s="168"/>
      <c r="BLD3" s="168"/>
      <c r="BLE3" s="168"/>
      <c r="BLF3" s="168"/>
      <c r="BLG3" s="168"/>
      <c r="BLH3" s="168"/>
      <c r="BLI3" s="168"/>
      <c r="BLJ3" s="168"/>
      <c r="BLK3" s="168"/>
      <c r="BLL3" s="168"/>
      <c r="BLM3" s="168"/>
      <c r="BLN3" s="168"/>
      <c r="BLO3" s="168"/>
      <c r="BLP3" s="168"/>
      <c r="BLQ3" s="168"/>
      <c r="BLR3" s="168"/>
      <c r="BLS3" s="168"/>
      <c r="BLT3" s="168"/>
      <c r="BLU3" s="168"/>
      <c r="BLV3" s="168"/>
      <c r="BLW3" s="168"/>
      <c r="BLX3" s="168"/>
      <c r="BLY3" s="168"/>
      <c r="BLZ3" s="168"/>
      <c r="BMA3" s="168"/>
      <c r="BMB3" s="168"/>
      <c r="BMC3" s="168"/>
      <c r="BMD3" s="168"/>
      <c r="BME3" s="168"/>
      <c r="BMF3" s="168"/>
      <c r="BMG3" s="168"/>
      <c r="BMH3" s="168"/>
      <c r="BMI3" s="168"/>
      <c r="BMJ3" s="168"/>
      <c r="BMK3" s="168"/>
      <c r="BML3" s="168"/>
      <c r="BMM3" s="168"/>
      <c r="BMN3" s="168"/>
      <c r="BMO3" s="168"/>
      <c r="BMP3" s="168"/>
      <c r="BMQ3" s="168"/>
      <c r="BMR3" s="168"/>
      <c r="BMS3" s="168"/>
      <c r="BMT3" s="168"/>
      <c r="BMU3" s="168"/>
      <c r="BMV3" s="168"/>
      <c r="BMW3" s="168"/>
      <c r="BMX3" s="168"/>
      <c r="BMY3" s="168"/>
      <c r="BMZ3" s="168"/>
      <c r="BNA3" s="168"/>
      <c r="BNB3" s="168"/>
      <c r="BNC3" s="168"/>
      <c r="BND3" s="168"/>
      <c r="BNE3" s="168"/>
      <c r="BNF3" s="168"/>
      <c r="BNG3" s="168"/>
      <c r="BNH3" s="168"/>
      <c r="BNI3" s="168"/>
      <c r="BNJ3" s="168"/>
      <c r="BNK3" s="168"/>
      <c r="BNL3" s="168"/>
      <c r="BNM3" s="168"/>
      <c r="BNN3" s="168"/>
      <c r="BNO3" s="168"/>
      <c r="BNP3" s="168"/>
      <c r="BNQ3" s="168"/>
      <c r="BNR3" s="168"/>
      <c r="BNS3" s="168"/>
      <c r="BNT3" s="168"/>
      <c r="BNU3" s="168"/>
      <c r="BNV3" s="168"/>
      <c r="BNW3" s="168"/>
      <c r="BNX3" s="168"/>
      <c r="BNY3" s="168"/>
      <c r="BNZ3" s="168"/>
      <c r="BOA3" s="168"/>
      <c r="BOB3" s="168"/>
      <c r="BOC3" s="168"/>
      <c r="BOD3" s="168"/>
      <c r="BOE3" s="168"/>
      <c r="BOF3" s="168"/>
      <c r="BOG3" s="168"/>
      <c r="BOH3" s="168"/>
      <c r="BOI3" s="168"/>
      <c r="BOJ3" s="168"/>
      <c r="BOK3" s="168"/>
      <c r="BOL3" s="168"/>
      <c r="BOM3" s="168"/>
      <c r="BON3" s="168"/>
      <c r="BOO3" s="168"/>
      <c r="BOP3" s="168"/>
      <c r="BOQ3" s="168"/>
      <c r="BOR3" s="168"/>
      <c r="BOS3" s="168"/>
      <c r="BOT3" s="168"/>
      <c r="BOU3" s="168"/>
      <c r="BOV3" s="168"/>
      <c r="BOW3" s="168"/>
      <c r="BOX3" s="168"/>
      <c r="BOY3" s="168"/>
      <c r="BOZ3" s="168"/>
      <c r="BPA3" s="168"/>
      <c r="BPB3" s="168"/>
      <c r="BPC3" s="168"/>
      <c r="BPD3" s="168"/>
      <c r="BPE3" s="168"/>
      <c r="BPF3" s="168"/>
      <c r="BPG3" s="168"/>
      <c r="BPH3" s="168"/>
      <c r="BPI3" s="168"/>
      <c r="BPJ3" s="168"/>
      <c r="BPK3" s="168"/>
      <c r="BPL3" s="168"/>
      <c r="BPM3" s="168"/>
      <c r="BPN3" s="168"/>
      <c r="BPO3" s="168"/>
      <c r="BPP3" s="168"/>
      <c r="BPQ3" s="168"/>
      <c r="BPR3" s="168"/>
      <c r="BPS3" s="168"/>
      <c r="BPT3" s="168"/>
      <c r="BPU3" s="168"/>
      <c r="BPV3" s="168"/>
      <c r="BPW3" s="168"/>
      <c r="BPX3" s="168"/>
      <c r="BPY3" s="168"/>
      <c r="BPZ3" s="168"/>
      <c r="BQA3" s="168"/>
      <c r="BQB3" s="168"/>
      <c r="BQC3" s="168"/>
      <c r="BQD3" s="168"/>
      <c r="BQE3" s="168"/>
      <c r="BQF3" s="168"/>
      <c r="BQG3" s="168"/>
      <c r="BQH3" s="168"/>
      <c r="BQI3" s="168"/>
      <c r="BQJ3" s="168"/>
      <c r="BQK3" s="168"/>
      <c r="BQL3" s="168"/>
      <c r="BQM3" s="168"/>
      <c r="BQN3" s="168"/>
      <c r="BQO3" s="168"/>
      <c r="BQP3" s="168"/>
      <c r="BQQ3" s="168"/>
      <c r="BQR3" s="168"/>
      <c r="BQS3" s="168"/>
      <c r="BQT3" s="168"/>
      <c r="BQU3" s="168"/>
      <c r="BQV3" s="168"/>
      <c r="BQW3" s="168"/>
      <c r="BQX3" s="168"/>
      <c r="BQY3" s="168"/>
      <c r="BQZ3" s="168"/>
      <c r="BRA3" s="168"/>
      <c r="BRB3" s="168"/>
      <c r="BRC3" s="168"/>
      <c r="BRD3" s="168"/>
      <c r="BRE3" s="168"/>
      <c r="BRF3" s="168"/>
      <c r="BRG3" s="168"/>
      <c r="BRH3" s="168"/>
      <c r="BRI3" s="168"/>
      <c r="BRJ3" s="168"/>
      <c r="BRK3" s="168"/>
      <c r="BRL3" s="168"/>
      <c r="BRM3" s="168"/>
      <c r="BRN3" s="168"/>
      <c r="BRO3" s="168"/>
      <c r="BRP3" s="168"/>
      <c r="BRQ3" s="168"/>
      <c r="BRR3" s="168"/>
      <c r="BRS3" s="168"/>
      <c r="BRT3" s="168"/>
      <c r="BRU3" s="168"/>
      <c r="BRV3" s="168"/>
      <c r="BRW3" s="168"/>
      <c r="BRX3" s="168"/>
      <c r="BRY3" s="168"/>
      <c r="BRZ3" s="168"/>
      <c r="BSA3" s="168"/>
      <c r="BSB3" s="168"/>
      <c r="BSC3" s="168"/>
      <c r="BSD3" s="168"/>
      <c r="BSE3" s="168"/>
      <c r="BSF3" s="168"/>
      <c r="BSG3" s="168"/>
      <c r="BSH3" s="168"/>
      <c r="BSI3" s="168"/>
      <c r="BSJ3" s="168"/>
      <c r="BSK3" s="168"/>
      <c r="BSL3" s="168"/>
      <c r="BSM3" s="168"/>
      <c r="BSN3" s="168"/>
      <c r="BSO3" s="168"/>
      <c r="BSP3" s="168"/>
      <c r="BSQ3" s="168"/>
      <c r="BSR3" s="168"/>
      <c r="BSS3" s="168"/>
      <c r="BST3" s="168"/>
      <c r="BSU3" s="168"/>
      <c r="BSV3" s="168"/>
      <c r="BSW3" s="168"/>
      <c r="BSX3" s="168"/>
      <c r="BSY3" s="168"/>
      <c r="BSZ3" s="168"/>
      <c r="BTA3" s="168"/>
      <c r="BTB3" s="168"/>
      <c r="BTC3" s="168"/>
      <c r="BTD3" s="168"/>
      <c r="BTE3" s="168"/>
      <c r="BTF3" s="168"/>
      <c r="BTG3" s="168"/>
      <c r="BTH3" s="168"/>
      <c r="BTI3" s="168"/>
      <c r="BTJ3" s="168"/>
      <c r="BTK3" s="168"/>
      <c r="BTL3" s="168"/>
      <c r="BTM3" s="168"/>
      <c r="BTN3" s="168"/>
      <c r="BTO3" s="168"/>
      <c r="BTP3" s="168"/>
      <c r="BTQ3" s="168"/>
      <c r="BTR3" s="168"/>
      <c r="BTS3" s="168"/>
      <c r="BTT3" s="168"/>
      <c r="BTU3" s="168"/>
      <c r="BTV3" s="168"/>
      <c r="BTW3" s="168"/>
      <c r="BTX3" s="168"/>
      <c r="BTY3" s="168"/>
      <c r="BTZ3" s="168"/>
      <c r="BUA3" s="168"/>
      <c r="BUB3" s="168"/>
      <c r="BUC3" s="168"/>
      <c r="BUD3" s="168"/>
      <c r="BUE3" s="168"/>
      <c r="BUF3" s="168"/>
      <c r="BUG3" s="168"/>
      <c r="BUH3" s="168"/>
      <c r="BUI3" s="168"/>
      <c r="BUJ3" s="168"/>
      <c r="BUK3" s="168"/>
      <c r="BUL3" s="168"/>
      <c r="BUM3" s="168"/>
      <c r="BUN3" s="168"/>
      <c r="BUO3" s="168"/>
      <c r="BUP3" s="168"/>
      <c r="BUQ3" s="168"/>
      <c r="BUR3" s="168"/>
      <c r="BUS3" s="168"/>
      <c r="BUT3" s="168"/>
      <c r="BUU3" s="168"/>
      <c r="BUV3" s="168"/>
      <c r="BUW3" s="168"/>
      <c r="BUX3" s="168"/>
      <c r="BUY3" s="168"/>
      <c r="BUZ3" s="168"/>
      <c r="BVA3" s="168"/>
      <c r="BVB3" s="168"/>
      <c r="BVC3" s="168"/>
      <c r="BVD3" s="168"/>
      <c r="BVE3" s="168"/>
      <c r="BVF3" s="168"/>
      <c r="BVG3" s="168"/>
      <c r="BVH3" s="168"/>
      <c r="BVI3" s="168"/>
      <c r="BVJ3" s="168"/>
      <c r="BVK3" s="168"/>
      <c r="BVL3" s="168"/>
      <c r="BVM3" s="168"/>
      <c r="BVN3" s="168"/>
      <c r="BVO3" s="168"/>
      <c r="BVP3" s="168"/>
      <c r="BVQ3" s="168"/>
      <c r="BVR3" s="168"/>
      <c r="BVS3" s="168"/>
      <c r="BVT3" s="168"/>
      <c r="BVU3" s="168"/>
      <c r="BVV3" s="168"/>
      <c r="BVW3" s="168"/>
      <c r="BVX3" s="168"/>
      <c r="BVY3" s="168"/>
      <c r="BVZ3" s="168"/>
      <c r="BWA3" s="168"/>
      <c r="BWB3" s="168"/>
      <c r="BWC3" s="168"/>
      <c r="BWD3" s="168"/>
      <c r="BWE3" s="168"/>
      <c r="BWF3" s="168"/>
      <c r="BWG3" s="168"/>
      <c r="BWH3" s="168"/>
      <c r="BWI3" s="168"/>
      <c r="BWJ3" s="168"/>
      <c r="BWK3" s="168"/>
      <c r="BWL3" s="168"/>
      <c r="BWM3" s="168"/>
      <c r="BWN3" s="168"/>
      <c r="BWO3" s="168"/>
      <c r="BWP3" s="168"/>
      <c r="BWQ3" s="168"/>
      <c r="BWR3" s="168"/>
      <c r="BWS3" s="168"/>
      <c r="BWT3" s="168"/>
      <c r="BWU3" s="168"/>
      <c r="BWV3" s="168"/>
      <c r="BWW3" s="168"/>
      <c r="BWX3" s="168"/>
      <c r="BWY3" s="168"/>
      <c r="BWZ3" s="168"/>
      <c r="BXA3" s="168"/>
      <c r="BXB3" s="168"/>
      <c r="BXC3" s="168"/>
      <c r="BXD3" s="168"/>
      <c r="BXE3" s="168"/>
      <c r="BXF3" s="168"/>
      <c r="BXG3" s="168"/>
      <c r="BXH3" s="168"/>
      <c r="BXI3" s="168"/>
      <c r="BXJ3" s="168"/>
      <c r="BXK3" s="168"/>
      <c r="BXL3" s="168"/>
      <c r="BXM3" s="168"/>
      <c r="BXN3" s="168"/>
      <c r="BXO3" s="168"/>
      <c r="BXP3" s="168"/>
      <c r="BXQ3" s="168"/>
      <c r="BXR3" s="168"/>
      <c r="BXS3" s="168"/>
      <c r="BXT3" s="168"/>
      <c r="BXU3" s="168"/>
      <c r="BXV3" s="168"/>
      <c r="BXW3" s="168"/>
      <c r="BXX3" s="168"/>
      <c r="BXY3" s="168"/>
      <c r="BXZ3" s="168"/>
      <c r="BYA3" s="168"/>
      <c r="BYB3" s="168"/>
      <c r="BYC3" s="168"/>
      <c r="BYD3" s="168"/>
      <c r="BYE3" s="168"/>
      <c r="BYF3" s="168"/>
      <c r="BYG3" s="168"/>
      <c r="BYH3" s="168"/>
      <c r="BYI3" s="168"/>
      <c r="BYJ3" s="168"/>
      <c r="BYK3" s="168"/>
      <c r="BYL3" s="168"/>
      <c r="BYM3" s="168"/>
      <c r="BYN3" s="168"/>
      <c r="BYO3" s="168"/>
      <c r="BYP3" s="168"/>
      <c r="BYQ3" s="168"/>
      <c r="BYR3" s="168"/>
      <c r="BYS3" s="168"/>
      <c r="BYT3" s="168"/>
      <c r="BYU3" s="168"/>
      <c r="BYV3" s="168"/>
      <c r="BYW3" s="168"/>
      <c r="BYX3" s="168"/>
      <c r="BYY3" s="168"/>
      <c r="BYZ3" s="168"/>
      <c r="BZA3" s="168"/>
      <c r="BZB3" s="168"/>
      <c r="BZC3" s="168"/>
      <c r="BZD3" s="168"/>
      <c r="BZE3" s="168"/>
      <c r="BZF3" s="168"/>
      <c r="BZG3" s="168"/>
      <c r="BZH3" s="168"/>
      <c r="BZI3" s="168"/>
      <c r="BZJ3" s="168"/>
      <c r="BZK3" s="168"/>
      <c r="BZL3" s="168"/>
      <c r="BZM3" s="168"/>
      <c r="BZN3" s="168"/>
      <c r="BZO3" s="168"/>
      <c r="BZP3" s="168"/>
      <c r="BZQ3" s="168"/>
      <c r="BZR3" s="168"/>
      <c r="BZS3" s="168"/>
      <c r="BZT3" s="168"/>
      <c r="BZU3" s="168"/>
      <c r="BZV3" s="168"/>
      <c r="BZW3" s="168"/>
      <c r="BZX3" s="168"/>
      <c r="BZY3" s="168"/>
      <c r="BZZ3" s="168"/>
      <c r="CAA3" s="168"/>
      <c r="CAB3" s="168"/>
      <c r="CAC3" s="168"/>
      <c r="CAD3" s="168"/>
      <c r="CAE3" s="168"/>
      <c r="CAF3" s="168"/>
      <c r="CAG3" s="168"/>
      <c r="CAH3" s="168"/>
      <c r="CAI3" s="168"/>
      <c r="CAJ3" s="168"/>
      <c r="CAK3" s="168"/>
      <c r="CAL3" s="168"/>
      <c r="CAM3" s="168"/>
      <c r="CAN3" s="168"/>
      <c r="CAO3" s="168"/>
      <c r="CAP3" s="168"/>
      <c r="CAQ3" s="168"/>
      <c r="CAR3" s="168"/>
      <c r="CAS3" s="168"/>
      <c r="CAT3" s="168"/>
      <c r="CAU3" s="168"/>
      <c r="CAV3" s="168"/>
      <c r="CAW3" s="168"/>
      <c r="CAX3" s="168"/>
      <c r="CAY3" s="168"/>
      <c r="CAZ3" s="168"/>
      <c r="CBA3" s="168"/>
      <c r="CBB3" s="168"/>
      <c r="CBC3" s="168"/>
      <c r="CBD3" s="168"/>
      <c r="CBE3" s="168"/>
      <c r="CBF3" s="168"/>
      <c r="CBG3" s="168"/>
      <c r="CBH3" s="168"/>
      <c r="CBI3" s="168"/>
      <c r="CBJ3" s="168"/>
      <c r="CBK3" s="168"/>
      <c r="CBL3" s="168"/>
      <c r="CBM3" s="168"/>
      <c r="CBN3" s="168"/>
      <c r="CBO3" s="168"/>
      <c r="CBP3" s="168"/>
      <c r="CBQ3" s="168"/>
      <c r="CBR3" s="168"/>
      <c r="CBS3" s="168"/>
      <c r="CBT3" s="168"/>
      <c r="CBU3" s="168"/>
      <c r="CBV3" s="168"/>
      <c r="CBW3" s="168"/>
      <c r="CBX3" s="168"/>
      <c r="CBY3" s="168"/>
      <c r="CBZ3" s="168"/>
      <c r="CCA3" s="168"/>
      <c r="CCB3" s="168"/>
      <c r="CCC3" s="168"/>
      <c r="CCD3" s="168"/>
      <c r="CCE3" s="168"/>
      <c r="CCF3" s="168"/>
      <c r="CCG3" s="168"/>
      <c r="CCH3" s="168"/>
      <c r="CCI3" s="168"/>
      <c r="CCJ3" s="168"/>
      <c r="CCK3" s="168"/>
      <c r="CCL3" s="168"/>
      <c r="CCM3" s="168"/>
      <c r="CCN3" s="168"/>
      <c r="CCO3" s="168"/>
      <c r="CCP3" s="168"/>
      <c r="CCQ3" s="168"/>
      <c r="CCR3" s="168"/>
      <c r="CCS3" s="168"/>
      <c r="CCT3" s="168"/>
      <c r="CCU3" s="168"/>
      <c r="CCV3" s="168"/>
      <c r="CCW3" s="168"/>
      <c r="CCX3" s="168"/>
      <c r="CCY3" s="168"/>
      <c r="CCZ3" s="168"/>
      <c r="CDA3" s="168"/>
      <c r="CDB3" s="168"/>
      <c r="CDC3" s="168"/>
      <c r="CDD3" s="168"/>
      <c r="CDE3" s="168"/>
      <c r="CDF3" s="168"/>
      <c r="CDG3" s="168"/>
      <c r="CDH3" s="168"/>
      <c r="CDI3" s="168"/>
      <c r="CDJ3" s="168"/>
      <c r="CDK3" s="168"/>
      <c r="CDL3" s="168"/>
      <c r="CDM3" s="168"/>
      <c r="CDN3" s="168"/>
      <c r="CDO3" s="168"/>
      <c r="CDP3" s="168"/>
      <c r="CDQ3" s="168"/>
      <c r="CDR3" s="168"/>
      <c r="CDS3" s="168"/>
      <c r="CDT3" s="168"/>
      <c r="CDU3" s="168"/>
      <c r="CDV3" s="168"/>
      <c r="CDW3" s="168"/>
      <c r="CDX3" s="168"/>
      <c r="CDY3" s="168"/>
      <c r="CDZ3" s="168"/>
      <c r="CEA3" s="168"/>
      <c r="CEB3" s="168"/>
      <c r="CEC3" s="168"/>
      <c r="CED3" s="168"/>
      <c r="CEE3" s="168"/>
      <c r="CEF3" s="168"/>
      <c r="CEG3" s="168"/>
      <c r="CEH3" s="168"/>
      <c r="CEI3" s="168"/>
      <c r="CEJ3" s="168"/>
      <c r="CEK3" s="168"/>
      <c r="CEL3" s="168"/>
      <c r="CEM3" s="168"/>
      <c r="CEN3" s="168"/>
      <c r="CEO3" s="168"/>
      <c r="CEP3" s="168"/>
      <c r="CEQ3" s="168"/>
      <c r="CER3" s="168"/>
      <c r="CES3" s="168"/>
      <c r="CET3" s="168"/>
      <c r="CEU3" s="168"/>
      <c r="CEV3" s="168"/>
      <c r="CEW3" s="168"/>
      <c r="CEX3" s="168"/>
      <c r="CEY3" s="168"/>
      <c r="CEZ3" s="168"/>
      <c r="CFA3" s="168"/>
      <c r="CFB3" s="168"/>
      <c r="CFC3" s="168"/>
      <c r="CFD3" s="168"/>
      <c r="CFE3" s="168"/>
      <c r="CFF3" s="168"/>
      <c r="CFG3" s="168"/>
      <c r="CFH3" s="168"/>
      <c r="CFI3" s="168"/>
      <c r="CFJ3" s="168"/>
      <c r="CFK3" s="168"/>
      <c r="CFL3" s="168"/>
      <c r="CFM3" s="168"/>
      <c r="CFN3" s="168"/>
      <c r="CFO3" s="168"/>
      <c r="CFP3" s="168"/>
      <c r="CFQ3" s="168"/>
      <c r="CFR3" s="168"/>
      <c r="CFS3" s="168"/>
      <c r="CFT3" s="168"/>
      <c r="CFU3" s="168"/>
      <c r="CFV3" s="168"/>
      <c r="CFW3" s="168"/>
      <c r="CFX3" s="168"/>
      <c r="CFY3" s="168"/>
      <c r="CFZ3" s="168"/>
      <c r="CGA3" s="168"/>
      <c r="CGB3" s="168"/>
      <c r="CGC3" s="168"/>
      <c r="CGD3" s="168"/>
      <c r="CGE3" s="168"/>
      <c r="CGF3" s="168"/>
      <c r="CGG3" s="168"/>
      <c r="CGH3" s="168"/>
      <c r="CGI3" s="168"/>
      <c r="CGJ3" s="168"/>
      <c r="CGK3" s="168"/>
      <c r="CGL3" s="168"/>
      <c r="CGM3" s="168"/>
      <c r="CGN3" s="168"/>
      <c r="CGO3" s="168"/>
      <c r="CGP3" s="168"/>
      <c r="CGQ3" s="168"/>
      <c r="CGR3" s="168"/>
      <c r="CGS3" s="168"/>
      <c r="CGT3" s="168"/>
      <c r="CGU3" s="168"/>
      <c r="CGV3" s="168"/>
      <c r="CGW3" s="168"/>
      <c r="CGX3" s="168"/>
      <c r="CGY3" s="168"/>
      <c r="CGZ3" s="168"/>
      <c r="CHA3" s="168"/>
      <c r="CHB3" s="168"/>
      <c r="CHC3" s="168"/>
      <c r="CHD3" s="168"/>
      <c r="CHE3" s="168"/>
      <c r="CHF3" s="168"/>
      <c r="CHG3" s="168"/>
      <c r="CHH3" s="168"/>
      <c r="CHI3" s="168"/>
      <c r="CHJ3" s="168"/>
      <c r="CHK3" s="168"/>
      <c r="CHL3" s="168"/>
      <c r="CHM3" s="168"/>
      <c r="CHN3" s="168"/>
      <c r="CHO3" s="168"/>
      <c r="CHP3" s="168"/>
      <c r="CHQ3" s="168"/>
      <c r="CHR3" s="168"/>
      <c r="CHS3" s="168"/>
      <c r="CHT3" s="168"/>
      <c r="CHU3" s="168"/>
      <c r="CHV3" s="168"/>
      <c r="CHW3" s="168"/>
      <c r="CHX3" s="168"/>
      <c r="CHY3" s="168"/>
      <c r="CHZ3" s="168"/>
      <c r="CIA3" s="168"/>
      <c r="CIB3" s="168"/>
      <c r="CIC3" s="168"/>
      <c r="CID3" s="168"/>
      <c r="CIE3" s="168"/>
      <c r="CIF3" s="168"/>
      <c r="CIG3" s="168"/>
      <c r="CIH3" s="168"/>
      <c r="CII3" s="168"/>
      <c r="CIJ3" s="168"/>
      <c r="CIK3" s="168"/>
      <c r="CIL3" s="168"/>
      <c r="CIM3" s="168"/>
      <c r="CIN3" s="168"/>
      <c r="CIO3" s="168"/>
      <c r="CIP3" s="168"/>
      <c r="CIQ3" s="168"/>
      <c r="CIR3" s="168"/>
      <c r="CIS3" s="168"/>
      <c r="CIT3" s="168"/>
      <c r="CIU3" s="168"/>
      <c r="CIV3" s="168"/>
      <c r="CIW3" s="168"/>
      <c r="CIX3" s="168"/>
      <c r="CIY3" s="168"/>
      <c r="CIZ3" s="168"/>
      <c r="CJA3" s="168"/>
      <c r="CJB3" s="168"/>
      <c r="CJC3" s="168"/>
      <c r="CJD3" s="168"/>
      <c r="CJE3" s="168"/>
      <c r="CJF3" s="168"/>
      <c r="CJG3" s="168"/>
      <c r="CJH3" s="168"/>
      <c r="CJI3" s="168"/>
      <c r="CJJ3" s="168"/>
      <c r="CJK3" s="168"/>
      <c r="CJL3" s="168"/>
      <c r="CJM3" s="168"/>
      <c r="CJN3" s="168"/>
      <c r="CJO3" s="168"/>
      <c r="CJP3" s="168"/>
      <c r="CJQ3" s="168"/>
      <c r="CJR3" s="168"/>
      <c r="CJS3" s="168"/>
      <c r="CJT3" s="168"/>
      <c r="CJU3" s="168"/>
      <c r="CJV3" s="168"/>
      <c r="CJW3" s="168"/>
      <c r="CJX3" s="168"/>
      <c r="CJY3" s="168"/>
      <c r="CJZ3" s="168"/>
      <c r="CKA3" s="168"/>
      <c r="CKB3" s="168"/>
      <c r="CKC3" s="168"/>
      <c r="CKD3" s="168"/>
      <c r="CKE3" s="168"/>
      <c r="CKF3" s="168"/>
      <c r="CKG3" s="168"/>
      <c r="CKH3" s="168"/>
      <c r="CKI3" s="168"/>
      <c r="CKJ3" s="168"/>
      <c r="CKK3" s="168"/>
      <c r="CKL3" s="168"/>
      <c r="CKM3" s="168"/>
      <c r="CKN3" s="168"/>
      <c r="CKO3" s="168"/>
      <c r="CKP3" s="168"/>
      <c r="CKQ3" s="168"/>
      <c r="CKR3" s="168"/>
      <c r="CKS3" s="168"/>
      <c r="CKT3" s="168"/>
      <c r="CKU3" s="168"/>
      <c r="CKV3" s="168"/>
      <c r="CKW3" s="168"/>
      <c r="CKX3" s="168"/>
      <c r="CKY3" s="168"/>
      <c r="CKZ3" s="168"/>
      <c r="CLA3" s="168"/>
      <c r="CLB3" s="168"/>
      <c r="CLC3" s="168"/>
      <c r="CLD3" s="168"/>
      <c r="CLE3" s="168"/>
      <c r="CLF3" s="168"/>
      <c r="CLG3" s="168"/>
      <c r="CLH3" s="168"/>
      <c r="CLI3" s="168"/>
      <c r="CLJ3" s="168"/>
      <c r="CLK3" s="168"/>
      <c r="CLL3" s="168"/>
      <c r="CLM3" s="168"/>
      <c r="CLN3" s="168"/>
      <c r="CLO3" s="168"/>
      <c r="CLP3" s="168"/>
      <c r="CLQ3" s="168"/>
      <c r="CLR3" s="168"/>
      <c r="CLS3" s="168"/>
      <c r="CLT3" s="168"/>
      <c r="CLU3" s="168"/>
      <c r="CLV3" s="168"/>
      <c r="CLW3" s="168"/>
      <c r="CLX3" s="168"/>
      <c r="CLY3" s="168"/>
      <c r="CLZ3" s="168"/>
      <c r="CMA3" s="168"/>
      <c r="CMB3" s="168"/>
      <c r="CMC3" s="168"/>
      <c r="CMD3" s="168"/>
      <c r="CME3" s="168"/>
      <c r="CMF3" s="168"/>
      <c r="CMG3" s="168"/>
      <c r="CMH3" s="168"/>
      <c r="CMI3" s="168"/>
      <c r="CMJ3" s="168"/>
      <c r="CMK3" s="168"/>
      <c r="CML3" s="168"/>
      <c r="CMM3" s="168"/>
      <c r="CMN3" s="168"/>
      <c r="CMO3" s="168"/>
      <c r="CMP3" s="168"/>
      <c r="CMQ3" s="168"/>
      <c r="CMR3" s="168"/>
      <c r="CMS3" s="168"/>
      <c r="CMT3" s="168"/>
      <c r="CMU3" s="168"/>
      <c r="CMV3" s="168"/>
      <c r="CMW3" s="168"/>
      <c r="CMX3" s="168"/>
      <c r="CMY3" s="168"/>
      <c r="CMZ3" s="168"/>
      <c r="CNA3" s="168"/>
      <c r="CNB3" s="168"/>
      <c r="CNC3" s="168"/>
      <c r="CND3" s="168"/>
      <c r="CNE3" s="168"/>
      <c r="CNF3" s="168"/>
      <c r="CNG3" s="168"/>
      <c r="CNH3" s="168"/>
      <c r="CNI3" s="168"/>
      <c r="CNJ3" s="168"/>
      <c r="CNK3" s="168"/>
      <c r="CNL3" s="168"/>
      <c r="CNM3" s="168"/>
      <c r="CNN3" s="168"/>
      <c r="CNO3" s="168"/>
      <c r="CNP3" s="168"/>
      <c r="CNQ3" s="168"/>
      <c r="CNR3" s="168"/>
      <c r="CNS3" s="168"/>
      <c r="CNT3" s="168"/>
      <c r="CNU3" s="168"/>
      <c r="CNV3" s="168"/>
      <c r="CNW3" s="168"/>
      <c r="CNX3" s="168"/>
      <c r="CNY3" s="168"/>
      <c r="CNZ3" s="168"/>
      <c r="COA3" s="168"/>
      <c r="COB3" s="168"/>
      <c r="COC3" s="168"/>
      <c r="COD3" s="168"/>
      <c r="COE3" s="168"/>
      <c r="COF3" s="168"/>
      <c r="COG3" s="168"/>
      <c r="COH3" s="168"/>
      <c r="COI3" s="168"/>
      <c r="COJ3" s="168"/>
      <c r="COK3" s="168"/>
      <c r="COL3" s="168"/>
      <c r="COM3" s="168"/>
      <c r="CON3" s="168"/>
      <c r="COO3" s="168"/>
      <c r="COP3" s="168"/>
      <c r="COQ3" s="168"/>
      <c r="COR3" s="168"/>
      <c r="COS3" s="168"/>
      <c r="COT3" s="168"/>
      <c r="COU3" s="168"/>
      <c r="COV3" s="168"/>
      <c r="COW3" s="168"/>
      <c r="COX3" s="168"/>
      <c r="COY3" s="168"/>
      <c r="COZ3" s="168"/>
      <c r="CPA3" s="168"/>
      <c r="CPB3" s="168"/>
      <c r="CPC3" s="168"/>
      <c r="CPD3" s="168"/>
      <c r="CPE3" s="168"/>
      <c r="CPF3" s="168"/>
      <c r="CPG3" s="168"/>
      <c r="CPH3" s="168"/>
      <c r="CPI3" s="168"/>
      <c r="CPJ3" s="168"/>
      <c r="CPK3" s="168"/>
      <c r="CPL3" s="168"/>
      <c r="CPM3" s="168"/>
      <c r="CPN3" s="168"/>
      <c r="CPO3" s="168"/>
      <c r="CPP3" s="168"/>
      <c r="CPQ3" s="168"/>
      <c r="CPR3" s="168"/>
      <c r="CPS3" s="168"/>
      <c r="CPT3" s="168"/>
      <c r="CPU3" s="168"/>
      <c r="CPV3" s="168"/>
      <c r="CPW3" s="168"/>
      <c r="CPX3" s="168"/>
      <c r="CPY3" s="168"/>
      <c r="CPZ3" s="168"/>
      <c r="CQA3" s="168"/>
      <c r="CQB3" s="168"/>
      <c r="CQC3" s="168"/>
      <c r="CQD3" s="168"/>
      <c r="CQE3" s="168"/>
      <c r="CQF3" s="168"/>
      <c r="CQG3" s="168"/>
      <c r="CQH3" s="168"/>
      <c r="CQI3" s="168"/>
      <c r="CQJ3" s="168"/>
      <c r="CQK3" s="168"/>
      <c r="CQL3" s="168"/>
      <c r="CQM3" s="168"/>
      <c r="CQN3" s="168"/>
      <c r="CQO3" s="168"/>
      <c r="CQP3" s="168"/>
      <c r="CQQ3" s="168"/>
      <c r="CQR3" s="168"/>
      <c r="CQS3" s="168"/>
      <c r="CQT3" s="168"/>
      <c r="CQU3" s="168"/>
      <c r="CQV3" s="168"/>
      <c r="CQW3" s="168"/>
      <c r="CQX3" s="168"/>
      <c r="CQY3" s="168"/>
      <c r="CQZ3" s="168"/>
      <c r="CRA3" s="168"/>
      <c r="CRB3" s="168"/>
      <c r="CRC3" s="168"/>
      <c r="CRD3" s="168"/>
      <c r="CRE3" s="168"/>
      <c r="CRF3" s="168"/>
      <c r="CRG3" s="168"/>
      <c r="CRH3" s="168"/>
      <c r="CRI3" s="168"/>
      <c r="CRJ3" s="168"/>
      <c r="CRK3" s="168"/>
      <c r="CRL3" s="168"/>
      <c r="CRM3" s="168"/>
      <c r="CRN3" s="168"/>
      <c r="CRO3" s="168"/>
      <c r="CRP3" s="168"/>
      <c r="CRQ3" s="168"/>
      <c r="CRR3" s="168"/>
      <c r="CRS3" s="168"/>
      <c r="CRT3" s="168"/>
      <c r="CRU3" s="168"/>
      <c r="CRV3" s="168"/>
      <c r="CRW3" s="168"/>
      <c r="CRX3" s="168"/>
      <c r="CRY3" s="168"/>
      <c r="CRZ3" s="168"/>
      <c r="CSA3" s="168"/>
      <c r="CSB3" s="168"/>
      <c r="CSC3" s="168"/>
      <c r="CSD3" s="168"/>
      <c r="CSE3" s="168"/>
      <c r="CSF3" s="168"/>
      <c r="CSG3" s="168"/>
      <c r="CSH3" s="168"/>
      <c r="CSI3" s="168"/>
      <c r="CSJ3" s="168"/>
      <c r="CSK3" s="168"/>
      <c r="CSL3" s="168"/>
      <c r="CSM3" s="168"/>
      <c r="CSN3" s="168"/>
      <c r="CSO3" s="168"/>
      <c r="CSP3" s="168"/>
      <c r="CSQ3" s="168"/>
      <c r="CSR3" s="168"/>
      <c r="CSS3" s="168"/>
      <c r="CST3" s="168"/>
      <c r="CSU3" s="168"/>
      <c r="CSV3" s="168"/>
      <c r="CSW3" s="168"/>
      <c r="CSX3" s="168"/>
      <c r="CSY3" s="168"/>
      <c r="CSZ3" s="168"/>
      <c r="CTA3" s="168"/>
      <c r="CTB3" s="168"/>
      <c r="CTC3" s="168"/>
      <c r="CTD3" s="168"/>
      <c r="CTE3" s="168"/>
      <c r="CTF3" s="168"/>
      <c r="CTG3" s="168"/>
      <c r="CTH3" s="168"/>
      <c r="CTI3" s="168"/>
      <c r="CTJ3" s="168"/>
      <c r="CTK3" s="168"/>
      <c r="CTL3" s="168"/>
      <c r="CTM3" s="168"/>
      <c r="CTN3" s="168"/>
      <c r="CTO3" s="168"/>
      <c r="CTP3" s="168"/>
      <c r="CTQ3" s="168"/>
      <c r="CTR3" s="168"/>
      <c r="CTS3" s="168"/>
      <c r="CTT3" s="168"/>
      <c r="CTU3" s="168"/>
      <c r="CTV3" s="168"/>
      <c r="CTW3" s="168"/>
      <c r="CTX3" s="168"/>
      <c r="CTY3" s="168"/>
      <c r="CTZ3" s="168"/>
      <c r="CUA3" s="168"/>
      <c r="CUB3" s="168"/>
      <c r="CUC3" s="168"/>
      <c r="CUD3" s="168"/>
      <c r="CUE3" s="168"/>
      <c r="CUF3" s="168"/>
      <c r="CUG3" s="168"/>
      <c r="CUH3" s="168"/>
      <c r="CUI3" s="168"/>
      <c r="CUJ3" s="168"/>
      <c r="CUK3" s="168"/>
      <c r="CUL3" s="168"/>
      <c r="CUM3" s="168"/>
      <c r="CUN3" s="168"/>
      <c r="CUO3" s="168"/>
      <c r="CUP3" s="168"/>
      <c r="CUQ3" s="168"/>
      <c r="CUR3" s="168"/>
      <c r="CUS3" s="168"/>
      <c r="CUT3" s="168"/>
      <c r="CUU3" s="168"/>
      <c r="CUV3" s="168"/>
      <c r="CUW3" s="168"/>
      <c r="CUX3" s="168"/>
      <c r="CUY3" s="168"/>
      <c r="CUZ3" s="168"/>
      <c r="CVA3" s="168"/>
      <c r="CVB3" s="168"/>
      <c r="CVC3" s="168"/>
      <c r="CVD3" s="168"/>
      <c r="CVE3" s="168"/>
      <c r="CVF3" s="168"/>
      <c r="CVG3" s="168"/>
      <c r="CVH3" s="168"/>
      <c r="CVI3" s="168"/>
      <c r="CVJ3" s="168"/>
      <c r="CVK3" s="168"/>
      <c r="CVL3" s="168"/>
      <c r="CVM3" s="168"/>
      <c r="CVN3" s="168"/>
      <c r="CVO3" s="168"/>
      <c r="CVP3" s="168"/>
      <c r="CVQ3" s="168"/>
      <c r="CVR3" s="168"/>
      <c r="CVS3" s="168"/>
      <c r="CVT3" s="168"/>
      <c r="CVU3" s="168"/>
      <c r="CVV3" s="168"/>
      <c r="CVW3" s="168"/>
      <c r="CVX3" s="168"/>
      <c r="CVY3" s="168"/>
      <c r="CVZ3" s="168"/>
      <c r="CWA3" s="168"/>
      <c r="CWB3" s="168"/>
      <c r="CWC3" s="168"/>
      <c r="CWD3" s="168"/>
      <c r="CWE3" s="168"/>
      <c r="CWF3" s="168"/>
      <c r="CWG3" s="168"/>
      <c r="CWH3" s="168"/>
      <c r="CWI3" s="168"/>
      <c r="CWJ3" s="168"/>
      <c r="CWK3" s="168"/>
      <c r="CWL3" s="168"/>
      <c r="CWM3" s="168"/>
      <c r="CWN3" s="168"/>
      <c r="CWO3" s="168"/>
      <c r="CWP3" s="168"/>
      <c r="CWQ3" s="168"/>
      <c r="CWR3" s="168"/>
      <c r="CWS3" s="168"/>
      <c r="CWT3" s="168"/>
      <c r="CWU3" s="168"/>
      <c r="CWV3" s="168"/>
      <c r="CWW3" s="168"/>
      <c r="CWX3" s="168"/>
      <c r="CWY3" s="168"/>
      <c r="CWZ3" s="168"/>
      <c r="CXA3" s="168"/>
      <c r="CXB3" s="168"/>
      <c r="CXC3" s="168"/>
      <c r="CXD3" s="168"/>
      <c r="CXE3" s="168"/>
      <c r="CXF3" s="168"/>
      <c r="CXG3" s="168"/>
      <c r="CXH3" s="168"/>
      <c r="CXI3" s="168"/>
      <c r="CXJ3" s="168"/>
      <c r="CXK3" s="168"/>
      <c r="CXL3" s="168"/>
      <c r="CXM3" s="168"/>
      <c r="CXN3" s="168"/>
      <c r="CXO3" s="168"/>
      <c r="CXP3" s="168"/>
      <c r="CXQ3" s="168"/>
      <c r="CXR3" s="168"/>
      <c r="CXS3" s="168"/>
      <c r="CXT3" s="168"/>
      <c r="CXU3" s="168"/>
      <c r="CXV3" s="168"/>
      <c r="CXW3" s="168"/>
      <c r="CXX3" s="168"/>
      <c r="CXY3" s="168"/>
      <c r="CXZ3" s="168"/>
      <c r="CYA3" s="168"/>
      <c r="CYB3" s="168"/>
      <c r="CYC3" s="168"/>
      <c r="CYD3" s="168"/>
      <c r="CYE3" s="168"/>
      <c r="CYF3" s="168"/>
      <c r="CYG3" s="168"/>
      <c r="CYH3" s="168"/>
      <c r="CYI3" s="168"/>
      <c r="CYJ3" s="168"/>
      <c r="CYK3" s="168"/>
      <c r="CYL3" s="168"/>
      <c r="CYM3" s="168"/>
      <c r="CYN3" s="168"/>
      <c r="CYO3" s="168"/>
      <c r="CYP3" s="168"/>
      <c r="CYQ3" s="168"/>
      <c r="CYR3" s="168"/>
      <c r="CYS3" s="168"/>
      <c r="CYT3" s="168"/>
      <c r="CYU3" s="168"/>
      <c r="CYV3" s="168"/>
      <c r="CYW3" s="168"/>
      <c r="CYX3" s="168"/>
      <c r="CYY3" s="168"/>
      <c r="CYZ3" s="168"/>
      <c r="CZA3" s="168"/>
      <c r="CZB3" s="168"/>
      <c r="CZC3" s="168"/>
      <c r="CZD3" s="168"/>
      <c r="CZE3" s="168"/>
      <c r="CZF3" s="168"/>
      <c r="CZG3" s="168"/>
      <c r="CZH3" s="168"/>
      <c r="CZI3" s="168"/>
      <c r="CZJ3" s="168"/>
      <c r="CZK3" s="168"/>
      <c r="CZL3" s="168"/>
      <c r="CZM3" s="168"/>
      <c r="CZN3" s="168"/>
      <c r="CZO3" s="168"/>
      <c r="CZP3" s="168"/>
      <c r="CZQ3" s="168"/>
      <c r="CZR3" s="168"/>
      <c r="CZS3" s="168"/>
      <c r="CZT3" s="168"/>
      <c r="CZU3" s="168"/>
      <c r="CZV3" s="168"/>
      <c r="CZW3" s="168"/>
      <c r="CZX3" s="168"/>
      <c r="CZY3" s="168"/>
      <c r="CZZ3" s="168"/>
      <c r="DAA3" s="168"/>
      <c r="DAB3" s="168"/>
      <c r="DAC3" s="168"/>
      <c r="DAD3" s="168"/>
      <c r="DAE3" s="168"/>
      <c r="DAF3" s="168"/>
      <c r="DAG3" s="168"/>
      <c r="DAH3" s="168"/>
      <c r="DAI3" s="168"/>
      <c r="DAJ3" s="168"/>
      <c r="DAK3" s="168"/>
      <c r="DAL3" s="168"/>
      <c r="DAM3" s="168"/>
      <c r="DAN3" s="168"/>
      <c r="DAO3" s="168"/>
      <c r="DAP3" s="168"/>
      <c r="DAQ3" s="168"/>
      <c r="DAR3" s="168"/>
      <c r="DAS3" s="168"/>
      <c r="DAT3" s="168"/>
      <c r="DAU3" s="168"/>
      <c r="DAV3" s="168"/>
      <c r="DAW3" s="168"/>
      <c r="DAX3" s="168"/>
      <c r="DAY3" s="168"/>
      <c r="DAZ3" s="168"/>
      <c r="DBA3" s="168"/>
      <c r="DBB3" s="168"/>
      <c r="DBC3" s="168"/>
      <c r="DBD3" s="168"/>
      <c r="DBE3" s="168"/>
      <c r="DBF3" s="168"/>
      <c r="DBG3" s="168"/>
      <c r="DBH3" s="168"/>
      <c r="DBI3" s="168"/>
      <c r="DBJ3" s="168"/>
      <c r="DBK3" s="168"/>
      <c r="DBL3" s="168"/>
      <c r="DBM3" s="168"/>
      <c r="DBN3" s="168"/>
      <c r="DBO3" s="168"/>
      <c r="DBP3" s="168"/>
      <c r="DBQ3" s="168"/>
      <c r="DBR3" s="168"/>
      <c r="DBS3" s="168"/>
      <c r="DBT3" s="168"/>
      <c r="DBU3" s="168"/>
      <c r="DBV3" s="168"/>
      <c r="DBW3" s="168"/>
      <c r="DBX3" s="168"/>
      <c r="DBY3" s="168"/>
      <c r="DBZ3" s="168"/>
      <c r="DCA3" s="168"/>
      <c r="DCB3" s="168"/>
      <c r="DCC3" s="168"/>
      <c r="DCD3" s="168"/>
      <c r="DCE3" s="168"/>
      <c r="DCF3" s="168"/>
      <c r="DCG3" s="168"/>
      <c r="DCH3" s="168"/>
      <c r="DCI3" s="168"/>
      <c r="DCJ3" s="168"/>
      <c r="DCK3" s="168"/>
      <c r="DCL3" s="168"/>
      <c r="DCM3" s="168"/>
      <c r="DCN3" s="168"/>
      <c r="DCO3" s="168"/>
      <c r="DCP3" s="168"/>
      <c r="DCQ3" s="168"/>
      <c r="DCR3" s="168"/>
      <c r="DCS3" s="168"/>
      <c r="DCT3" s="168"/>
      <c r="DCU3" s="168"/>
      <c r="DCV3" s="168"/>
      <c r="DCW3" s="168"/>
      <c r="DCX3" s="168"/>
      <c r="DCY3" s="168"/>
      <c r="DCZ3" s="168"/>
      <c r="DDA3" s="168"/>
      <c r="DDB3" s="168"/>
      <c r="DDC3" s="168"/>
      <c r="DDD3" s="168"/>
      <c r="DDE3" s="168"/>
      <c r="DDF3" s="168"/>
      <c r="DDG3" s="168"/>
      <c r="DDH3" s="168"/>
      <c r="DDI3" s="168"/>
      <c r="DDJ3" s="168"/>
      <c r="DDK3" s="168"/>
      <c r="DDL3" s="168"/>
      <c r="DDM3" s="168"/>
      <c r="DDN3" s="168"/>
      <c r="DDO3" s="168"/>
      <c r="DDP3" s="168"/>
      <c r="DDQ3" s="168"/>
      <c r="DDR3" s="168"/>
      <c r="DDS3" s="168"/>
      <c r="DDT3" s="168"/>
      <c r="DDU3" s="168"/>
      <c r="DDV3" s="168"/>
      <c r="DDW3" s="168"/>
      <c r="DDX3" s="168"/>
      <c r="DDY3" s="168"/>
      <c r="DDZ3" s="168"/>
      <c r="DEA3" s="168"/>
      <c r="DEB3" s="168"/>
      <c r="DEC3" s="168"/>
      <c r="DED3" s="168"/>
      <c r="DEE3" s="168"/>
      <c r="DEF3" s="168"/>
      <c r="DEG3" s="168"/>
      <c r="DEH3" s="168"/>
      <c r="DEI3" s="168"/>
      <c r="DEJ3" s="168"/>
      <c r="DEK3" s="168"/>
      <c r="DEL3" s="168"/>
      <c r="DEM3" s="168"/>
      <c r="DEN3" s="168"/>
      <c r="DEO3" s="168"/>
      <c r="DEP3" s="168"/>
      <c r="DEQ3" s="168"/>
      <c r="DER3" s="168"/>
      <c r="DES3" s="168"/>
      <c r="DET3" s="168"/>
      <c r="DEU3" s="168"/>
      <c r="DEV3" s="168"/>
      <c r="DEW3" s="168"/>
      <c r="DEX3" s="168"/>
      <c r="DEY3" s="168"/>
      <c r="DEZ3" s="168"/>
      <c r="DFA3" s="168"/>
      <c r="DFB3" s="168"/>
      <c r="DFC3" s="168"/>
      <c r="DFD3" s="168"/>
      <c r="DFE3" s="168"/>
      <c r="DFF3" s="168"/>
      <c r="DFG3" s="168"/>
      <c r="DFH3" s="168"/>
      <c r="DFI3" s="168"/>
      <c r="DFJ3" s="168"/>
      <c r="DFK3" s="168"/>
      <c r="DFL3" s="168"/>
      <c r="DFM3" s="168"/>
      <c r="DFN3" s="168"/>
      <c r="DFO3" s="168"/>
      <c r="DFP3" s="168"/>
      <c r="DFQ3" s="168"/>
      <c r="DFR3" s="168"/>
      <c r="DFS3" s="168"/>
      <c r="DFT3" s="168"/>
      <c r="DFU3" s="168"/>
      <c r="DFV3" s="168"/>
      <c r="DFW3" s="168"/>
      <c r="DFX3" s="168"/>
      <c r="DFY3" s="168"/>
      <c r="DFZ3" s="168"/>
      <c r="DGA3" s="168"/>
      <c r="DGB3" s="168"/>
      <c r="DGC3" s="168"/>
      <c r="DGD3" s="168"/>
      <c r="DGE3" s="168"/>
      <c r="DGF3" s="168"/>
      <c r="DGG3" s="168"/>
      <c r="DGH3" s="168"/>
      <c r="DGI3" s="168"/>
      <c r="DGJ3" s="168"/>
      <c r="DGK3" s="168"/>
      <c r="DGL3" s="168"/>
      <c r="DGM3" s="168"/>
      <c r="DGN3" s="168"/>
      <c r="DGO3" s="168"/>
      <c r="DGP3" s="168"/>
      <c r="DGQ3" s="168"/>
      <c r="DGR3" s="168"/>
      <c r="DGS3" s="168"/>
      <c r="DGT3" s="168"/>
      <c r="DGU3" s="168"/>
      <c r="DGV3" s="168"/>
      <c r="DGW3" s="168"/>
      <c r="DGX3" s="168"/>
      <c r="DGY3" s="168"/>
      <c r="DGZ3" s="168"/>
      <c r="DHA3" s="168"/>
      <c r="DHB3" s="168"/>
      <c r="DHC3" s="168"/>
      <c r="DHD3" s="168"/>
      <c r="DHE3" s="168"/>
      <c r="DHF3" s="168"/>
      <c r="DHG3" s="168"/>
      <c r="DHH3" s="168"/>
      <c r="DHI3" s="168"/>
      <c r="DHJ3" s="168"/>
      <c r="DHK3" s="168"/>
      <c r="DHL3" s="168"/>
      <c r="DHM3" s="168"/>
      <c r="DHN3" s="168"/>
      <c r="DHO3" s="168"/>
      <c r="DHP3" s="168"/>
      <c r="DHQ3" s="168"/>
      <c r="DHR3" s="168"/>
      <c r="DHS3" s="168"/>
      <c r="DHT3" s="168"/>
      <c r="DHU3" s="168"/>
      <c r="DHV3" s="168"/>
      <c r="DHW3" s="168"/>
      <c r="DHX3" s="168"/>
      <c r="DHY3" s="168"/>
      <c r="DHZ3" s="168"/>
      <c r="DIA3" s="168"/>
      <c r="DIB3" s="168"/>
      <c r="DIC3" s="168"/>
      <c r="DID3" s="168"/>
      <c r="DIE3" s="168"/>
      <c r="DIF3" s="168"/>
      <c r="DIG3" s="168"/>
      <c r="DIH3" s="168"/>
      <c r="DII3" s="168"/>
      <c r="DIJ3" s="168"/>
      <c r="DIK3" s="168"/>
      <c r="DIL3" s="168"/>
      <c r="DIM3" s="168"/>
      <c r="DIN3" s="168"/>
      <c r="DIO3" s="168"/>
      <c r="DIP3" s="168"/>
      <c r="DIQ3" s="168"/>
      <c r="DIR3" s="168"/>
      <c r="DIS3" s="168"/>
      <c r="DIT3" s="168"/>
      <c r="DIU3" s="168"/>
      <c r="DIV3" s="168"/>
      <c r="DIW3" s="168"/>
      <c r="DIX3" s="168"/>
      <c r="DIY3" s="168"/>
      <c r="DIZ3" s="168"/>
      <c r="DJA3" s="168"/>
      <c r="DJB3" s="168"/>
      <c r="DJC3" s="168"/>
      <c r="DJD3" s="168"/>
      <c r="DJE3" s="168"/>
      <c r="DJF3" s="168"/>
      <c r="DJG3" s="168"/>
      <c r="DJH3" s="168"/>
      <c r="DJI3" s="168"/>
      <c r="DJJ3" s="168"/>
      <c r="DJK3" s="168"/>
      <c r="DJL3" s="168"/>
      <c r="DJM3" s="168"/>
      <c r="DJN3" s="168"/>
      <c r="DJO3" s="168"/>
      <c r="DJP3" s="168"/>
      <c r="DJQ3" s="168"/>
      <c r="DJR3" s="168"/>
      <c r="DJS3" s="168"/>
      <c r="DJT3" s="168"/>
      <c r="DJU3" s="168"/>
      <c r="DJV3" s="168"/>
      <c r="DJW3" s="168"/>
      <c r="DJX3" s="168"/>
      <c r="DJY3" s="168"/>
      <c r="DJZ3" s="168"/>
      <c r="DKA3" s="168"/>
      <c r="DKB3" s="168"/>
      <c r="DKC3" s="168"/>
      <c r="DKD3" s="168"/>
      <c r="DKE3" s="168"/>
      <c r="DKF3" s="168"/>
      <c r="DKG3" s="168"/>
      <c r="DKH3" s="168"/>
      <c r="DKI3" s="168"/>
      <c r="DKJ3" s="168"/>
      <c r="DKK3" s="168"/>
      <c r="DKL3" s="168"/>
      <c r="DKM3" s="168"/>
      <c r="DKN3" s="168"/>
      <c r="DKO3" s="168"/>
      <c r="DKP3" s="168"/>
      <c r="DKQ3" s="168"/>
      <c r="DKR3" s="168"/>
      <c r="DKS3" s="168"/>
      <c r="DKT3" s="168"/>
      <c r="DKU3" s="168"/>
      <c r="DKV3" s="168"/>
      <c r="DKW3" s="168"/>
      <c r="DKX3" s="168"/>
      <c r="DKY3" s="168"/>
      <c r="DKZ3" s="168"/>
      <c r="DLA3" s="168"/>
      <c r="DLB3" s="168"/>
      <c r="DLC3" s="168"/>
      <c r="DLD3" s="168"/>
      <c r="DLE3" s="168"/>
      <c r="DLF3" s="168"/>
      <c r="DLG3" s="168"/>
      <c r="DLH3" s="168"/>
      <c r="DLI3" s="168"/>
      <c r="DLJ3" s="168"/>
      <c r="DLK3" s="168"/>
      <c r="DLL3" s="168"/>
      <c r="DLM3" s="168"/>
      <c r="DLN3" s="168"/>
      <c r="DLO3" s="168"/>
      <c r="DLP3" s="168"/>
      <c r="DLQ3" s="168"/>
      <c r="DLR3" s="168"/>
      <c r="DLS3" s="168"/>
      <c r="DLT3" s="168"/>
      <c r="DLU3" s="168"/>
      <c r="DLV3" s="168"/>
      <c r="DLW3" s="168"/>
      <c r="DLX3" s="168"/>
      <c r="DLY3" s="168"/>
      <c r="DLZ3" s="168"/>
      <c r="DMA3" s="168"/>
      <c r="DMB3" s="168"/>
      <c r="DMC3" s="168"/>
      <c r="DMD3" s="168"/>
      <c r="DME3" s="168"/>
      <c r="DMF3" s="168"/>
      <c r="DMG3" s="168"/>
      <c r="DMH3" s="168"/>
      <c r="DMI3" s="168"/>
      <c r="DMJ3" s="168"/>
      <c r="DMK3" s="168"/>
      <c r="DML3" s="168"/>
      <c r="DMM3" s="168"/>
      <c r="DMN3" s="168"/>
      <c r="DMO3" s="168"/>
      <c r="DMP3" s="168"/>
      <c r="DMQ3" s="168"/>
      <c r="DMR3" s="168"/>
      <c r="DMS3" s="168"/>
      <c r="DMT3" s="168"/>
      <c r="DMU3" s="168"/>
      <c r="DMV3" s="168"/>
      <c r="DMW3" s="168"/>
      <c r="DMX3" s="168"/>
      <c r="DMY3" s="168"/>
      <c r="DMZ3" s="168"/>
      <c r="DNA3" s="168"/>
      <c r="DNB3" s="168"/>
      <c r="DNC3" s="168"/>
      <c r="DND3" s="168"/>
      <c r="DNE3" s="168"/>
      <c r="DNF3" s="168"/>
      <c r="DNG3" s="168"/>
      <c r="DNH3" s="168"/>
      <c r="DNI3" s="168"/>
      <c r="DNJ3" s="168"/>
      <c r="DNK3" s="168"/>
      <c r="DNL3" s="168"/>
      <c r="DNM3" s="168"/>
      <c r="DNN3" s="168"/>
      <c r="DNO3" s="168"/>
      <c r="DNP3" s="168"/>
      <c r="DNQ3" s="168"/>
      <c r="DNR3" s="168"/>
      <c r="DNS3" s="168"/>
      <c r="DNT3" s="168"/>
      <c r="DNU3" s="168"/>
      <c r="DNV3" s="168"/>
      <c r="DNW3" s="168"/>
      <c r="DNX3" s="168"/>
      <c r="DNY3" s="168"/>
      <c r="DNZ3" s="168"/>
      <c r="DOA3" s="168"/>
      <c r="DOB3" s="168"/>
      <c r="DOC3" s="168"/>
      <c r="DOD3" s="168"/>
      <c r="DOE3" s="168"/>
      <c r="DOF3" s="168"/>
      <c r="DOG3" s="168"/>
      <c r="DOH3" s="168"/>
      <c r="DOI3" s="168"/>
      <c r="DOJ3" s="168"/>
      <c r="DOK3" s="168"/>
      <c r="DOL3" s="168"/>
      <c r="DOM3" s="168"/>
      <c r="DON3" s="168"/>
      <c r="DOO3" s="168"/>
      <c r="DOP3" s="168"/>
      <c r="DOQ3" s="168"/>
      <c r="DOR3" s="168"/>
      <c r="DOS3" s="168"/>
      <c r="DOT3" s="168"/>
      <c r="DOU3" s="168"/>
      <c r="DOV3" s="168"/>
      <c r="DOW3" s="168"/>
      <c r="DOX3" s="168"/>
      <c r="DOY3" s="168"/>
      <c r="DOZ3" s="168"/>
      <c r="DPA3" s="168"/>
      <c r="DPB3" s="168"/>
      <c r="DPC3" s="168"/>
      <c r="DPD3" s="168"/>
      <c r="DPE3" s="168"/>
      <c r="DPF3" s="168"/>
      <c r="DPG3" s="168"/>
      <c r="DPH3" s="168"/>
      <c r="DPI3" s="168"/>
      <c r="DPJ3" s="168"/>
      <c r="DPK3" s="168"/>
      <c r="DPL3" s="168"/>
      <c r="DPM3" s="168"/>
      <c r="DPN3" s="168"/>
      <c r="DPO3" s="168"/>
      <c r="DPP3" s="168"/>
      <c r="DPQ3" s="168"/>
      <c r="DPR3" s="168"/>
      <c r="DPS3" s="168"/>
      <c r="DPT3" s="168"/>
      <c r="DPU3" s="168"/>
      <c r="DPV3" s="168"/>
      <c r="DPW3" s="168"/>
      <c r="DPX3" s="168"/>
      <c r="DPY3" s="168"/>
      <c r="DPZ3" s="168"/>
      <c r="DQA3" s="168"/>
      <c r="DQB3" s="168"/>
      <c r="DQC3" s="168"/>
      <c r="DQD3" s="168"/>
      <c r="DQE3" s="168"/>
      <c r="DQF3" s="168"/>
      <c r="DQG3" s="168"/>
      <c r="DQH3" s="168"/>
      <c r="DQI3" s="168"/>
      <c r="DQJ3" s="168"/>
      <c r="DQK3" s="168"/>
      <c r="DQL3" s="168"/>
      <c r="DQM3" s="168"/>
      <c r="DQN3" s="168"/>
      <c r="DQO3" s="168"/>
      <c r="DQP3" s="168"/>
      <c r="DQQ3" s="168"/>
      <c r="DQR3" s="168"/>
      <c r="DQS3" s="168"/>
      <c r="DQT3" s="168"/>
      <c r="DQU3" s="168"/>
      <c r="DQV3" s="168"/>
      <c r="DQW3" s="168"/>
      <c r="DQX3" s="168"/>
      <c r="DQY3" s="168"/>
      <c r="DQZ3" s="168"/>
      <c r="DRA3" s="168"/>
      <c r="DRB3" s="168"/>
      <c r="DRC3" s="168"/>
      <c r="DRD3" s="168"/>
      <c r="DRE3" s="168"/>
      <c r="DRF3" s="168"/>
      <c r="DRG3" s="168"/>
      <c r="DRH3" s="168"/>
      <c r="DRI3" s="168"/>
      <c r="DRJ3" s="168"/>
      <c r="DRK3" s="168"/>
      <c r="DRL3" s="168"/>
      <c r="DRM3" s="168"/>
      <c r="DRN3" s="168"/>
      <c r="DRO3" s="168"/>
      <c r="DRP3" s="168"/>
      <c r="DRQ3" s="168"/>
      <c r="DRR3" s="168"/>
      <c r="DRS3" s="168"/>
      <c r="DRT3" s="168"/>
      <c r="DRU3" s="168"/>
      <c r="DRV3" s="168"/>
      <c r="DRW3" s="168"/>
      <c r="DRX3" s="168"/>
      <c r="DRY3" s="168"/>
      <c r="DRZ3" s="168"/>
      <c r="DSA3" s="168"/>
      <c r="DSB3" s="168"/>
      <c r="DSC3" s="168"/>
      <c r="DSD3" s="168"/>
      <c r="DSE3" s="168"/>
      <c r="DSF3" s="168"/>
      <c r="DSG3" s="168"/>
      <c r="DSH3" s="168"/>
      <c r="DSI3" s="168"/>
      <c r="DSJ3" s="168"/>
      <c r="DSK3" s="168"/>
      <c r="DSL3" s="168"/>
      <c r="DSM3" s="168"/>
      <c r="DSN3" s="168"/>
      <c r="DSO3" s="168"/>
      <c r="DSP3" s="168"/>
      <c r="DSQ3" s="168"/>
      <c r="DSR3" s="168"/>
      <c r="DSS3" s="168"/>
      <c r="DST3" s="168"/>
      <c r="DSU3" s="168"/>
      <c r="DSV3" s="168"/>
      <c r="DSW3" s="168"/>
      <c r="DSX3" s="168"/>
      <c r="DSY3" s="168"/>
      <c r="DSZ3" s="168"/>
      <c r="DTA3" s="168"/>
      <c r="DTB3" s="168"/>
      <c r="DTC3" s="168"/>
      <c r="DTD3" s="168"/>
      <c r="DTE3" s="168"/>
      <c r="DTF3" s="168"/>
      <c r="DTG3" s="168"/>
      <c r="DTH3" s="168"/>
      <c r="DTI3" s="168"/>
      <c r="DTJ3" s="168"/>
      <c r="DTK3" s="168"/>
      <c r="DTL3" s="168"/>
      <c r="DTM3" s="168"/>
      <c r="DTN3" s="168"/>
      <c r="DTO3" s="168"/>
      <c r="DTP3" s="168"/>
      <c r="DTQ3" s="168"/>
      <c r="DTR3" s="168"/>
      <c r="DTS3" s="168"/>
      <c r="DTT3" s="168"/>
      <c r="DTU3" s="168"/>
      <c r="DTV3" s="168"/>
      <c r="DTW3" s="168"/>
      <c r="DTX3" s="168"/>
      <c r="DTY3" s="168"/>
      <c r="DTZ3" s="168"/>
      <c r="DUA3" s="168"/>
      <c r="DUB3" s="168"/>
      <c r="DUC3" s="168"/>
      <c r="DUD3" s="168"/>
      <c r="DUE3" s="168"/>
      <c r="DUF3" s="168"/>
      <c r="DUG3" s="168"/>
      <c r="DUH3" s="168"/>
      <c r="DUI3" s="168"/>
      <c r="DUJ3" s="168"/>
      <c r="DUK3" s="168"/>
      <c r="DUL3" s="168"/>
      <c r="DUM3" s="168"/>
      <c r="DUN3" s="168"/>
      <c r="DUO3" s="168"/>
      <c r="DUP3" s="168"/>
      <c r="DUQ3" s="168"/>
      <c r="DUR3" s="168"/>
      <c r="DUS3" s="168"/>
      <c r="DUT3" s="168"/>
      <c r="DUU3" s="168"/>
      <c r="DUV3" s="168"/>
      <c r="DUW3" s="168"/>
      <c r="DUX3" s="168"/>
      <c r="DUY3" s="168"/>
      <c r="DUZ3" s="168"/>
      <c r="DVA3" s="168"/>
      <c r="DVB3" s="168"/>
      <c r="DVC3" s="168"/>
      <c r="DVD3" s="168"/>
      <c r="DVE3" s="168"/>
      <c r="DVF3" s="168"/>
      <c r="DVG3" s="168"/>
      <c r="DVH3" s="168"/>
      <c r="DVI3" s="168"/>
      <c r="DVJ3" s="168"/>
      <c r="DVK3" s="168"/>
      <c r="DVL3" s="168"/>
      <c r="DVM3" s="168"/>
      <c r="DVN3" s="168"/>
      <c r="DVO3" s="168"/>
      <c r="DVP3" s="168"/>
      <c r="DVQ3" s="168"/>
      <c r="DVR3" s="168"/>
      <c r="DVS3" s="168"/>
      <c r="DVT3" s="168"/>
      <c r="DVU3" s="168"/>
      <c r="DVV3" s="168"/>
      <c r="DVW3" s="168"/>
      <c r="DVX3" s="168"/>
      <c r="DVY3" s="168"/>
      <c r="DVZ3" s="168"/>
      <c r="DWA3" s="168"/>
      <c r="DWB3" s="168"/>
      <c r="DWC3" s="168"/>
      <c r="DWD3" s="168"/>
      <c r="DWE3" s="168"/>
      <c r="DWF3" s="168"/>
      <c r="DWG3" s="168"/>
      <c r="DWH3" s="168"/>
      <c r="DWI3" s="168"/>
      <c r="DWJ3" s="168"/>
      <c r="DWK3" s="168"/>
      <c r="DWL3" s="168"/>
      <c r="DWM3" s="168"/>
      <c r="DWN3" s="168"/>
      <c r="DWO3" s="168"/>
      <c r="DWP3" s="168"/>
      <c r="DWQ3" s="168"/>
      <c r="DWR3" s="168"/>
      <c r="DWS3" s="168"/>
      <c r="DWT3" s="168"/>
      <c r="DWU3" s="168"/>
      <c r="DWV3" s="168"/>
      <c r="DWW3" s="168"/>
      <c r="DWX3" s="168"/>
      <c r="DWY3" s="168"/>
      <c r="DWZ3" s="168"/>
      <c r="DXA3" s="168"/>
      <c r="DXB3" s="168"/>
      <c r="DXC3" s="168"/>
      <c r="DXD3" s="168"/>
      <c r="DXE3" s="168"/>
      <c r="DXF3" s="168"/>
      <c r="DXG3" s="168"/>
      <c r="DXH3" s="168"/>
      <c r="DXI3" s="168"/>
      <c r="DXJ3" s="168"/>
      <c r="DXK3" s="168"/>
      <c r="DXL3" s="168"/>
      <c r="DXM3" s="168"/>
      <c r="DXN3" s="168"/>
      <c r="DXO3" s="168"/>
      <c r="DXP3" s="168"/>
      <c r="DXQ3" s="168"/>
      <c r="DXR3" s="168"/>
      <c r="DXS3" s="168"/>
      <c r="DXT3" s="168"/>
      <c r="DXU3" s="168"/>
      <c r="DXV3" s="168"/>
      <c r="DXW3" s="168"/>
      <c r="DXX3" s="168"/>
      <c r="DXY3" s="168"/>
      <c r="DXZ3" s="168"/>
      <c r="DYA3" s="168"/>
      <c r="DYB3" s="168"/>
      <c r="DYC3" s="168"/>
      <c r="DYD3" s="168"/>
      <c r="DYE3" s="168"/>
      <c r="DYF3" s="168"/>
      <c r="DYG3" s="168"/>
      <c r="DYH3" s="168"/>
      <c r="DYI3" s="168"/>
      <c r="DYJ3" s="168"/>
      <c r="DYK3" s="168"/>
      <c r="DYL3" s="168"/>
      <c r="DYM3" s="168"/>
      <c r="DYN3" s="168"/>
      <c r="DYO3" s="168"/>
      <c r="DYP3" s="168"/>
      <c r="DYQ3" s="168"/>
      <c r="DYR3" s="168"/>
      <c r="DYS3" s="168"/>
      <c r="DYT3" s="168"/>
      <c r="DYU3" s="168"/>
      <c r="DYV3" s="168"/>
      <c r="DYW3" s="168"/>
      <c r="DYX3" s="168"/>
      <c r="DYY3" s="168"/>
      <c r="DYZ3" s="168"/>
      <c r="DZA3" s="168"/>
      <c r="DZB3" s="168"/>
      <c r="DZC3" s="168"/>
      <c r="DZD3" s="168"/>
      <c r="DZE3" s="168"/>
      <c r="DZF3" s="168"/>
      <c r="DZG3" s="168"/>
      <c r="DZH3" s="168"/>
      <c r="DZI3" s="168"/>
      <c r="DZJ3" s="168"/>
      <c r="DZK3" s="168"/>
      <c r="DZL3" s="168"/>
      <c r="DZM3" s="168"/>
      <c r="DZN3" s="168"/>
      <c r="DZO3" s="168"/>
      <c r="DZP3" s="168"/>
      <c r="DZQ3" s="168"/>
      <c r="DZR3" s="168"/>
      <c r="DZS3" s="168"/>
      <c r="DZT3" s="168"/>
      <c r="DZU3" s="168"/>
      <c r="DZV3" s="168"/>
      <c r="DZW3" s="168"/>
      <c r="DZX3" s="168"/>
      <c r="DZY3" s="168"/>
      <c r="DZZ3" s="168"/>
      <c r="EAA3" s="168"/>
      <c r="EAB3" s="168"/>
      <c r="EAC3" s="168"/>
      <c r="EAD3" s="168"/>
      <c r="EAE3" s="168"/>
      <c r="EAF3" s="168"/>
      <c r="EAG3" s="168"/>
      <c r="EAH3" s="168"/>
      <c r="EAI3" s="168"/>
      <c r="EAJ3" s="168"/>
      <c r="EAK3" s="168"/>
      <c r="EAL3" s="168"/>
      <c r="EAM3" s="168"/>
      <c r="EAN3" s="168"/>
      <c r="EAO3" s="168"/>
      <c r="EAP3" s="168"/>
      <c r="EAQ3" s="168"/>
      <c r="EAR3" s="168"/>
      <c r="EAS3" s="168"/>
      <c r="EAT3" s="168"/>
      <c r="EAU3" s="168"/>
      <c r="EAV3" s="168"/>
      <c r="EAW3" s="168"/>
      <c r="EAX3" s="168"/>
      <c r="EAY3" s="168"/>
      <c r="EAZ3" s="168"/>
      <c r="EBA3" s="168"/>
      <c r="EBB3" s="168"/>
      <c r="EBC3" s="168"/>
      <c r="EBD3" s="168"/>
      <c r="EBE3" s="168"/>
      <c r="EBF3" s="168"/>
      <c r="EBG3" s="168"/>
      <c r="EBH3" s="168"/>
      <c r="EBI3" s="168"/>
      <c r="EBJ3" s="168"/>
      <c r="EBK3" s="168"/>
      <c r="EBL3" s="168"/>
      <c r="EBM3" s="168"/>
      <c r="EBN3" s="168"/>
      <c r="EBO3" s="168"/>
      <c r="EBP3" s="168"/>
      <c r="EBQ3" s="168"/>
      <c r="EBR3" s="168"/>
      <c r="EBS3" s="168"/>
      <c r="EBT3" s="168"/>
      <c r="EBU3" s="168"/>
      <c r="EBV3" s="168"/>
      <c r="EBW3" s="168"/>
      <c r="EBX3" s="168"/>
      <c r="EBY3" s="168"/>
      <c r="EBZ3" s="168"/>
      <c r="ECA3" s="168"/>
      <c r="ECB3" s="168"/>
      <c r="ECC3" s="168"/>
      <c r="ECD3" s="168"/>
      <c r="ECE3" s="168"/>
      <c r="ECF3" s="168"/>
      <c r="ECG3" s="168"/>
      <c r="ECH3" s="168"/>
      <c r="ECI3" s="168"/>
      <c r="ECJ3" s="168"/>
      <c r="ECK3" s="168"/>
      <c r="ECL3" s="168"/>
      <c r="ECM3" s="168"/>
      <c r="ECN3" s="168"/>
      <c r="ECO3" s="168"/>
      <c r="ECP3" s="168"/>
      <c r="ECQ3" s="168"/>
      <c r="ECR3" s="168"/>
      <c r="ECS3" s="168"/>
      <c r="ECT3" s="168"/>
      <c r="ECU3" s="168"/>
      <c r="ECV3" s="168"/>
      <c r="ECW3" s="168"/>
      <c r="ECX3" s="168"/>
      <c r="ECY3" s="168"/>
      <c r="ECZ3" s="168"/>
      <c r="EDA3" s="168"/>
      <c r="EDB3" s="168"/>
      <c r="EDC3" s="168"/>
      <c r="EDD3" s="168"/>
      <c r="EDE3" s="168"/>
      <c r="EDF3" s="168"/>
      <c r="EDG3" s="168"/>
      <c r="EDH3" s="168"/>
      <c r="EDI3" s="168"/>
      <c r="EDJ3" s="168"/>
      <c r="EDK3" s="168"/>
      <c r="EDL3" s="168"/>
      <c r="EDM3" s="168"/>
      <c r="EDN3" s="168"/>
      <c r="EDO3" s="168"/>
      <c r="EDP3" s="168"/>
      <c r="EDQ3" s="168"/>
      <c r="EDR3" s="168"/>
      <c r="EDS3" s="168"/>
      <c r="EDT3" s="168"/>
      <c r="EDU3" s="168"/>
      <c r="EDV3" s="168"/>
      <c r="EDW3" s="168"/>
      <c r="EDX3" s="168"/>
      <c r="EDY3" s="168"/>
      <c r="EDZ3" s="168"/>
      <c r="EEA3" s="168"/>
      <c r="EEB3" s="168"/>
      <c r="EEC3" s="168"/>
      <c r="EED3" s="168"/>
      <c r="EEE3" s="168"/>
      <c r="EEF3" s="168"/>
      <c r="EEG3" s="168"/>
      <c r="EEH3" s="168"/>
      <c r="EEI3" s="168"/>
      <c r="EEJ3" s="168"/>
      <c r="EEK3" s="168"/>
      <c r="EEL3" s="168"/>
      <c r="EEM3" s="168"/>
      <c r="EEN3" s="168"/>
      <c r="EEO3" s="168"/>
      <c r="EEP3" s="168"/>
      <c r="EEQ3" s="168"/>
      <c r="EER3" s="168"/>
      <c r="EES3" s="168"/>
      <c r="EET3" s="168"/>
      <c r="EEU3" s="168"/>
      <c r="EEV3" s="168"/>
      <c r="EEW3" s="168"/>
      <c r="EEX3" s="168"/>
      <c r="EEY3" s="168"/>
      <c r="EEZ3" s="168"/>
      <c r="EFA3" s="168"/>
      <c r="EFB3" s="168"/>
      <c r="EFC3" s="168"/>
      <c r="EFD3" s="168"/>
      <c r="EFE3" s="168"/>
      <c r="EFF3" s="168"/>
      <c r="EFG3" s="168"/>
      <c r="EFH3" s="168"/>
      <c r="EFI3" s="168"/>
      <c r="EFJ3" s="168"/>
      <c r="EFK3" s="168"/>
      <c r="EFL3" s="168"/>
      <c r="EFM3" s="168"/>
      <c r="EFN3" s="168"/>
      <c r="EFO3" s="168"/>
      <c r="EFP3" s="168"/>
      <c r="EFQ3" s="168"/>
      <c r="EFR3" s="168"/>
      <c r="EFS3" s="168"/>
      <c r="EFT3" s="168"/>
      <c r="EFU3" s="168"/>
      <c r="EFV3" s="168"/>
      <c r="EFW3" s="168"/>
      <c r="EFX3" s="168"/>
      <c r="EFY3" s="168"/>
      <c r="EFZ3" s="168"/>
      <c r="EGA3" s="168"/>
      <c r="EGB3" s="168"/>
      <c r="EGC3" s="168"/>
      <c r="EGD3" s="168"/>
      <c r="EGE3" s="168"/>
      <c r="EGF3" s="168"/>
      <c r="EGG3" s="168"/>
      <c r="EGH3" s="168"/>
      <c r="EGI3" s="168"/>
      <c r="EGJ3" s="168"/>
      <c r="EGK3" s="168"/>
      <c r="EGL3" s="168"/>
      <c r="EGM3" s="168"/>
      <c r="EGN3" s="168"/>
      <c r="EGO3" s="168"/>
      <c r="EGP3" s="168"/>
      <c r="EGQ3" s="168"/>
      <c r="EGR3" s="168"/>
      <c r="EGS3" s="168"/>
      <c r="EGT3" s="168"/>
      <c r="EGU3" s="168"/>
      <c r="EGV3" s="168"/>
      <c r="EGW3" s="168"/>
      <c r="EGX3" s="168"/>
      <c r="EGY3" s="168"/>
      <c r="EGZ3" s="168"/>
      <c r="EHA3" s="168"/>
      <c r="EHB3" s="168"/>
      <c r="EHC3" s="168"/>
      <c r="EHD3" s="168"/>
      <c r="EHE3" s="168"/>
      <c r="EHF3" s="168"/>
      <c r="EHG3" s="168"/>
      <c r="EHH3" s="168"/>
      <c r="EHI3" s="168"/>
      <c r="EHJ3" s="168"/>
      <c r="EHK3" s="168"/>
      <c r="EHL3" s="168"/>
      <c r="EHM3" s="168"/>
      <c r="EHN3" s="168"/>
      <c r="EHO3" s="168"/>
      <c r="EHP3" s="168"/>
      <c r="EHQ3" s="168"/>
      <c r="EHR3" s="168"/>
      <c r="EHS3" s="168"/>
      <c r="EHT3" s="168"/>
      <c r="EHU3" s="168"/>
      <c r="EHV3" s="168"/>
      <c r="EHW3" s="168"/>
      <c r="EHX3" s="168"/>
      <c r="EHY3" s="168"/>
      <c r="EHZ3" s="168"/>
      <c r="EIA3" s="168"/>
      <c r="EIB3" s="168"/>
      <c r="EIC3" s="168"/>
      <c r="EID3" s="168"/>
      <c r="EIE3" s="168"/>
      <c r="EIF3" s="168"/>
      <c r="EIG3" s="168"/>
      <c r="EIH3" s="168"/>
      <c r="EII3" s="168"/>
      <c r="EIJ3" s="168"/>
      <c r="EIK3" s="168"/>
      <c r="EIL3" s="168"/>
      <c r="EIM3" s="168"/>
      <c r="EIN3" s="168"/>
      <c r="EIO3" s="168"/>
      <c r="EIP3" s="168"/>
      <c r="EIQ3" s="168"/>
      <c r="EIR3" s="168"/>
      <c r="EIS3" s="168"/>
      <c r="EIT3" s="168"/>
      <c r="EIU3" s="168"/>
      <c r="EIV3" s="168"/>
      <c r="EIW3" s="168"/>
      <c r="EIX3" s="168"/>
      <c r="EIY3" s="168"/>
      <c r="EIZ3" s="168"/>
      <c r="EJA3" s="168"/>
      <c r="EJB3" s="168"/>
      <c r="EJC3" s="168"/>
      <c r="EJD3" s="168"/>
      <c r="EJE3" s="168"/>
      <c r="EJF3" s="168"/>
      <c r="EJG3" s="168"/>
      <c r="EJH3" s="168"/>
      <c r="EJI3" s="168"/>
      <c r="EJJ3" s="168"/>
      <c r="EJK3" s="168"/>
      <c r="EJL3" s="168"/>
      <c r="EJM3" s="168"/>
      <c r="EJN3" s="168"/>
      <c r="EJO3" s="168"/>
      <c r="EJP3" s="168"/>
      <c r="EJQ3" s="168"/>
      <c r="EJR3" s="168"/>
      <c r="EJS3" s="168"/>
      <c r="EJT3" s="168"/>
      <c r="EJU3" s="168"/>
      <c r="EJV3" s="168"/>
      <c r="EJW3" s="168"/>
      <c r="EJX3" s="168"/>
      <c r="EJY3" s="168"/>
      <c r="EJZ3" s="168"/>
      <c r="EKA3" s="168"/>
      <c r="EKB3" s="168"/>
      <c r="EKC3" s="168"/>
      <c r="EKD3" s="168"/>
      <c r="EKE3" s="168"/>
      <c r="EKF3" s="168"/>
      <c r="EKG3" s="168"/>
      <c r="EKH3" s="168"/>
      <c r="EKI3" s="168"/>
      <c r="EKJ3" s="168"/>
      <c r="EKK3" s="168"/>
      <c r="EKL3" s="168"/>
      <c r="EKM3" s="168"/>
      <c r="EKN3" s="168"/>
      <c r="EKO3" s="168"/>
      <c r="EKP3" s="168"/>
      <c r="EKQ3" s="168"/>
      <c r="EKR3" s="168"/>
      <c r="EKS3" s="168"/>
      <c r="EKT3" s="168"/>
      <c r="EKU3" s="168"/>
      <c r="EKV3" s="168"/>
      <c r="EKW3" s="168"/>
      <c r="EKX3" s="168"/>
      <c r="EKY3" s="168"/>
      <c r="EKZ3" s="168"/>
      <c r="ELA3" s="168"/>
      <c r="ELB3" s="168"/>
      <c r="ELC3" s="168"/>
      <c r="ELD3" s="168"/>
      <c r="ELE3" s="168"/>
      <c r="ELF3" s="168"/>
      <c r="ELG3" s="168"/>
      <c r="ELH3" s="168"/>
      <c r="ELI3" s="168"/>
      <c r="ELJ3" s="168"/>
      <c r="ELK3" s="168"/>
      <c r="ELL3" s="168"/>
      <c r="ELM3" s="168"/>
      <c r="ELN3" s="168"/>
      <c r="ELO3" s="168"/>
      <c r="ELP3" s="168"/>
      <c r="ELQ3" s="168"/>
      <c r="ELR3" s="168"/>
      <c r="ELS3" s="168"/>
      <c r="ELT3" s="168"/>
      <c r="ELU3" s="168"/>
      <c r="ELV3" s="168"/>
      <c r="ELW3" s="168"/>
      <c r="ELX3" s="168"/>
      <c r="ELY3" s="168"/>
      <c r="ELZ3" s="168"/>
      <c r="EMA3" s="168"/>
      <c r="EMB3" s="168"/>
      <c r="EMC3" s="168"/>
      <c r="EMD3" s="168"/>
      <c r="EME3" s="168"/>
      <c r="EMF3" s="168"/>
      <c r="EMG3" s="168"/>
      <c r="EMH3" s="168"/>
      <c r="EMI3" s="168"/>
      <c r="EMJ3" s="168"/>
      <c r="EMK3" s="168"/>
      <c r="EML3" s="168"/>
      <c r="EMM3" s="168"/>
      <c r="EMN3" s="168"/>
      <c r="EMO3" s="168"/>
      <c r="EMP3" s="168"/>
      <c r="EMQ3" s="168"/>
      <c r="EMR3" s="168"/>
      <c r="EMS3" s="168"/>
      <c r="EMT3" s="168"/>
      <c r="EMU3" s="168"/>
      <c r="EMV3" s="168"/>
      <c r="EMW3" s="168"/>
      <c r="EMX3" s="168"/>
      <c r="EMY3" s="168"/>
      <c r="EMZ3" s="168"/>
      <c r="ENA3" s="168"/>
      <c r="ENB3" s="168"/>
      <c r="ENC3" s="168"/>
      <c r="END3" s="168"/>
      <c r="ENE3" s="168"/>
      <c r="ENF3" s="168"/>
      <c r="ENG3" s="168"/>
      <c r="ENH3" s="168"/>
      <c r="ENI3" s="168"/>
      <c r="ENJ3" s="168"/>
      <c r="ENK3" s="168"/>
      <c r="ENL3" s="168"/>
      <c r="ENM3" s="168"/>
      <c r="ENN3" s="168"/>
      <c r="ENO3" s="168"/>
      <c r="ENP3" s="168"/>
      <c r="ENQ3" s="168"/>
      <c r="ENR3" s="168"/>
      <c r="ENS3" s="168"/>
      <c r="ENT3" s="168"/>
      <c r="ENU3" s="168"/>
      <c r="ENV3" s="168"/>
      <c r="ENW3" s="168"/>
      <c r="ENX3" s="168"/>
      <c r="ENY3" s="168"/>
      <c r="ENZ3" s="168"/>
      <c r="EOA3" s="168"/>
      <c r="EOB3" s="168"/>
      <c r="EOC3" s="168"/>
      <c r="EOD3" s="168"/>
      <c r="EOE3" s="168"/>
      <c r="EOF3" s="168"/>
      <c r="EOG3" s="168"/>
      <c r="EOH3" s="168"/>
      <c r="EOI3" s="168"/>
      <c r="EOJ3" s="168"/>
      <c r="EOK3" s="168"/>
      <c r="EOL3" s="168"/>
      <c r="EOM3" s="168"/>
      <c r="EON3" s="168"/>
      <c r="EOO3" s="168"/>
      <c r="EOP3" s="168"/>
      <c r="EOQ3" s="168"/>
      <c r="EOR3" s="168"/>
      <c r="EOS3" s="168"/>
      <c r="EOT3" s="168"/>
      <c r="EOU3" s="168"/>
      <c r="EOV3" s="168"/>
      <c r="EOW3" s="168"/>
      <c r="EOX3" s="168"/>
      <c r="EOY3" s="168"/>
      <c r="EOZ3" s="168"/>
      <c r="EPA3" s="168"/>
      <c r="EPB3" s="168"/>
      <c r="EPC3" s="168"/>
      <c r="EPD3" s="168"/>
      <c r="EPE3" s="168"/>
      <c r="EPF3" s="168"/>
      <c r="EPG3" s="168"/>
      <c r="EPH3" s="168"/>
      <c r="EPI3" s="168"/>
      <c r="EPJ3" s="168"/>
      <c r="EPK3" s="168"/>
      <c r="EPL3" s="168"/>
      <c r="EPM3" s="168"/>
      <c r="EPN3" s="168"/>
      <c r="EPO3" s="168"/>
      <c r="EPP3" s="168"/>
      <c r="EPQ3" s="168"/>
      <c r="EPR3" s="168"/>
      <c r="EPS3" s="168"/>
      <c r="EPT3" s="168"/>
      <c r="EPU3" s="168"/>
      <c r="EPV3" s="168"/>
      <c r="EPW3" s="168"/>
      <c r="EPX3" s="168"/>
      <c r="EPY3" s="168"/>
      <c r="EPZ3" s="168"/>
      <c r="EQA3" s="168"/>
      <c r="EQB3" s="168"/>
      <c r="EQC3" s="168"/>
      <c r="EQD3" s="168"/>
      <c r="EQE3" s="168"/>
      <c r="EQF3" s="168"/>
      <c r="EQG3" s="168"/>
      <c r="EQH3" s="168"/>
      <c r="EQI3" s="168"/>
      <c r="EQJ3" s="168"/>
      <c r="EQK3" s="168"/>
      <c r="EQL3" s="168"/>
      <c r="EQM3" s="168"/>
      <c r="EQN3" s="168"/>
      <c r="EQO3" s="168"/>
      <c r="EQP3" s="168"/>
      <c r="EQQ3" s="168"/>
      <c r="EQR3" s="168"/>
      <c r="EQS3" s="168"/>
      <c r="EQT3" s="168"/>
      <c r="EQU3" s="168"/>
      <c r="EQV3" s="168"/>
      <c r="EQW3" s="168"/>
      <c r="EQX3" s="168"/>
      <c r="EQY3" s="168"/>
      <c r="EQZ3" s="168"/>
      <c r="ERA3" s="168"/>
      <c r="ERB3" s="168"/>
      <c r="ERC3" s="168"/>
      <c r="ERD3" s="168"/>
      <c r="ERE3" s="168"/>
      <c r="ERF3" s="168"/>
      <c r="ERG3" s="168"/>
      <c r="ERH3" s="168"/>
      <c r="ERI3" s="168"/>
      <c r="ERJ3" s="168"/>
      <c r="ERK3" s="168"/>
      <c r="ERL3" s="168"/>
      <c r="ERM3" s="168"/>
      <c r="ERN3" s="168"/>
      <c r="ERO3" s="168"/>
      <c r="ERP3" s="168"/>
      <c r="ERQ3" s="168"/>
      <c r="ERR3" s="168"/>
      <c r="ERS3" s="168"/>
      <c r="ERT3" s="168"/>
      <c r="ERU3" s="168"/>
      <c r="ERV3" s="168"/>
      <c r="ERW3" s="168"/>
      <c r="ERX3" s="168"/>
      <c r="ERY3" s="168"/>
      <c r="ERZ3" s="168"/>
      <c r="ESA3" s="168"/>
      <c r="ESB3" s="168"/>
      <c r="ESC3" s="168"/>
      <c r="ESD3" s="168"/>
      <c r="ESE3" s="168"/>
      <c r="ESF3" s="168"/>
      <c r="ESG3" s="168"/>
      <c r="ESH3" s="168"/>
      <c r="ESI3" s="168"/>
      <c r="ESJ3" s="168"/>
      <c r="ESK3" s="168"/>
      <c r="ESL3" s="168"/>
      <c r="ESM3" s="168"/>
      <c r="ESN3" s="168"/>
      <c r="ESO3" s="168"/>
      <c r="ESP3" s="168"/>
      <c r="ESQ3" s="168"/>
      <c r="ESR3" s="168"/>
      <c r="ESS3" s="168"/>
      <c r="EST3" s="168"/>
      <c r="ESU3" s="168"/>
      <c r="ESV3" s="168"/>
      <c r="ESW3" s="168"/>
      <c r="ESX3" s="168"/>
      <c r="ESY3" s="168"/>
      <c r="ESZ3" s="168"/>
      <c r="ETA3" s="168"/>
      <c r="ETB3" s="168"/>
      <c r="ETC3" s="168"/>
      <c r="ETD3" s="168"/>
      <c r="ETE3" s="168"/>
      <c r="ETF3" s="168"/>
      <c r="ETG3" s="168"/>
      <c r="ETH3" s="168"/>
      <c r="ETI3" s="168"/>
      <c r="ETJ3" s="168"/>
      <c r="ETK3" s="168"/>
      <c r="ETL3" s="168"/>
      <c r="ETM3" s="168"/>
      <c r="ETN3" s="168"/>
      <c r="ETO3" s="168"/>
      <c r="ETP3" s="168"/>
      <c r="ETQ3" s="168"/>
      <c r="ETR3" s="168"/>
      <c r="ETS3" s="168"/>
      <c r="ETT3" s="168"/>
      <c r="ETU3" s="168"/>
      <c r="ETV3" s="168"/>
      <c r="ETW3" s="168"/>
      <c r="ETX3" s="168"/>
      <c r="ETY3" s="168"/>
      <c r="ETZ3" s="168"/>
      <c r="EUA3" s="168"/>
      <c r="EUB3" s="168"/>
      <c r="EUC3" s="168"/>
      <c r="EUD3" s="168"/>
      <c r="EUE3" s="168"/>
      <c r="EUF3" s="168"/>
      <c r="EUG3" s="168"/>
      <c r="EUH3" s="168"/>
      <c r="EUI3" s="168"/>
      <c r="EUJ3" s="168"/>
      <c r="EUK3" s="168"/>
      <c r="EUL3" s="168"/>
      <c r="EUM3" s="168"/>
      <c r="EUN3" s="168"/>
      <c r="EUO3" s="168"/>
      <c r="EUP3" s="168"/>
      <c r="EUQ3" s="168"/>
      <c r="EUR3" s="168"/>
      <c r="EUS3" s="168"/>
      <c r="EUT3" s="168"/>
      <c r="EUU3" s="168"/>
      <c r="EUV3" s="168"/>
      <c r="EUW3" s="168"/>
      <c r="EUX3" s="168"/>
      <c r="EUY3" s="168"/>
      <c r="EUZ3" s="168"/>
      <c r="EVA3" s="168"/>
      <c r="EVB3" s="168"/>
      <c r="EVC3" s="168"/>
      <c r="EVD3" s="168"/>
      <c r="EVE3" s="168"/>
      <c r="EVF3" s="168"/>
      <c r="EVG3" s="168"/>
      <c r="EVH3" s="168"/>
      <c r="EVI3" s="168"/>
      <c r="EVJ3" s="168"/>
      <c r="EVK3" s="168"/>
      <c r="EVL3" s="168"/>
      <c r="EVM3" s="168"/>
      <c r="EVN3" s="168"/>
      <c r="EVO3" s="168"/>
      <c r="EVP3" s="168"/>
      <c r="EVQ3" s="168"/>
      <c r="EVR3" s="168"/>
      <c r="EVS3" s="168"/>
      <c r="EVT3" s="168"/>
      <c r="EVU3" s="168"/>
      <c r="EVV3" s="168"/>
      <c r="EVW3" s="168"/>
      <c r="EVX3" s="168"/>
      <c r="EVY3" s="168"/>
      <c r="EVZ3" s="168"/>
      <c r="EWA3" s="168"/>
      <c r="EWB3" s="168"/>
      <c r="EWC3" s="168"/>
      <c r="EWD3" s="168"/>
      <c r="EWE3" s="168"/>
      <c r="EWF3" s="168"/>
      <c r="EWG3" s="168"/>
      <c r="EWH3" s="168"/>
      <c r="EWI3" s="168"/>
      <c r="EWJ3" s="168"/>
      <c r="EWK3" s="168"/>
      <c r="EWL3" s="168"/>
      <c r="EWM3" s="168"/>
      <c r="EWN3" s="168"/>
      <c r="EWO3" s="168"/>
      <c r="EWP3" s="168"/>
      <c r="EWQ3" s="168"/>
      <c r="EWR3" s="168"/>
      <c r="EWS3" s="168"/>
      <c r="EWT3" s="168"/>
      <c r="EWU3" s="168"/>
      <c r="EWV3" s="168"/>
      <c r="EWW3" s="168"/>
      <c r="EWX3" s="168"/>
      <c r="EWY3" s="168"/>
      <c r="EWZ3" s="168"/>
      <c r="EXA3" s="168"/>
      <c r="EXB3" s="168"/>
      <c r="EXC3" s="168"/>
      <c r="EXD3" s="168"/>
      <c r="EXE3" s="168"/>
      <c r="EXF3" s="168"/>
      <c r="EXG3" s="168"/>
      <c r="EXH3" s="168"/>
      <c r="EXI3" s="168"/>
      <c r="EXJ3" s="168"/>
      <c r="EXK3" s="168"/>
      <c r="EXL3" s="168"/>
      <c r="EXM3" s="168"/>
      <c r="EXN3" s="168"/>
      <c r="EXO3" s="168"/>
      <c r="EXP3" s="168"/>
      <c r="EXQ3" s="168"/>
      <c r="EXR3" s="168"/>
      <c r="EXS3" s="168"/>
      <c r="EXT3" s="168"/>
      <c r="EXU3" s="168"/>
      <c r="EXV3" s="168"/>
      <c r="EXW3" s="168"/>
      <c r="EXX3" s="168"/>
      <c r="EXY3" s="168"/>
      <c r="EXZ3" s="168"/>
      <c r="EYA3" s="168"/>
      <c r="EYB3" s="168"/>
      <c r="EYC3" s="168"/>
      <c r="EYD3" s="168"/>
      <c r="EYE3" s="168"/>
      <c r="EYF3" s="168"/>
      <c r="EYG3" s="168"/>
      <c r="EYH3" s="168"/>
      <c r="EYI3" s="168"/>
      <c r="EYJ3" s="168"/>
      <c r="EYK3" s="168"/>
      <c r="EYL3" s="168"/>
      <c r="EYM3" s="168"/>
      <c r="EYN3" s="168"/>
      <c r="EYO3" s="168"/>
      <c r="EYP3" s="168"/>
      <c r="EYQ3" s="168"/>
      <c r="EYR3" s="168"/>
      <c r="EYS3" s="168"/>
      <c r="EYT3" s="168"/>
      <c r="EYU3" s="168"/>
      <c r="EYV3" s="168"/>
      <c r="EYW3" s="168"/>
      <c r="EYX3" s="168"/>
      <c r="EYY3" s="168"/>
      <c r="EYZ3" s="168"/>
      <c r="EZA3" s="168"/>
      <c r="EZB3" s="168"/>
      <c r="EZC3" s="168"/>
      <c r="EZD3" s="168"/>
      <c r="EZE3" s="168"/>
      <c r="EZF3" s="168"/>
      <c r="EZG3" s="168"/>
      <c r="EZH3" s="168"/>
      <c r="EZI3" s="168"/>
      <c r="EZJ3" s="168"/>
      <c r="EZK3" s="168"/>
      <c r="EZL3" s="168"/>
      <c r="EZM3" s="168"/>
      <c r="EZN3" s="168"/>
      <c r="EZO3" s="168"/>
      <c r="EZP3" s="168"/>
      <c r="EZQ3" s="168"/>
      <c r="EZR3" s="168"/>
      <c r="EZS3" s="168"/>
      <c r="EZT3" s="168"/>
      <c r="EZU3" s="168"/>
      <c r="EZV3" s="168"/>
      <c r="EZW3" s="168"/>
      <c r="EZX3" s="168"/>
      <c r="EZY3" s="168"/>
      <c r="EZZ3" s="168"/>
      <c r="FAA3" s="168"/>
      <c r="FAB3" s="168"/>
      <c r="FAC3" s="168"/>
      <c r="FAD3" s="168"/>
      <c r="FAE3" s="168"/>
      <c r="FAF3" s="168"/>
      <c r="FAG3" s="168"/>
      <c r="FAH3" s="168"/>
      <c r="FAI3" s="168"/>
      <c r="FAJ3" s="168"/>
      <c r="FAK3" s="168"/>
      <c r="FAL3" s="168"/>
      <c r="FAM3" s="168"/>
      <c r="FAN3" s="168"/>
      <c r="FAO3" s="168"/>
      <c r="FAP3" s="168"/>
      <c r="FAQ3" s="168"/>
      <c r="FAR3" s="168"/>
      <c r="FAS3" s="168"/>
      <c r="FAT3" s="168"/>
      <c r="FAU3" s="168"/>
      <c r="FAV3" s="168"/>
      <c r="FAW3" s="168"/>
      <c r="FAX3" s="168"/>
      <c r="FAY3" s="168"/>
      <c r="FAZ3" s="168"/>
      <c r="FBA3" s="168"/>
      <c r="FBB3" s="168"/>
      <c r="FBC3" s="168"/>
      <c r="FBD3" s="168"/>
      <c r="FBE3" s="168"/>
      <c r="FBF3" s="168"/>
      <c r="FBG3" s="168"/>
      <c r="FBH3" s="168"/>
      <c r="FBI3" s="168"/>
      <c r="FBJ3" s="168"/>
      <c r="FBK3" s="168"/>
      <c r="FBL3" s="168"/>
      <c r="FBM3" s="168"/>
      <c r="FBN3" s="168"/>
      <c r="FBO3" s="168"/>
      <c r="FBP3" s="168"/>
      <c r="FBQ3" s="168"/>
      <c r="FBR3" s="168"/>
      <c r="FBS3" s="168"/>
      <c r="FBT3" s="168"/>
      <c r="FBU3" s="168"/>
      <c r="FBV3" s="168"/>
      <c r="FBW3" s="168"/>
      <c r="FBX3" s="168"/>
      <c r="FBY3" s="168"/>
      <c r="FBZ3" s="168"/>
      <c r="FCA3" s="168"/>
      <c r="FCB3" s="168"/>
      <c r="FCC3" s="168"/>
      <c r="FCD3" s="168"/>
      <c r="FCE3" s="168"/>
      <c r="FCF3" s="168"/>
      <c r="FCG3" s="168"/>
      <c r="FCH3" s="168"/>
      <c r="FCI3" s="168"/>
      <c r="FCJ3" s="168"/>
      <c r="FCK3" s="168"/>
      <c r="FCL3" s="168"/>
      <c r="FCM3" s="168"/>
      <c r="FCN3" s="168"/>
      <c r="FCO3" s="168"/>
      <c r="FCP3" s="168"/>
      <c r="FCQ3" s="168"/>
      <c r="FCR3" s="168"/>
      <c r="FCS3" s="168"/>
      <c r="FCT3" s="168"/>
      <c r="FCU3" s="168"/>
      <c r="FCV3" s="168"/>
      <c r="FCW3" s="168"/>
      <c r="FCX3" s="168"/>
      <c r="FCY3" s="168"/>
      <c r="FCZ3" s="168"/>
      <c r="FDA3" s="168"/>
      <c r="FDB3" s="168"/>
      <c r="FDC3" s="168"/>
      <c r="FDD3" s="168"/>
      <c r="FDE3" s="168"/>
      <c r="FDF3" s="168"/>
      <c r="FDG3" s="168"/>
      <c r="FDH3" s="168"/>
      <c r="FDI3" s="168"/>
      <c r="FDJ3" s="168"/>
      <c r="FDK3" s="168"/>
      <c r="FDL3" s="168"/>
      <c r="FDM3" s="168"/>
      <c r="FDN3" s="168"/>
      <c r="FDO3" s="168"/>
      <c r="FDP3" s="168"/>
      <c r="FDQ3" s="168"/>
      <c r="FDR3" s="168"/>
      <c r="FDS3" s="168"/>
      <c r="FDT3" s="168"/>
      <c r="FDU3" s="168"/>
      <c r="FDV3" s="168"/>
      <c r="FDW3" s="168"/>
      <c r="FDX3" s="168"/>
      <c r="FDY3" s="168"/>
      <c r="FDZ3" s="168"/>
      <c r="FEA3" s="168"/>
      <c r="FEB3" s="168"/>
      <c r="FEC3" s="168"/>
      <c r="FED3" s="168"/>
      <c r="FEE3" s="168"/>
      <c r="FEF3" s="168"/>
      <c r="FEG3" s="168"/>
      <c r="FEH3" s="168"/>
      <c r="FEI3" s="168"/>
      <c r="FEJ3" s="168"/>
      <c r="FEK3" s="168"/>
      <c r="FEL3" s="168"/>
      <c r="FEM3" s="168"/>
      <c r="FEN3" s="168"/>
      <c r="FEO3" s="168"/>
      <c r="FEP3" s="168"/>
      <c r="FEQ3" s="168"/>
      <c r="FER3" s="168"/>
      <c r="FES3" s="168"/>
      <c r="FET3" s="168"/>
      <c r="FEU3" s="168"/>
      <c r="FEV3" s="168"/>
      <c r="FEW3" s="168"/>
      <c r="FEX3" s="168"/>
      <c r="FEY3" s="168"/>
      <c r="FEZ3" s="168"/>
      <c r="FFA3" s="168"/>
      <c r="FFB3" s="168"/>
      <c r="FFC3" s="168"/>
      <c r="FFD3" s="168"/>
      <c r="FFE3" s="168"/>
      <c r="FFF3" s="168"/>
      <c r="FFG3" s="168"/>
      <c r="FFH3" s="168"/>
      <c r="FFI3" s="168"/>
      <c r="FFJ3" s="168"/>
      <c r="FFK3" s="168"/>
      <c r="FFL3" s="168"/>
      <c r="FFM3" s="168"/>
      <c r="FFN3" s="168"/>
      <c r="FFO3" s="168"/>
      <c r="FFP3" s="168"/>
      <c r="FFQ3" s="168"/>
      <c r="FFR3" s="168"/>
      <c r="FFS3" s="168"/>
      <c r="FFT3" s="168"/>
      <c r="FFU3" s="168"/>
      <c r="FFV3" s="168"/>
      <c r="FFW3" s="168"/>
      <c r="FFX3" s="168"/>
      <c r="FFY3" s="168"/>
      <c r="FFZ3" s="168"/>
      <c r="FGA3" s="168"/>
      <c r="FGB3" s="168"/>
      <c r="FGC3" s="168"/>
      <c r="FGD3" s="168"/>
      <c r="FGE3" s="168"/>
      <c r="FGF3" s="168"/>
      <c r="FGG3" s="168"/>
      <c r="FGH3" s="168"/>
      <c r="FGI3" s="168"/>
      <c r="FGJ3" s="168"/>
      <c r="FGK3" s="168"/>
      <c r="FGL3" s="168"/>
      <c r="FGM3" s="168"/>
      <c r="FGN3" s="168"/>
      <c r="FGO3" s="168"/>
      <c r="FGP3" s="168"/>
      <c r="FGQ3" s="168"/>
      <c r="FGR3" s="168"/>
      <c r="FGS3" s="168"/>
      <c r="FGT3" s="168"/>
      <c r="FGU3" s="168"/>
      <c r="FGV3" s="168"/>
      <c r="FGW3" s="168"/>
      <c r="FGX3" s="168"/>
      <c r="FGY3" s="168"/>
      <c r="FGZ3" s="168"/>
      <c r="FHA3" s="168"/>
      <c r="FHB3" s="168"/>
      <c r="FHC3" s="168"/>
      <c r="FHD3" s="168"/>
      <c r="FHE3" s="168"/>
      <c r="FHF3" s="168"/>
      <c r="FHG3" s="168"/>
      <c r="FHH3" s="168"/>
      <c r="FHI3" s="168"/>
      <c r="FHJ3" s="168"/>
      <c r="FHK3" s="168"/>
      <c r="FHL3" s="168"/>
      <c r="FHM3" s="168"/>
      <c r="FHN3" s="168"/>
      <c r="FHO3" s="168"/>
      <c r="FHP3" s="168"/>
      <c r="FHQ3" s="168"/>
      <c r="FHR3" s="168"/>
      <c r="FHS3" s="168"/>
      <c r="FHT3" s="168"/>
      <c r="FHU3" s="168"/>
      <c r="FHV3" s="168"/>
      <c r="FHW3" s="168"/>
      <c r="FHX3" s="168"/>
      <c r="FHY3" s="168"/>
      <c r="FHZ3" s="168"/>
      <c r="FIA3" s="168"/>
      <c r="FIB3" s="168"/>
      <c r="FIC3" s="168"/>
      <c r="FID3" s="168"/>
      <c r="FIE3" s="168"/>
      <c r="FIF3" s="168"/>
      <c r="FIG3" s="168"/>
      <c r="FIH3" s="168"/>
      <c r="FII3" s="168"/>
      <c r="FIJ3" s="168"/>
      <c r="FIK3" s="168"/>
      <c r="FIL3" s="168"/>
      <c r="FIM3" s="168"/>
      <c r="FIN3" s="168"/>
      <c r="FIO3" s="168"/>
      <c r="FIP3" s="168"/>
      <c r="FIQ3" s="168"/>
      <c r="FIR3" s="168"/>
      <c r="FIS3" s="168"/>
      <c r="FIT3" s="168"/>
      <c r="FIU3" s="168"/>
      <c r="FIV3" s="168"/>
      <c r="FIW3" s="168"/>
      <c r="FIX3" s="168"/>
      <c r="FIY3" s="168"/>
      <c r="FIZ3" s="168"/>
      <c r="FJA3" s="168"/>
      <c r="FJB3" s="168"/>
      <c r="FJC3" s="168"/>
      <c r="FJD3" s="168"/>
      <c r="FJE3" s="168"/>
      <c r="FJF3" s="168"/>
      <c r="FJG3" s="168"/>
      <c r="FJH3" s="168"/>
      <c r="FJI3" s="168"/>
      <c r="FJJ3" s="168"/>
      <c r="FJK3" s="168"/>
      <c r="FJL3" s="168"/>
      <c r="FJM3" s="168"/>
      <c r="FJN3" s="168"/>
      <c r="FJO3" s="168"/>
      <c r="FJP3" s="168"/>
      <c r="FJQ3" s="168"/>
      <c r="FJR3" s="168"/>
      <c r="FJS3" s="168"/>
      <c r="FJT3" s="168"/>
      <c r="FJU3" s="168"/>
      <c r="FJV3" s="168"/>
      <c r="FJW3" s="168"/>
      <c r="FJX3" s="168"/>
      <c r="FJY3" s="168"/>
      <c r="FJZ3" s="168"/>
      <c r="FKA3" s="168"/>
      <c r="FKB3" s="168"/>
      <c r="FKC3" s="168"/>
      <c r="FKD3" s="168"/>
      <c r="FKE3" s="168"/>
      <c r="FKF3" s="168"/>
      <c r="FKG3" s="168"/>
      <c r="FKH3" s="168"/>
      <c r="FKI3" s="168"/>
      <c r="FKJ3" s="168"/>
      <c r="FKK3" s="168"/>
      <c r="FKL3" s="168"/>
      <c r="FKM3" s="168"/>
      <c r="FKN3" s="168"/>
      <c r="FKO3" s="168"/>
      <c r="FKP3" s="168"/>
      <c r="FKQ3" s="168"/>
      <c r="FKR3" s="168"/>
      <c r="FKS3" s="168"/>
      <c r="FKT3" s="168"/>
      <c r="FKU3" s="168"/>
      <c r="FKV3" s="168"/>
      <c r="FKW3" s="168"/>
      <c r="FKX3" s="168"/>
      <c r="FKY3" s="168"/>
      <c r="FKZ3" s="168"/>
      <c r="FLA3" s="168"/>
      <c r="FLB3" s="168"/>
      <c r="FLC3" s="168"/>
      <c r="FLD3" s="168"/>
      <c r="FLE3" s="168"/>
      <c r="FLF3" s="168"/>
      <c r="FLG3" s="168"/>
      <c r="FLH3" s="168"/>
      <c r="FLI3" s="168"/>
      <c r="FLJ3" s="168"/>
      <c r="FLK3" s="168"/>
      <c r="FLL3" s="168"/>
      <c r="FLM3" s="168"/>
      <c r="FLN3" s="168"/>
      <c r="FLO3" s="168"/>
      <c r="FLP3" s="168"/>
      <c r="FLQ3" s="168"/>
      <c r="FLR3" s="168"/>
      <c r="FLS3" s="168"/>
      <c r="FLT3" s="168"/>
      <c r="FLU3" s="168"/>
      <c r="FLV3" s="168"/>
      <c r="FLW3" s="168"/>
      <c r="FLX3" s="168"/>
      <c r="FLY3" s="168"/>
      <c r="FLZ3" s="168"/>
      <c r="FMA3" s="168"/>
      <c r="FMB3" s="168"/>
      <c r="FMC3" s="168"/>
      <c r="FMD3" s="168"/>
      <c r="FME3" s="168"/>
      <c r="FMF3" s="168"/>
      <c r="FMG3" s="168"/>
      <c r="FMH3" s="168"/>
      <c r="FMI3" s="168"/>
      <c r="FMJ3" s="168"/>
      <c r="FMK3" s="168"/>
      <c r="FML3" s="168"/>
      <c r="FMM3" s="168"/>
      <c r="FMN3" s="168"/>
      <c r="FMO3" s="168"/>
      <c r="FMP3" s="168"/>
      <c r="FMQ3" s="168"/>
      <c r="FMR3" s="168"/>
      <c r="FMS3" s="168"/>
      <c r="FMT3" s="168"/>
      <c r="FMU3" s="168"/>
      <c r="FMV3" s="168"/>
      <c r="FMW3" s="168"/>
      <c r="FMX3" s="168"/>
      <c r="FMY3" s="168"/>
      <c r="FMZ3" s="168"/>
      <c r="FNA3" s="168"/>
      <c r="FNB3" s="168"/>
      <c r="FNC3" s="168"/>
      <c r="FND3" s="168"/>
      <c r="FNE3" s="168"/>
      <c r="FNF3" s="168"/>
      <c r="FNG3" s="168"/>
      <c r="FNH3" s="168"/>
      <c r="FNI3" s="168"/>
      <c r="FNJ3" s="168"/>
      <c r="FNK3" s="168"/>
      <c r="FNL3" s="168"/>
      <c r="FNM3" s="168"/>
      <c r="FNN3" s="168"/>
      <c r="FNO3" s="168"/>
      <c r="FNP3" s="168"/>
      <c r="FNQ3" s="168"/>
      <c r="FNR3" s="168"/>
      <c r="FNS3" s="168"/>
      <c r="FNT3" s="168"/>
      <c r="FNU3" s="168"/>
      <c r="FNV3" s="168"/>
      <c r="FNW3" s="168"/>
      <c r="FNX3" s="168"/>
      <c r="FNY3" s="168"/>
      <c r="FNZ3" s="168"/>
      <c r="FOA3" s="168"/>
      <c r="FOB3" s="168"/>
      <c r="FOC3" s="168"/>
      <c r="FOD3" s="168"/>
      <c r="FOE3" s="168"/>
      <c r="FOF3" s="168"/>
      <c r="FOG3" s="168"/>
      <c r="FOH3" s="168"/>
      <c r="FOI3" s="168"/>
      <c r="FOJ3" s="168"/>
      <c r="FOK3" s="168"/>
      <c r="FOL3" s="168"/>
      <c r="FOM3" s="168"/>
      <c r="FON3" s="168"/>
      <c r="FOO3" s="168"/>
      <c r="FOP3" s="168"/>
      <c r="FOQ3" s="168"/>
      <c r="FOR3" s="168"/>
      <c r="FOS3" s="168"/>
      <c r="FOT3" s="168"/>
      <c r="FOU3" s="168"/>
      <c r="FOV3" s="168"/>
      <c r="FOW3" s="168"/>
      <c r="FOX3" s="168"/>
      <c r="FOY3" s="168"/>
      <c r="FOZ3" s="168"/>
      <c r="FPA3" s="168"/>
      <c r="FPB3" s="168"/>
      <c r="FPC3" s="168"/>
      <c r="FPD3" s="168"/>
      <c r="FPE3" s="168"/>
      <c r="FPF3" s="168"/>
      <c r="FPG3" s="168"/>
      <c r="FPH3" s="168"/>
      <c r="FPI3" s="168"/>
      <c r="FPJ3" s="168"/>
      <c r="FPK3" s="168"/>
      <c r="FPL3" s="168"/>
      <c r="FPM3" s="168"/>
      <c r="FPN3" s="168"/>
      <c r="FPO3" s="168"/>
      <c r="FPP3" s="168"/>
      <c r="FPQ3" s="168"/>
      <c r="FPR3" s="168"/>
      <c r="FPS3" s="168"/>
      <c r="FPT3" s="168"/>
      <c r="FPU3" s="168"/>
      <c r="FPV3" s="168"/>
      <c r="FPW3" s="168"/>
      <c r="FPX3" s="168"/>
      <c r="FPY3" s="168"/>
      <c r="FPZ3" s="168"/>
      <c r="FQA3" s="168"/>
      <c r="FQB3" s="168"/>
      <c r="FQC3" s="168"/>
      <c r="FQD3" s="168"/>
      <c r="FQE3" s="168"/>
      <c r="FQF3" s="168"/>
      <c r="FQG3" s="168"/>
      <c r="FQH3" s="168"/>
      <c r="FQI3" s="168"/>
      <c r="FQJ3" s="168"/>
      <c r="FQK3" s="168"/>
      <c r="FQL3" s="168"/>
      <c r="FQM3" s="168"/>
      <c r="FQN3" s="168"/>
      <c r="FQO3" s="168"/>
      <c r="FQP3" s="168"/>
      <c r="FQQ3" s="168"/>
      <c r="FQR3" s="168"/>
      <c r="FQS3" s="168"/>
      <c r="FQT3" s="168"/>
      <c r="FQU3" s="168"/>
      <c r="FQV3" s="168"/>
      <c r="FQW3" s="168"/>
      <c r="FQX3" s="168"/>
      <c r="FQY3" s="168"/>
      <c r="FQZ3" s="168"/>
      <c r="FRA3" s="168"/>
      <c r="FRB3" s="168"/>
      <c r="FRC3" s="168"/>
      <c r="FRD3" s="168"/>
      <c r="FRE3" s="168"/>
      <c r="FRF3" s="168"/>
      <c r="FRG3" s="168"/>
      <c r="FRH3" s="168"/>
      <c r="FRI3" s="168"/>
      <c r="FRJ3" s="168"/>
      <c r="FRK3" s="168"/>
      <c r="FRL3" s="168"/>
      <c r="FRM3" s="168"/>
      <c r="FRN3" s="168"/>
      <c r="FRO3" s="168"/>
      <c r="FRP3" s="168"/>
      <c r="FRQ3" s="168"/>
      <c r="FRR3" s="168"/>
      <c r="FRS3" s="168"/>
      <c r="FRT3" s="168"/>
      <c r="FRU3" s="168"/>
      <c r="FRV3" s="168"/>
      <c r="FRW3" s="168"/>
      <c r="FRX3" s="168"/>
      <c r="FRY3" s="168"/>
      <c r="FRZ3" s="168"/>
      <c r="FSA3" s="168"/>
      <c r="FSB3" s="168"/>
      <c r="FSC3" s="168"/>
      <c r="FSD3" s="168"/>
      <c r="FSE3" s="168"/>
      <c r="FSF3" s="168"/>
      <c r="FSG3" s="168"/>
      <c r="FSH3" s="168"/>
      <c r="FSI3" s="168"/>
      <c r="FSJ3" s="168"/>
      <c r="FSK3" s="168"/>
      <c r="FSL3" s="168"/>
      <c r="FSM3" s="168"/>
      <c r="FSN3" s="168"/>
      <c r="FSO3" s="168"/>
      <c r="FSP3" s="168"/>
      <c r="FSQ3" s="168"/>
      <c r="FSR3" s="168"/>
      <c r="FSS3" s="168"/>
      <c r="FST3" s="168"/>
      <c r="FSU3" s="168"/>
      <c r="FSV3" s="168"/>
      <c r="FSW3" s="168"/>
      <c r="FSX3" s="168"/>
      <c r="FSY3" s="168"/>
      <c r="FSZ3" s="168"/>
      <c r="FTA3" s="168"/>
      <c r="FTB3" s="168"/>
      <c r="FTC3" s="168"/>
      <c r="FTD3" s="168"/>
      <c r="FTE3" s="168"/>
      <c r="FTF3" s="168"/>
      <c r="FTG3" s="168"/>
      <c r="FTH3" s="168"/>
      <c r="FTI3" s="168"/>
      <c r="FTJ3" s="168"/>
      <c r="FTK3" s="168"/>
      <c r="FTL3" s="168"/>
      <c r="FTM3" s="168"/>
      <c r="FTN3" s="168"/>
      <c r="FTO3" s="168"/>
      <c r="FTP3" s="168"/>
      <c r="FTQ3" s="168"/>
      <c r="FTR3" s="168"/>
      <c r="FTS3" s="168"/>
      <c r="FTT3" s="168"/>
      <c r="FTU3" s="168"/>
      <c r="FTV3" s="168"/>
      <c r="FTW3" s="168"/>
      <c r="FTX3" s="168"/>
      <c r="FTY3" s="168"/>
      <c r="FTZ3" s="168"/>
      <c r="FUA3" s="168"/>
      <c r="FUB3" s="168"/>
      <c r="FUC3" s="168"/>
      <c r="FUD3" s="168"/>
      <c r="FUE3" s="168"/>
      <c r="FUF3" s="168"/>
      <c r="FUG3" s="168"/>
      <c r="FUH3" s="168"/>
      <c r="FUI3" s="168"/>
      <c r="FUJ3" s="168"/>
      <c r="FUK3" s="168"/>
      <c r="FUL3" s="168"/>
      <c r="FUM3" s="168"/>
      <c r="FUN3" s="168"/>
      <c r="FUO3" s="168"/>
      <c r="FUP3" s="168"/>
      <c r="FUQ3" s="168"/>
      <c r="FUR3" s="168"/>
      <c r="FUS3" s="168"/>
      <c r="FUT3" s="168"/>
      <c r="FUU3" s="168"/>
      <c r="FUV3" s="168"/>
      <c r="FUW3" s="168"/>
      <c r="FUX3" s="168"/>
      <c r="FUY3" s="168"/>
      <c r="FUZ3" s="168"/>
      <c r="FVA3" s="168"/>
      <c r="FVB3" s="168"/>
      <c r="FVC3" s="168"/>
      <c r="FVD3" s="168"/>
      <c r="FVE3" s="168"/>
      <c r="FVF3" s="168"/>
      <c r="FVG3" s="168"/>
      <c r="FVH3" s="168"/>
      <c r="FVI3" s="168"/>
      <c r="FVJ3" s="168"/>
      <c r="FVK3" s="168"/>
      <c r="FVL3" s="168"/>
      <c r="FVM3" s="168"/>
      <c r="FVN3" s="168"/>
      <c r="FVO3" s="168"/>
      <c r="FVP3" s="168"/>
      <c r="FVQ3" s="168"/>
      <c r="FVR3" s="168"/>
      <c r="FVS3" s="168"/>
      <c r="FVT3" s="168"/>
      <c r="FVU3" s="168"/>
      <c r="FVV3" s="168"/>
      <c r="FVW3" s="168"/>
      <c r="FVX3" s="168"/>
      <c r="FVY3" s="168"/>
      <c r="FVZ3" s="168"/>
      <c r="FWA3" s="168"/>
      <c r="FWB3" s="168"/>
      <c r="FWC3" s="168"/>
      <c r="FWD3" s="168"/>
      <c r="FWE3" s="168"/>
      <c r="FWF3" s="168"/>
      <c r="FWG3" s="168"/>
      <c r="FWH3" s="168"/>
      <c r="FWI3" s="168"/>
      <c r="FWJ3" s="168"/>
      <c r="FWK3" s="168"/>
      <c r="FWL3" s="168"/>
      <c r="FWM3" s="168"/>
      <c r="FWN3" s="168"/>
      <c r="FWO3" s="168"/>
      <c r="FWP3" s="168"/>
      <c r="FWQ3" s="168"/>
      <c r="FWR3" s="168"/>
      <c r="FWS3" s="168"/>
      <c r="FWT3" s="168"/>
      <c r="FWU3" s="168"/>
      <c r="FWV3" s="168"/>
      <c r="FWW3" s="168"/>
      <c r="FWX3" s="168"/>
      <c r="FWY3" s="168"/>
      <c r="FWZ3" s="168"/>
      <c r="FXA3" s="168"/>
      <c r="FXB3" s="168"/>
      <c r="FXC3" s="168"/>
      <c r="FXD3" s="168"/>
      <c r="FXE3" s="168"/>
      <c r="FXF3" s="168"/>
      <c r="FXG3" s="168"/>
      <c r="FXH3" s="168"/>
      <c r="FXI3" s="168"/>
      <c r="FXJ3" s="168"/>
      <c r="FXK3" s="168"/>
      <c r="FXL3" s="168"/>
      <c r="FXM3" s="168"/>
      <c r="FXN3" s="168"/>
      <c r="FXO3" s="168"/>
      <c r="FXP3" s="168"/>
      <c r="FXQ3" s="168"/>
      <c r="FXR3" s="168"/>
      <c r="FXS3" s="168"/>
      <c r="FXT3" s="168"/>
      <c r="FXU3" s="168"/>
      <c r="FXV3" s="168"/>
      <c r="FXW3" s="168"/>
      <c r="FXX3" s="168"/>
      <c r="FXY3" s="168"/>
      <c r="FXZ3" s="168"/>
      <c r="FYA3" s="168"/>
      <c r="FYB3" s="168"/>
      <c r="FYC3" s="168"/>
      <c r="FYD3" s="168"/>
      <c r="FYE3" s="168"/>
      <c r="FYF3" s="168"/>
      <c r="FYG3" s="168"/>
      <c r="FYH3" s="168"/>
      <c r="FYI3" s="168"/>
      <c r="FYJ3" s="168"/>
      <c r="FYK3" s="168"/>
      <c r="FYL3" s="168"/>
      <c r="FYM3" s="168"/>
      <c r="FYN3" s="168"/>
      <c r="FYO3" s="168"/>
      <c r="FYP3" s="168"/>
      <c r="FYQ3" s="168"/>
      <c r="FYR3" s="168"/>
      <c r="FYS3" s="168"/>
      <c r="FYT3" s="168"/>
      <c r="FYU3" s="168"/>
      <c r="FYV3" s="168"/>
      <c r="FYW3" s="168"/>
      <c r="FYX3" s="168"/>
      <c r="FYY3" s="168"/>
      <c r="FYZ3" s="168"/>
      <c r="FZA3" s="168"/>
      <c r="FZB3" s="168"/>
      <c r="FZC3" s="168"/>
      <c r="FZD3" s="168"/>
      <c r="FZE3" s="168"/>
      <c r="FZF3" s="168"/>
      <c r="FZG3" s="168"/>
      <c r="FZH3" s="168"/>
      <c r="FZI3" s="168"/>
      <c r="FZJ3" s="168"/>
      <c r="FZK3" s="168"/>
      <c r="FZL3" s="168"/>
      <c r="FZM3" s="168"/>
      <c r="FZN3" s="168"/>
      <c r="FZO3" s="168"/>
      <c r="FZP3" s="168"/>
      <c r="FZQ3" s="168"/>
      <c r="FZR3" s="168"/>
      <c r="FZS3" s="168"/>
      <c r="FZT3" s="168"/>
      <c r="FZU3" s="168"/>
      <c r="FZV3" s="168"/>
      <c r="FZW3" s="168"/>
      <c r="FZX3" s="168"/>
      <c r="FZY3" s="168"/>
      <c r="FZZ3" s="168"/>
      <c r="GAA3" s="168"/>
      <c r="GAB3" s="168"/>
      <c r="GAC3" s="168"/>
      <c r="GAD3" s="168"/>
      <c r="GAE3" s="168"/>
      <c r="GAF3" s="168"/>
      <c r="GAG3" s="168"/>
      <c r="GAH3" s="168"/>
      <c r="GAI3" s="168"/>
      <c r="GAJ3" s="168"/>
      <c r="GAK3" s="168"/>
      <c r="GAL3" s="168"/>
      <c r="GAM3" s="168"/>
      <c r="GAN3" s="168"/>
      <c r="GAO3" s="168"/>
      <c r="GAP3" s="168"/>
      <c r="GAQ3" s="168"/>
      <c r="GAR3" s="168"/>
      <c r="GAS3" s="168"/>
      <c r="GAT3" s="168"/>
      <c r="GAU3" s="168"/>
      <c r="GAV3" s="168"/>
      <c r="GAW3" s="168"/>
      <c r="GAX3" s="168"/>
      <c r="GAY3" s="168"/>
      <c r="GAZ3" s="168"/>
      <c r="GBA3" s="168"/>
      <c r="GBB3" s="168"/>
      <c r="GBC3" s="168"/>
      <c r="GBD3" s="168"/>
      <c r="GBE3" s="168"/>
      <c r="GBF3" s="168"/>
      <c r="GBG3" s="168"/>
      <c r="GBH3" s="168"/>
      <c r="GBI3" s="168"/>
      <c r="GBJ3" s="168"/>
      <c r="GBK3" s="168"/>
      <c r="GBL3" s="168"/>
      <c r="GBM3" s="168"/>
      <c r="GBN3" s="168"/>
      <c r="GBO3" s="168"/>
      <c r="GBP3" s="168"/>
      <c r="GBQ3" s="168"/>
      <c r="GBR3" s="168"/>
      <c r="GBS3" s="168"/>
      <c r="GBT3" s="168"/>
      <c r="GBU3" s="168"/>
      <c r="GBV3" s="168"/>
      <c r="GBW3" s="168"/>
      <c r="GBX3" s="168"/>
      <c r="GBY3" s="168"/>
      <c r="GBZ3" s="168"/>
      <c r="GCA3" s="168"/>
      <c r="GCB3" s="168"/>
      <c r="GCC3" s="168"/>
      <c r="GCD3" s="168"/>
      <c r="GCE3" s="168"/>
      <c r="GCF3" s="168"/>
      <c r="GCG3" s="168"/>
      <c r="GCH3" s="168"/>
      <c r="GCI3" s="168"/>
      <c r="GCJ3" s="168"/>
      <c r="GCK3" s="168"/>
      <c r="GCL3" s="168"/>
      <c r="GCM3" s="168"/>
      <c r="GCN3" s="168"/>
      <c r="GCO3" s="168"/>
      <c r="GCP3" s="168"/>
      <c r="GCQ3" s="168"/>
      <c r="GCR3" s="168"/>
      <c r="GCS3" s="168"/>
      <c r="GCT3" s="168"/>
      <c r="GCU3" s="168"/>
      <c r="GCV3" s="168"/>
      <c r="GCW3" s="168"/>
      <c r="GCX3" s="168"/>
      <c r="GCY3" s="168"/>
      <c r="GCZ3" s="168"/>
      <c r="GDA3" s="168"/>
      <c r="GDB3" s="168"/>
      <c r="GDC3" s="168"/>
      <c r="GDD3" s="168"/>
      <c r="GDE3" s="168"/>
      <c r="GDF3" s="168"/>
      <c r="GDG3" s="168"/>
      <c r="GDH3" s="168"/>
      <c r="GDI3" s="168"/>
      <c r="GDJ3" s="168"/>
      <c r="GDK3" s="168"/>
      <c r="GDL3" s="168"/>
      <c r="GDM3" s="168"/>
      <c r="GDN3" s="168"/>
      <c r="GDO3" s="168"/>
      <c r="GDP3" s="168"/>
      <c r="GDQ3" s="168"/>
      <c r="GDR3" s="168"/>
      <c r="GDS3" s="168"/>
      <c r="GDT3" s="168"/>
      <c r="GDU3" s="168"/>
      <c r="GDV3" s="168"/>
      <c r="GDW3" s="168"/>
      <c r="GDX3" s="168"/>
      <c r="GDY3" s="168"/>
      <c r="GDZ3" s="168"/>
      <c r="GEA3" s="168"/>
      <c r="GEB3" s="168"/>
      <c r="GEC3" s="168"/>
      <c r="GED3" s="168"/>
      <c r="GEE3" s="168"/>
      <c r="GEF3" s="168"/>
      <c r="GEG3" s="168"/>
      <c r="GEH3" s="168"/>
      <c r="GEI3" s="168"/>
      <c r="GEJ3" s="168"/>
      <c r="GEK3" s="168"/>
      <c r="GEL3" s="168"/>
      <c r="GEM3" s="168"/>
      <c r="GEN3" s="168"/>
      <c r="GEO3" s="168"/>
      <c r="GEP3" s="168"/>
      <c r="GEQ3" s="168"/>
      <c r="GER3" s="168"/>
      <c r="GES3" s="168"/>
      <c r="GET3" s="168"/>
      <c r="GEU3" s="168"/>
      <c r="GEV3" s="168"/>
      <c r="GEW3" s="168"/>
      <c r="GEX3" s="168"/>
      <c r="GEY3" s="168"/>
      <c r="GEZ3" s="168"/>
      <c r="GFA3" s="168"/>
      <c r="GFB3" s="168"/>
      <c r="GFC3" s="168"/>
      <c r="GFD3" s="168"/>
      <c r="GFE3" s="168"/>
      <c r="GFF3" s="168"/>
      <c r="GFG3" s="168"/>
      <c r="GFH3" s="168"/>
      <c r="GFI3" s="168"/>
      <c r="GFJ3" s="168"/>
      <c r="GFK3" s="168"/>
      <c r="GFL3" s="168"/>
      <c r="GFM3" s="168"/>
      <c r="GFN3" s="168"/>
      <c r="GFO3" s="168"/>
      <c r="GFP3" s="168"/>
      <c r="GFQ3" s="168"/>
      <c r="GFR3" s="168"/>
      <c r="GFS3" s="168"/>
      <c r="GFT3" s="168"/>
      <c r="GFU3" s="168"/>
      <c r="GFV3" s="168"/>
      <c r="GFW3" s="168"/>
      <c r="GFX3" s="168"/>
      <c r="GFY3" s="168"/>
      <c r="GFZ3" s="168"/>
      <c r="GGA3" s="168"/>
      <c r="GGB3" s="168"/>
      <c r="GGC3" s="168"/>
      <c r="GGD3" s="168"/>
      <c r="GGE3" s="168"/>
      <c r="GGF3" s="168"/>
      <c r="GGG3" s="168"/>
      <c r="GGH3" s="168"/>
      <c r="GGI3" s="168"/>
      <c r="GGJ3" s="168"/>
      <c r="GGK3" s="168"/>
      <c r="GGL3" s="168"/>
      <c r="GGM3" s="168"/>
      <c r="GGN3" s="168"/>
      <c r="GGO3" s="168"/>
      <c r="GGP3" s="168"/>
      <c r="GGQ3" s="168"/>
      <c r="GGR3" s="168"/>
      <c r="GGS3" s="168"/>
      <c r="GGT3" s="168"/>
      <c r="GGU3" s="168"/>
      <c r="GGV3" s="168"/>
      <c r="GGW3" s="168"/>
      <c r="GGX3" s="168"/>
      <c r="GGY3" s="168"/>
      <c r="GGZ3" s="168"/>
      <c r="GHA3" s="168"/>
      <c r="GHB3" s="168"/>
      <c r="GHC3" s="168"/>
      <c r="GHD3" s="168"/>
      <c r="GHE3" s="168"/>
      <c r="GHF3" s="168"/>
      <c r="GHG3" s="168"/>
      <c r="GHH3" s="168"/>
      <c r="GHI3" s="168"/>
      <c r="GHJ3" s="168"/>
      <c r="GHK3" s="168"/>
      <c r="GHL3" s="168"/>
      <c r="GHM3" s="168"/>
      <c r="GHN3" s="168"/>
      <c r="GHO3" s="168"/>
      <c r="GHP3" s="168"/>
      <c r="GHQ3" s="168"/>
      <c r="GHR3" s="168"/>
      <c r="GHS3" s="168"/>
      <c r="GHT3" s="168"/>
      <c r="GHU3" s="168"/>
      <c r="GHV3" s="168"/>
      <c r="GHW3" s="168"/>
      <c r="GHX3" s="168"/>
      <c r="GHY3" s="168"/>
      <c r="GHZ3" s="168"/>
      <c r="GIA3" s="168"/>
      <c r="GIB3" s="168"/>
      <c r="GIC3" s="168"/>
      <c r="GID3" s="168"/>
      <c r="GIE3" s="168"/>
      <c r="GIF3" s="168"/>
      <c r="GIG3" s="168"/>
      <c r="GIH3" s="168"/>
      <c r="GII3" s="168"/>
      <c r="GIJ3" s="168"/>
      <c r="GIK3" s="168"/>
      <c r="GIL3" s="168"/>
      <c r="GIM3" s="168"/>
      <c r="GIN3" s="168"/>
      <c r="GIO3" s="168"/>
      <c r="GIP3" s="168"/>
      <c r="GIQ3" s="168"/>
      <c r="GIR3" s="168"/>
      <c r="GIS3" s="168"/>
      <c r="GIT3" s="168"/>
      <c r="GIU3" s="168"/>
      <c r="GIV3" s="168"/>
      <c r="GIW3" s="168"/>
      <c r="GIX3" s="168"/>
      <c r="GIY3" s="168"/>
      <c r="GIZ3" s="168"/>
      <c r="GJA3" s="168"/>
      <c r="GJB3" s="168"/>
      <c r="GJC3" s="168"/>
      <c r="GJD3" s="168"/>
      <c r="GJE3" s="168"/>
      <c r="GJF3" s="168"/>
      <c r="GJG3" s="168"/>
      <c r="GJH3" s="168"/>
      <c r="GJI3" s="168"/>
      <c r="GJJ3" s="168"/>
      <c r="GJK3" s="168"/>
      <c r="GJL3" s="168"/>
      <c r="GJM3" s="168"/>
      <c r="GJN3" s="168"/>
      <c r="GJO3" s="168"/>
      <c r="GJP3" s="168"/>
      <c r="GJQ3" s="168"/>
      <c r="GJR3" s="168"/>
      <c r="GJS3" s="168"/>
      <c r="GJT3" s="168"/>
      <c r="GJU3" s="168"/>
      <c r="GJV3" s="168"/>
      <c r="GJW3" s="168"/>
      <c r="GJX3" s="168"/>
      <c r="GJY3" s="168"/>
      <c r="GJZ3" s="168"/>
      <c r="GKA3" s="168"/>
      <c r="GKB3" s="168"/>
      <c r="GKC3" s="168"/>
      <c r="GKD3" s="168"/>
      <c r="GKE3" s="168"/>
      <c r="GKF3" s="168"/>
      <c r="GKG3" s="168"/>
      <c r="GKH3" s="168"/>
      <c r="GKI3" s="168"/>
      <c r="GKJ3" s="168"/>
      <c r="GKK3" s="168"/>
      <c r="GKL3" s="168"/>
      <c r="GKM3" s="168"/>
      <c r="GKN3" s="168"/>
      <c r="GKO3" s="168"/>
      <c r="GKP3" s="168"/>
      <c r="GKQ3" s="168"/>
      <c r="GKR3" s="168"/>
      <c r="GKS3" s="168"/>
      <c r="GKT3" s="168"/>
      <c r="GKU3" s="168"/>
      <c r="GKV3" s="168"/>
      <c r="GKW3" s="168"/>
      <c r="GKX3" s="168"/>
      <c r="GKY3" s="168"/>
      <c r="GKZ3" s="168"/>
      <c r="GLA3" s="168"/>
      <c r="GLB3" s="168"/>
      <c r="GLC3" s="168"/>
      <c r="GLD3" s="168"/>
      <c r="GLE3" s="168"/>
      <c r="GLF3" s="168"/>
      <c r="GLG3" s="168"/>
      <c r="GLH3" s="168"/>
      <c r="GLI3" s="168"/>
      <c r="GLJ3" s="168"/>
      <c r="GLK3" s="168"/>
      <c r="GLL3" s="168"/>
      <c r="GLM3" s="168"/>
      <c r="GLN3" s="168"/>
      <c r="GLO3" s="168"/>
      <c r="GLP3" s="168"/>
      <c r="GLQ3" s="168"/>
      <c r="GLR3" s="168"/>
      <c r="GLS3" s="168"/>
      <c r="GLT3" s="168"/>
      <c r="GLU3" s="168"/>
      <c r="GLV3" s="168"/>
      <c r="GLW3" s="168"/>
      <c r="GLX3" s="168"/>
      <c r="GLY3" s="168"/>
      <c r="GLZ3" s="168"/>
      <c r="GMA3" s="168"/>
      <c r="GMB3" s="168"/>
      <c r="GMC3" s="168"/>
      <c r="GMD3" s="168"/>
      <c r="GME3" s="168"/>
      <c r="GMF3" s="168"/>
      <c r="GMG3" s="168"/>
      <c r="GMH3" s="168"/>
      <c r="GMI3" s="168"/>
      <c r="GMJ3" s="168"/>
      <c r="GMK3" s="168"/>
      <c r="GML3" s="168"/>
      <c r="GMM3" s="168"/>
      <c r="GMN3" s="168"/>
      <c r="GMO3" s="168"/>
      <c r="GMP3" s="168"/>
      <c r="GMQ3" s="168"/>
      <c r="GMR3" s="168"/>
      <c r="GMS3" s="168"/>
      <c r="GMT3" s="168"/>
      <c r="GMU3" s="168"/>
      <c r="GMV3" s="168"/>
      <c r="GMW3" s="168"/>
      <c r="GMX3" s="168"/>
      <c r="GMY3" s="168"/>
      <c r="GMZ3" s="168"/>
      <c r="GNA3" s="168"/>
      <c r="GNB3" s="168"/>
      <c r="GNC3" s="168"/>
      <c r="GND3" s="168"/>
      <c r="GNE3" s="168"/>
      <c r="GNF3" s="168"/>
      <c r="GNG3" s="168"/>
      <c r="GNH3" s="168"/>
      <c r="GNI3" s="168"/>
      <c r="GNJ3" s="168"/>
      <c r="GNK3" s="168"/>
      <c r="GNL3" s="168"/>
      <c r="GNM3" s="168"/>
      <c r="GNN3" s="168"/>
      <c r="GNO3" s="168"/>
      <c r="GNP3" s="168"/>
      <c r="GNQ3" s="168"/>
      <c r="GNR3" s="168"/>
      <c r="GNS3" s="168"/>
      <c r="GNT3" s="168"/>
      <c r="GNU3" s="168"/>
      <c r="GNV3" s="168"/>
      <c r="GNW3" s="168"/>
      <c r="GNX3" s="168"/>
      <c r="GNY3" s="168"/>
      <c r="GNZ3" s="168"/>
      <c r="GOA3" s="168"/>
      <c r="GOB3" s="168"/>
      <c r="GOC3" s="168"/>
      <c r="GOD3" s="168"/>
      <c r="GOE3" s="168"/>
      <c r="GOF3" s="168"/>
      <c r="GOG3" s="168"/>
      <c r="GOH3" s="168"/>
      <c r="GOI3" s="168"/>
      <c r="GOJ3" s="168"/>
      <c r="GOK3" s="168"/>
      <c r="GOL3" s="168"/>
      <c r="GOM3" s="168"/>
      <c r="GON3" s="168"/>
      <c r="GOO3" s="168"/>
      <c r="GOP3" s="168"/>
      <c r="GOQ3" s="168"/>
      <c r="GOR3" s="168"/>
      <c r="GOS3" s="168"/>
      <c r="GOT3" s="168"/>
      <c r="GOU3" s="168"/>
      <c r="GOV3" s="168"/>
      <c r="GOW3" s="168"/>
      <c r="GOX3" s="168"/>
      <c r="GOY3" s="168"/>
      <c r="GOZ3" s="168"/>
      <c r="GPA3" s="168"/>
      <c r="GPB3" s="168"/>
      <c r="GPC3" s="168"/>
      <c r="GPD3" s="168"/>
      <c r="GPE3" s="168"/>
      <c r="GPF3" s="168"/>
      <c r="GPG3" s="168"/>
      <c r="GPH3" s="168"/>
      <c r="GPI3" s="168"/>
      <c r="GPJ3" s="168"/>
      <c r="GPK3" s="168"/>
      <c r="GPL3" s="168"/>
      <c r="GPM3" s="168"/>
      <c r="GPN3" s="168"/>
      <c r="GPO3" s="168"/>
      <c r="GPP3" s="168"/>
      <c r="GPQ3" s="168"/>
      <c r="GPR3" s="168"/>
      <c r="GPS3" s="168"/>
      <c r="GPT3" s="168"/>
      <c r="GPU3" s="168"/>
      <c r="GPV3" s="168"/>
      <c r="GPW3" s="168"/>
      <c r="GPX3" s="168"/>
      <c r="GPY3" s="168"/>
      <c r="GPZ3" s="168"/>
      <c r="GQA3" s="168"/>
      <c r="GQB3" s="168"/>
      <c r="GQC3" s="168"/>
      <c r="GQD3" s="168"/>
      <c r="GQE3" s="168"/>
      <c r="GQF3" s="168"/>
      <c r="GQG3" s="168"/>
      <c r="GQH3" s="168"/>
      <c r="GQI3" s="168"/>
      <c r="GQJ3" s="168"/>
      <c r="GQK3" s="168"/>
      <c r="GQL3" s="168"/>
      <c r="GQM3" s="168"/>
      <c r="GQN3" s="168"/>
      <c r="GQO3" s="168"/>
      <c r="GQP3" s="168"/>
      <c r="GQQ3" s="168"/>
      <c r="GQR3" s="168"/>
      <c r="GQS3" s="168"/>
      <c r="GQT3" s="168"/>
      <c r="GQU3" s="168"/>
      <c r="GQV3" s="168"/>
      <c r="GQW3" s="168"/>
      <c r="GQX3" s="168"/>
      <c r="GQY3" s="168"/>
      <c r="GQZ3" s="168"/>
      <c r="GRA3" s="168"/>
      <c r="GRB3" s="168"/>
      <c r="GRC3" s="168"/>
      <c r="GRD3" s="168"/>
      <c r="GRE3" s="168"/>
      <c r="GRF3" s="168"/>
      <c r="GRG3" s="168"/>
      <c r="GRH3" s="168"/>
      <c r="GRI3" s="168"/>
      <c r="GRJ3" s="168"/>
      <c r="GRK3" s="168"/>
      <c r="GRL3" s="168"/>
      <c r="GRM3" s="168"/>
      <c r="GRN3" s="168"/>
      <c r="GRO3" s="168"/>
      <c r="GRP3" s="168"/>
      <c r="GRQ3" s="168"/>
      <c r="GRR3" s="168"/>
      <c r="GRS3" s="168"/>
      <c r="GRT3" s="168"/>
      <c r="GRU3" s="168"/>
      <c r="GRV3" s="168"/>
      <c r="GRW3" s="168"/>
      <c r="GRX3" s="168"/>
      <c r="GRY3" s="168"/>
      <c r="GRZ3" s="168"/>
      <c r="GSA3" s="168"/>
      <c r="GSB3" s="168"/>
      <c r="GSC3" s="168"/>
      <c r="GSD3" s="168"/>
      <c r="GSE3" s="168"/>
      <c r="GSF3" s="168"/>
      <c r="GSG3" s="168"/>
      <c r="GSH3" s="168"/>
      <c r="GSI3" s="168"/>
      <c r="GSJ3" s="168"/>
      <c r="GSK3" s="168"/>
      <c r="GSL3" s="168"/>
      <c r="GSM3" s="168"/>
      <c r="GSN3" s="168"/>
      <c r="GSO3" s="168"/>
      <c r="GSP3" s="168"/>
      <c r="GSQ3" s="168"/>
      <c r="GSR3" s="168"/>
      <c r="GSS3" s="168"/>
      <c r="GST3" s="168"/>
      <c r="GSU3" s="168"/>
      <c r="GSV3" s="168"/>
      <c r="GSW3" s="168"/>
      <c r="GSX3" s="168"/>
      <c r="GSY3" s="168"/>
      <c r="GSZ3" s="168"/>
      <c r="GTA3" s="168"/>
      <c r="GTB3" s="168"/>
      <c r="GTC3" s="168"/>
      <c r="GTD3" s="168"/>
      <c r="GTE3" s="168"/>
      <c r="GTF3" s="168"/>
      <c r="GTG3" s="168"/>
      <c r="GTH3" s="168"/>
      <c r="GTI3" s="168"/>
      <c r="GTJ3" s="168"/>
      <c r="GTK3" s="168"/>
      <c r="GTL3" s="168"/>
      <c r="GTM3" s="168"/>
      <c r="GTN3" s="168"/>
      <c r="GTO3" s="168"/>
      <c r="GTP3" s="168"/>
      <c r="GTQ3" s="168"/>
      <c r="GTR3" s="168"/>
      <c r="GTS3" s="168"/>
      <c r="GTT3" s="168"/>
      <c r="GTU3" s="168"/>
      <c r="GTV3" s="168"/>
      <c r="GTW3" s="168"/>
      <c r="GTX3" s="168"/>
      <c r="GTY3" s="168"/>
      <c r="GTZ3" s="168"/>
      <c r="GUA3" s="168"/>
      <c r="GUB3" s="168"/>
      <c r="GUC3" s="168"/>
      <c r="GUD3" s="168"/>
      <c r="GUE3" s="168"/>
      <c r="GUF3" s="168"/>
      <c r="GUG3" s="168"/>
      <c r="GUH3" s="168"/>
      <c r="GUI3" s="168"/>
      <c r="GUJ3" s="168"/>
      <c r="GUK3" s="168"/>
      <c r="GUL3" s="168"/>
      <c r="GUM3" s="168"/>
      <c r="GUN3" s="168"/>
      <c r="GUO3" s="168"/>
      <c r="GUP3" s="168"/>
      <c r="GUQ3" s="168"/>
      <c r="GUR3" s="168"/>
      <c r="GUS3" s="168"/>
      <c r="GUT3" s="168"/>
      <c r="GUU3" s="168"/>
      <c r="GUV3" s="168"/>
      <c r="GUW3" s="168"/>
      <c r="GUX3" s="168"/>
      <c r="GUY3" s="168"/>
      <c r="GUZ3" s="168"/>
      <c r="GVA3" s="168"/>
      <c r="GVB3" s="168"/>
      <c r="GVC3" s="168"/>
      <c r="GVD3" s="168"/>
      <c r="GVE3" s="168"/>
      <c r="GVF3" s="168"/>
      <c r="GVG3" s="168"/>
      <c r="GVH3" s="168"/>
      <c r="GVI3" s="168"/>
      <c r="GVJ3" s="168"/>
      <c r="GVK3" s="168"/>
      <c r="GVL3" s="168"/>
      <c r="GVM3" s="168"/>
      <c r="GVN3" s="168"/>
      <c r="GVO3" s="168"/>
      <c r="GVP3" s="168"/>
      <c r="GVQ3" s="168"/>
      <c r="GVR3" s="168"/>
      <c r="GVS3" s="168"/>
      <c r="GVT3" s="168"/>
      <c r="GVU3" s="168"/>
      <c r="GVV3" s="168"/>
      <c r="GVW3" s="168"/>
      <c r="GVX3" s="168"/>
      <c r="GVY3" s="168"/>
      <c r="GVZ3" s="168"/>
      <c r="GWA3" s="168"/>
      <c r="GWB3" s="168"/>
      <c r="GWC3" s="168"/>
      <c r="GWD3" s="168"/>
      <c r="GWE3" s="168"/>
      <c r="GWF3" s="168"/>
      <c r="GWG3" s="168"/>
      <c r="GWH3" s="168"/>
      <c r="GWI3" s="168"/>
      <c r="GWJ3" s="168"/>
      <c r="GWK3" s="168"/>
      <c r="GWL3" s="168"/>
      <c r="GWM3" s="168"/>
      <c r="GWN3" s="168"/>
      <c r="GWO3" s="168"/>
      <c r="GWP3" s="168"/>
      <c r="GWQ3" s="168"/>
      <c r="GWR3" s="168"/>
      <c r="GWS3" s="168"/>
      <c r="GWT3" s="168"/>
      <c r="GWU3" s="168"/>
      <c r="GWV3" s="168"/>
      <c r="GWW3" s="168"/>
      <c r="GWX3" s="168"/>
      <c r="GWY3" s="168"/>
      <c r="GWZ3" s="168"/>
      <c r="GXA3" s="168"/>
      <c r="GXB3" s="168"/>
      <c r="GXC3" s="168"/>
      <c r="GXD3" s="168"/>
      <c r="GXE3" s="168"/>
      <c r="GXF3" s="168"/>
      <c r="GXG3" s="168"/>
      <c r="GXH3" s="168"/>
      <c r="GXI3" s="168"/>
      <c r="GXJ3" s="168"/>
      <c r="GXK3" s="168"/>
      <c r="GXL3" s="168"/>
      <c r="GXM3" s="168"/>
      <c r="GXN3" s="168"/>
      <c r="GXO3" s="168"/>
      <c r="GXP3" s="168"/>
      <c r="GXQ3" s="168"/>
      <c r="GXR3" s="168"/>
      <c r="GXS3" s="168"/>
      <c r="GXT3" s="168"/>
      <c r="GXU3" s="168"/>
      <c r="GXV3" s="168"/>
      <c r="GXW3" s="168"/>
      <c r="GXX3" s="168"/>
      <c r="GXY3" s="168"/>
      <c r="GXZ3" s="168"/>
      <c r="GYA3" s="168"/>
      <c r="GYB3" s="168"/>
      <c r="GYC3" s="168"/>
      <c r="GYD3" s="168"/>
      <c r="GYE3" s="168"/>
      <c r="GYF3" s="168"/>
      <c r="GYG3" s="168"/>
      <c r="GYH3" s="168"/>
      <c r="GYI3" s="168"/>
      <c r="GYJ3" s="168"/>
      <c r="GYK3" s="168"/>
      <c r="GYL3" s="168"/>
      <c r="GYM3" s="168"/>
      <c r="GYN3" s="168"/>
      <c r="GYO3" s="168"/>
      <c r="GYP3" s="168"/>
      <c r="GYQ3" s="168"/>
      <c r="GYR3" s="168"/>
      <c r="GYS3" s="168"/>
      <c r="GYT3" s="168"/>
      <c r="GYU3" s="168"/>
      <c r="GYV3" s="168"/>
      <c r="GYW3" s="168"/>
      <c r="GYX3" s="168"/>
      <c r="GYY3" s="168"/>
      <c r="GYZ3" s="168"/>
      <c r="GZA3" s="168"/>
      <c r="GZB3" s="168"/>
      <c r="GZC3" s="168"/>
      <c r="GZD3" s="168"/>
      <c r="GZE3" s="168"/>
      <c r="GZF3" s="168"/>
      <c r="GZG3" s="168"/>
      <c r="GZH3" s="168"/>
      <c r="GZI3" s="168"/>
      <c r="GZJ3" s="168"/>
      <c r="GZK3" s="168"/>
      <c r="GZL3" s="168"/>
      <c r="GZM3" s="168"/>
      <c r="GZN3" s="168"/>
      <c r="GZO3" s="168"/>
      <c r="GZP3" s="168"/>
      <c r="GZQ3" s="168"/>
      <c r="GZR3" s="168"/>
      <c r="GZS3" s="168"/>
      <c r="GZT3" s="168"/>
      <c r="GZU3" s="168"/>
      <c r="GZV3" s="168"/>
      <c r="GZW3" s="168"/>
      <c r="GZX3" s="168"/>
      <c r="GZY3" s="168"/>
      <c r="GZZ3" s="168"/>
      <c r="HAA3" s="168"/>
      <c r="HAB3" s="168"/>
      <c r="HAC3" s="168"/>
      <c r="HAD3" s="168"/>
      <c r="HAE3" s="168"/>
      <c r="HAF3" s="168"/>
      <c r="HAG3" s="168"/>
      <c r="HAH3" s="168"/>
      <c r="HAI3" s="168"/>
      <c r="HAJ3" s="168"/>
      <c r="HAK3" s="168"/>
      <c r="HAL3" s="168"/>
      <c r="HAM3" s="168"/>
      <c r="HAN3" s="168"/>
      <c r="HAO3" s="168"/>
      <c r="HAP3" s="168"/>
      <c r="HAQ3" s="168"/>
      <c r="HAR3" s="168"/>
      <c r="HAS3" s="168"/>
      <c r="HAT3" s="168"/>
      <c r="HAU3" s="168"/>
      <c r="HAV3" s="168"/>
      <c r="HAW3" s="168"/>
      <c r="HAX3" s="168"/>
      <c r="HAY3" s="168"/>
      <c r="HAZ3" s="168"/>
      <c r="HBA3" s="168"/>
      <c r="HBB3" s="168"/>
      <c r="HBC3" s="168"/>
      <c r="HBD3" s="168"/>
      <c r="HBE3" s="168"/>
      <c r="HBF3" s="168"/>
      <c r="HBG3" s="168"/>
      <c r="HBH3" s="168"/>
      <c r="HBI3" s="168"/>
      <c r="HBJ3" s="168"/>
      <c r="HBK3" s="168"/>
      <c r="HBL3" s="168"/>
      <c r="HBM3" s="168"/>
      <c r="HBN3" s="168"/>
      <c r="HBO3" s="168"/>
      <c r="HBP3" s="168"/>
      <c r="HBQ3" s="168"/>
      <c r="HBR3" s="168"/>
      <c r="HBS3" s="168"/>
      <c r="HBT3" s="168"/>
      <c r="HBU3" s="168"/>
      <c r="HBV3" s="168"/>
      <c r="HBW3" s="168"/>
      <c r="HBX3" s="168"/>
      <c r="HBY3" s="168"/>
      <c r="HBZ3" s="168"/>
      <c r="HCA3" s="168"/>
      <c r="HCB3" s="168"/>
      <c r="HCC3" s="168"/>
      <c r="HCD3" s="168"/>
      <c r="HCE3" s="168"/>
      <c r="HCF3" s="168"/>
      <c r="HCG3" s="168"/>
      <c r="HCH3" s="168"/>
      <c r="HCI3" s="168"/>
      <c r="HCJ3" s="168"/>
      <c r="HCK3" s="168"/>
      <c r="HCL3" s="168"/>
      <c r="HCM3" s="168"/>
      <c r="HCN3" s="168"/>
      <c r="HCO3" s="168"/>
      <c r="HCP3" s="168"/>
      <c r="HCQ3" s="168"/>
      <c r="HCR3" s="168"/>
      <c r="HCS3" s="168"/>
      <c r="HCT3" s="168"/>
      <c r="HCU3" s="168"/>
      <c r="HCV3" s="168"/>
      <c r="HCW3" s="168"/>
      <c r="HCX3" s="168"/>
      <c r="HCY3" s="168"/>
      <c r="HCZ3" s="168"/>
      <c r="HDA3" s="168"/>
      <c r="HDB3" s="168"/>
      <c r="HDC3" s="168"/>
      <c r="HDD3" s="168"/>
      <c r="HDE3" s="168"/>
      <c r="HDF3" s="168"/>
      <c r="HDG3" s="168"/>
      <c r="HDH3" s="168"/>
      <c r="HDI3" s="168"/>
      <c r="HDJ3" s="168"/>
      <c r="HDK3" s="168"/>
      <c r="HDL3" s="168"/>
      <c r="HDM3" s="168"/>
      <c r="HDN3" s="168"/>
      <c r="HDO3" s="168"/>
      <c r="HDP3" s="168"/>
      <c r="HDQ3" s="168"/>
      <c r="HDR3" s="168"/>
      <c r="HDS3" s="168"/>
      <c r="HDT3" s="168"/>
      <c r="HDU3" s="168"/>
      <c r="HDV3" s="168"/>
      <c r="HDW3" s="168"/>
      <c r="HDX3" s="168"/>
      <c r="HDY3" s="168"/>
      <c r="HDZ3" s="168"/>
      <c r="HEA3" s="168"/>
      <c r="HEB3" s="168"/>
      <c r="HEC3" s="168"/>
      <c r="HED3" s="168"/>
      <c r="HEE3" s="168"/>
      <c r="HEF3" s="168"/>
      <c r="HEG3" s="168"/>
      <c r="HEH3" s="168"/>
      <c r="HEI3" s="168"/>
      <c r="HEJ3" s="168"/>
      <c r="HEK3" s="168"/>
      <c r="HEL3" s="168"/>
      <c r="HEM3" s="168"/>
      <c r="HEN3" s="168"/>
      <c r="HEO3" s="168"/>
      <c r="HEP3" s="168"/>
      <c r="HEQ3" s="168"/>
      <c r="HER3" s="168"/>
      <c r="HES3" s="168"/>
      <c r="HET3" s="168"/>
      <c r="HEU3" s="168"/>
      <c r="HEV3" s="168"/>
      <c r="HEW3" s="168"/>
      <c r="HEX3" s="168"/>
      <c r="HEY3" s="168"/>
      <c r="HEZ3" s="168"/>
      <c r="HFA3" s="168"/>
      <c r="HFB3" s="168"/>
      <c r="HFC3" s="168"/>
      <c r="HFD3" s="168"/>
      <c r="HFE3" s="168"/>
      <c r="HFF3" s="168"/>
      <c r="HFG3" s="168"/>
      <c r="HFH3" s="168"/>
      <c r="HFI3" s="168"/>
      <c r="HFJ3" s="168"/>
      <c r="HFK3" s="168"/>
      <c r="HFL3" s="168"/>
      <c r="HFM3" s="168"/>
      <c r="HFN3" s="168"/>
      <c r="HFO3" s="168"/>
      <c r="HFP3" s="168"/>
      <c r="HFQ3" s="168"/>
      <c r="HFR3" s="168"/>
      <c r="HFS3" s="168"/>
      <c r="HFT3" s="168"/>
      <c r="HFU3" s="168"/>
      <c r="HFV3" s="168"/>
      <c r="HFW3" s="168"/>
      <c r="HFX3" s="168"/>
      <c r="HFY3" s="168"/>
      <c r="HFZ3" s="168"/>
      <c r="HGA3" s="168"/>
      <c r="HGB3" s="168"/>
      <c r="HGC3" s="168"/>
      <c r="HGD3" s="168"/>
      <c r="HGE3" s="168"/>
      <c r="HGF3" s="168"/>
      <c r="HGG3" s="168"/>
      <c r="HGH3" s="168"/>
      <c r="HGI3" s="168"/>
      <c r="HGJ3" s="168"/>
      <c r="HGK3" s="168"/>
      <c r="HGL3" s="168"/>
      <c r="HGM3" s="168"/>
      <c r="HGN3" s="168"/>
      <c r="HGO3" s="168"/>
      <c r="HGP3" s="168"/>
      <c r="HGQ3" s="168"/>
      <c r="HGR3" s="168"/>
      <c r="HGS3" s="168"/>
      <c r="HGT3" s="168"/>
      <c r="HGU3" s="168"/>
      <c r="HGV3" s="168"/>
      <c r="HGW3" s="168"/>
      <c r="HGX3" s="168"/>
      <c r="HGY3" s="168"/>
      <c r="HGZ3" s="168"/>
      <c r="HHA3" s="168"/>
      <c r="HHB3" s="168"/>
      <c r="HHC3" s="168"/>
      <c r="HHD3" s="168"/>
      <c r="HHE3" s="168"/>
      <c r="HHF3" s="168"/>
      <c r="HHG3" s="168"/>
      <c r="HHH3" s="168"/>
      <c r="HHI3" s="168"/>
      <c r="HHJ3" s="168"/>
      <c r="HHK3" s="168"/>
      <c r="HHL3" s="168"/>
      <c r="HHM3" s="168"/>
      <c r="HHN3" s="168"/>
      <c r="HHO3" s="168"/>
      <c r="HHP3" s="168"/>
      <c r="HHQ3" s="168"/>
      <c r="HHR3" s="168"/>
      <c r="HHS3" s="168"/>
      <c r="HHT3" s="168"/>
      <c r="HHU3" s="168"/>
      <c r="HHV3" s="168"/>
      <c r="HHW3" s="168"/>
      <c r="HHX3" s="168"/>
      <c r="HHY3" s="168"/>
      <c r="HHZ3" s="168"/>
      <c r="HIA3" s="168"/>
      <c r="HIB3" s="168"/>
      <c r="HIC3" s="168"/>
      <c r="HID3" s="168"/>
      <c r="HIE3" s="168"/>
      <c r="HIF3" s="168"/>
      <c r="HIG3" s="168"/>
      <c r="HIH3" s="168"/>
      <c r="HII3" s="168"/>
      <c r="HIJ3" s="168"/>
      <c r="HIK3" s="168"/>
      <c r="HIL3" s="168"/>
      <c r="HIM3" s="168"/>
      <c r="HIN3" s="168"/>
      <c r="HIO3" s="168"/>
      <c r="HIP3" s="168"/>
      <c r="HIQ3" s="168"/>
      <c r="HIR3" s="168"/>
      <c r="HIS3" s="168"/>
      <c r="HIT3" s="168"/>
      <c r="HIU3" s="168"/>
      <c r="HIV3" s="168"/>
      <c r="HIW3" s="168"/>
      <c r="HIX3" s="168"/>
      <c r="HIY3" s="168"/>
      <c r="HIZ3" s="168"/>
      <c r="HJA3" s="168"/>
      <c r="HJB3" s="168"/>
      <c r="HJC3" s="168"/>
      <c r="HJD3" s="168"/>
      <c r="HJE3" s="168"/>
      <c r="HJF3" s="168"/>
      <c r="HJG3" s="168"/>
      <c r="HJH3" s="168"/>
      <c r="HJI3" s="168"/>
      <c r="HJJ3" s="168"/>
      <c r="HJK3" s="168"/>
      <c r="HJL3" s="168"/>
      <c r="HJM3" s="168"/>
      <c r="HJN3" s="168"/>
      <c r="HJO3" s="168"/>
      <c r="HJP3" s="168"/>
      <c r="HJQ3" s="168"/>
      <c r="HJR3" s="168"/>
      <c r="HJS3" s="168"/>
      <c r="HJT3" s="168"/>
      <c r="HJU3" s="168"/>
      <c r="HJV3" s="168"/>
      <c r="HJW3" s="168"/>
      <c r="HJX3" s="168"/>
      <c r="HJY3" s="168"/>
      <c r="HJZ3" s="168"/>
      <c r="HKA3" s="168"/>
      <c r="HKB3" s="168"/>
      <c r="HKC3" s="168"/>
      <c r="HKD3" s="168"/>
      <c r="HKE3" s="168"/>
      <c r="HKF3" s="168"/>
      <c r="HKG3" s="168"/>
      <c r="HKH3" s="168"/>
      <c r="HKI3" s="168"/>
      <c r="HKJ3" s="168"/>
      <c r="HKK3" s="168"/>
      <c r="HKL3" s="168"/>
      <c r="HKM3" s="168"/>
      <c r="HKN3" s="168"/>
      <c r="HKO3" s="168"/>
      <c r="HKP3" s="168"/>
      <c r="HKQ3" s="168"/>
      <c r="HKR3" s="168"/>
      <c r="HKS3" s="168"/>
      <c r="HKT3" s="168"/>
      <c r="HKU3" s="168"/>
      <c r="HKV3" s="168"/>
      <c r="HKW3" s="168"/>
      <c r="HKX3" s="168"/>
      <c r="HKY3" s="168"/>
      <c r="HKZ3" s="168"/>
      <c r="HLA3" s="168"/>
      <c r="HLB3" s="168"/>
      <c r="HLC3" s="168"/>
      <c r="HLD3" s="168"/>
      <c r="HLE3" s="168"/>
      <c r="HLF3" s="168"/>
      <c r="HLG3" s="168"/>
      <c r="HLH3" s="168"/>
      <c r="HLI3" s="168"/>
      <c r="HLJ3" s="168"/>
      <c r="HLK3" s="168"/>
      <c r="HLL3" s="168"/>
      <c r="HLM3" s="168"/>
      <c r="HLN3" s="168"/>
      <c r="HLO3" s="168"/>
      <c r="HLP3" s="168"/>
      <c r="HLQ3" s="168"/>
      <c r="HLR3" s="168"/>
      <c r="HLS3" s="168"/>
      <c r="HLT3" s="168"/>
      <c r="HLU3" s="168"/>
      <c r="HLV3" s="168"/>
      <c r="HLW3" s="168"/>
      <c r="HLX3" s="168"/>
      <c r="HLY3" s="168"/>
      <c r="HLZ3" s="168"/>
      <c r="HMA3" s="168"/>
      <c r="HMB3" s="168"/>
      <c r="HMC3" s="168"/>
      <c r="HMD3" s="168"/>
      <c r="HME3" s="168"/>
      <c r="HMF3" s="168"/>
      <c r="HMG3" s="168"/>
      <c r="HMH3" s="168"/>
      <c r="HMI3" s="168"/>
      <c r="HMJ3" s="168"/>
      <c r="HMK3" s="168"/>
      <c r="HML3" s="168"/>
      <c r="HMM3" s="168"/>
      <c r="HMN3" s="168"/>
      <c r="HMO3" s="168"/>
      <c r="HMP3" s="168"/>
      <c r="HMQ3" s="168"/>
      <c r="HMR3" s="168"/>
      <c r="HMS3" s="168"/>
      <c r="HMT3" s="168"/>
      <c r="HMU3" s="168"/>
      <c r="HMV3" s="168"/>
      <c r="HMW3" s="168"/>
      <c r="HMX3" s="168"/>
      <c r="HMY3" s="168"/>
      <c r="HMZ3" s="168"/>
      <c r="HNA3" s="168"/>
      <c r="HNB3" s="168"/>
      <c r="HNC3" s="168"/>
      <c r="HND3" s="168"/>
      <c r="HNE3" s="168"/>
      <c r="HNF3" s="168"/>
      <c r="HNG3" s="168"/>
      <c r="HNH3" s="168"/>
      <c r="HNI3" s="168"/>
      <c r="HNJ3" s="168"/>
      <c r="HNK3" s="168"/>
      <c r="HNL3" s="168"/>
      <c r="HNM3" s="168"/>
      <c r="HNN3" s="168"/>
      <c r="HNO3" s="168"/>
      <c r="HNP3" s="168"/>
      <c r="HNQ3" s="168"/>
      <c r="HNR3" s="168"/>
      <c r="HNS3" s="168"/>
      <c r="HNT3" s="168"/>
      <c r="HNU3" s="168"/>
      <c r="HNV3" s="168"/>
      <c r="HNW3" s="168"/>
      <c r="HNX3" s="168"/>
      <c r="HNY3" s="168"/>
      <c r="HNZ3" s="168"/>
      <c r="HOA3" s="168"/>
      <c r="HOB3" s="168"/>
      <c r="HOC3" s="168"/>
      <c r="HOD3" s="168"/>
      <c r="HOE3" s="168"/>
      <c r="HOF3" s="168"/>
      <c r="HOG3" s="168"/>
      <c r="HOH3" s="168"/>
      <c r="HOI3" s="168"/>
      <c r="HOJ3" s="168"/>
      <c r="HOK3" s="168"/>
      <c r="HOL3" s="168"/>
      <c r="HOM3" s="168"/>
      <c r="HON3" s="168"/>
      <c r="HOO3" s="168"/>
      <c r="HOP3" s="168"/>
      <c r="HOQ3" s="168"/>
      <c r="HOR3" s="168"/>
      <c r="HOS3" s="168"/>
      <c r="HOT3" s="168"/>
      <c r="HOU3" s="168"/>
      <c r="HOV3" s="168"/>
      <c r="HOW3" s="168"/>
      <c r="HOX3" s="168"/>
      <c r="HOY3" s="168"/>
      <c r="HOZ3" s="168"/>
      <c r="HPA3" s="168"/>
      <c r="HPB3" s="168"/>
      <c r="HPC3" s="168"/>
      <c r="HPD3" s="168"/>
      <c r="HPE3" s="168"/>
      <c r="HPF3" s="168"/>
      <c r="HPG3" s="168"/>
      <c r="HPH3" s="168"/>
      <c r="HPI3" s="168"/>
      <c r="HPJ3" s="168"/>
      <c r="HPK3" s="168"/>
      <c r="HPL3" s="168"/>
      <c r="HPM3" s="168"/>
      <c r="HPN3" s="168"/>
      <c r="HPO3" s="168"/>
      <c r="HPP3" s="168"/>
      <c r="HPQ3" s="168"/>
      <c r="HPR3" s="168"/>
      <c r="HPS3" s="168"/>
      <c r="HPT3" s="168"/>
      <c r="HPU3" s="168"/>
      <c r="HPV3" s="168"/>
      <c r="HPW3" s="168"/>
      <c r="HPX3" s="168"/>
      <c r="HPY3" s="168"/>
      <c r="HPZ3" s="168"/>
      <c r="HQA3" s="168"/>
      <c r="HQB3" s="168"/>
      <c r="HQC3" s="168"/>
      <c r="HQD3" s="168"/>
      <c r="HQE3" s="168"/>
      <c r="HQF3" s="168"/>
      <c r="HQG3" s="168"/>
      <c r="HQH3" s="168"/>
      <c r="HQI3" s="168"/>
      <c r="HQJ3" s="168"/>
      <c r="HQK3" s="168"/>
      <c r="HQL3" s="168"/>
      <c r="HQM3" s="168"/>
      <c r="HQN3" s="168"/>
      <c r="HQO3" s="168"/>
      <c r="HQP3" s="168"/>
      <c r="HQQ3" s="168"/>
      <c r="HQR3" s="168"/>
      <c r="HQS3" s="168"/>
      <c r="HQT3" s="168"/>
      <c r="HQU3" s="168"/>
      <c r="HQV3" s="168"/>
      <c r="HQW3" s="168"/>
      <c r="HQX3" s="168"/>
      <c r="HQY3" s="168"/>
      <c r="HQZ3" s="168"/>
      <c r="HRA3" s="168"/>
      <c r="HRB3" s="168"/>
      <c r="HRC3" s="168"/>
      <c r="HRD3" s="168"/>
      <c r="HRE3" s="168"/>
      <c r="HRF3" s="168"/>
      <c r="HRG3" s="168"/>
      <c r="HRH3" s="168"/>
      <c r="HRI3" s="168"/>
      <c r="HRJ3" s="168"/>
      <c r="HRK3" s="168"/>
      <c r="HRL3" s="168"/>
      <c r="HRM3" s="168"/>
      <c r="HRN3" s="168"/>
      <c r="HRO3" s="168"/>
      <c r="HRP3" s="168"/>
      <c r="HRQ3" s="168"/>
      <c r="HRR3" s="168"/>
      <c r="HRS3" s="168"/>
      <c r="HRT3" s="168"/>
      <c r="HRU3" s="168"/>
      <c r="HRV3" s="168"/>
      <c r="HRW3" s="168"/>
      <c r="HRX3" s="168"/>
      <c r="HRY3" s="168"/>
      <c r="HRZ3" s="168"/>
      <c r="HSA3" s="168"/>
      <c r="HSB3" s="168"/>
      <c r="HSC3" s="168"/>
      <c r="HSD3" s="168"/>
      <c r="HSE3" s="168"/>
      <c r="HSF3" s="168"/>
      <c r="HSG3" s="168"/>
      <c r="HSH3" s="168"/>
      <c r="HSI3" s="168"/>
      <c r="HSJ3" s="168"/>
      <c r="HSK3" s="168"/>
      <c r="HSL3" s="168"/>
      <c r="HSM3" s="168"/>
      <c r="HSN3" s="168"/>
      <c r="HSO3" s="168"/>
      <c r="HSP3" s="168"/>
      <c r="HSQ3" s="168"/>
      <c r="HSR3" s="168"/>
      <c r="HSS3" s="168"/>
      <c r="HST3" s="168"/>
      <c r="HSU3" s="168"/>
      <c r="HSV3" s="168"/>
      <c r="HSW3" s="168"/>
      <c r="HSX3" s="168"/>
      <c r="HSY3" s="168"/>
      <c r="HSZ3" s="168"/>
      <c r="HTA3" s="168"/>
      <c r="HTB3" s="168"/>
      <c r="HTC3" s="168"/>
      <c r="HTD3" s="168"/>
      <c r="HTE3" s="168"/>
      <c r="HTF3" s="168"/>
      <c r="HTG3" s="168"/>
      <c r="HTH3" s="168"/>
      <c r="HTI3" s="168"/>
      <c r="HTJ3" s="168"/>
      <c r="HTK3" s="168"/>
      <c r="HTL3" s="168"/>
      <c r="HTM3" s="168"/>
      <c r="HTN3" s="168"/>
      <c r="HTO3" s="168"/>
      <c r="HTP3" s="168"/>
      <c r="HTQ3" s="168"/>
      <c r="HTR3" s="168"/>
      <c r="HTS3" s="168"/>
      <c r="HTT3" s="168"/>
      <c r="HTU3" s="168"/>
      <c r="HTV3" s="168"/>
      <c r="HTW3" s="168"/>
      <c r="HTX3" s="168"/>
      <c r="HTY3" s="168"/>
      <c r="HTZ3" s="168"/>
      <c r="HUA3" s="168"/>
      <c r="HUB3" s="168"/>
      <c r="HUC3" s="168"/>
      <c r="HUD3" s="168"/>
      <c r="HUE3" s="168"/>
      <c r="HUF3" s="168"/>
      <c r="HUG3" s="168"/>
      <c r="HUH3" s="168"/>
      <c r="HUI3" s="168"/>
      <c r="HUJ3" s="168"/>
      <c r="HUK3" s="168"/>
      <c r="HUL3" s="168"/>
      <c r="HUM3" s="168"/>
      <c r="HUN3" s="168"/>
      <c r="HUO3" s="168"/>
      <c r="HUP3" s="168"/>
      <c r="HUQ3" s="168"/>
      <c r="HUR3" s="168"/>
      <c r="HUS3" s="168"/>
      <c r="HUT3" s="168"/>
      <c r="HUU3" s="168"/>
      <c r="HUV3" s="168"/>
      <c r="HUW3" s="168"/>
      <c r="HUX3" s="168"/>
      <c r="HUY3" s="168"/>
      <c r="HUZ3" s="168"/>
      <c r="HVA3" s="168"/>
      <c r="HVB3" s="168"/>
      <c r="HVC3" s="168"/>
      <c r="HVD3" s="168"/>
      <c r="HVE3" s="168"/>
      <c r="HVF3" s="168"/>
      <c r="HVG3" s="168"/>
      <c r="HVH3" s="168"/>
      <c r="HVI3" s="168"/>
      <c r="HVJ3" s="168"/>
      <c r="HVK3" s="168"/>
      <c r="HVL3" s="168"/>
      <c r="HVM3" s="168"/>
      <c r="HVN3" s="168"/>
      <c r="HVO3" s="168"/>
      <c r="HVP3" s="168"/>
      <c r="HVQ3" s="168"/>
      <c r="HVR3" s="168"/>
      <c r="HVS3" s="168"/>
      <c r="HVT3" s="168"/>
      <c r="HVU3" s="168"/>
      <c r="HVV3" s="168"/>
      <c r="HVW3" s="168"/>
      <c r="HVX3" s="168"/>
      <c r="HVY3" s="168"/>
      <c r="HVZ3" s="168"/>
      <c r="HWA3" s="168"/>
      <c r="HWB3" s="168"/>
      <c r="HWC3" s="168"/>
      <c r="HWD3" s="168"/>
      <c r="HWE3" s="168"/>
      <c r="HWF3" s="168"/>
      <c r="HWG3" s="168"/>
      <c r="HWH3" s="168"/>
      <c r="HWI3" s="168"/>
      <c r="HWJ3" s="168"/>
      <c r="HWK3" s="168"/>
      <c r="HWL3" s="168"/>
      <c r="HWM3" s="168"/>
      <c r="HWN3" s="168"/>
      <c r="HWO3" s="168"/>
      <c r="HWP3" s="168"/>
      <c r="HWQ3" s="168"/>
      <c r="HWR3" s="168"/>
      <c r="HWS3" s="168"/>
      <c r="HWT3" s="168"/>
      <c r="HWU3" s="168"/>
      <c r="HWV3" s="168"/>
      <c r="HWW3" s="168"/>
      <c r="HWX3" s="168"/>
      <c r="HWY3" s="168"/>
      <c r="HWZ3" s="168"/>
      <c r="HXA3" s="168"/>
      <c r="HXB3" s="168"/>
      <c r="HXC3" s="168"/>
      <c r="HXD3" s="168"/>
      <c r="HXE3" s="168"/>
      <c r="HXF3" s="168"/>
      <c r="HXG3" s="168"/>
      <c r="HXH3" s="168"/>
      <c r="HXI3" s="168"/>
      <c r="HXJ3" s="168"/>
      <c r="HXK3" s="168"/>
      <c r="HXL3" s="168"/>
      <c r="HXM3" s="168"/>
      <c r="HXN3" s="168"/>
      <c r="HXO3" s="168"/>
      <c r="HXP3" s="168"/>
      <c r="HXQ3" s="168"/>
      <c r="HXR3" s="168"/>
      <c r="HXS3" s="168"/>
      <c r="HXT3" s="168"/>
      <c r="HXU3" s="168"/>
      <c r="HXV3" s="168"/>
      <c r="HXW3" s="168"/>
      <c r="HXX3" s="168"/>
      <c r="HXY3" s="168"/>
      <c r="HXZ3" s="168"/>
      <c r="HYA3" s="168"/>
      <c r="HYB3" s="168"/>
      <c r="HYC3" s="168"/>
      <c r="HYD3" s="168"/>
      <c r="HYE3" s="168"/>
      <c r="HYF3" s="168"/>
      <c r="HYG3" s="168"/>
      <c r="HYH3" s="168"/>
      <c r="HYI3" s="168"/>
      <c r="HYJ3" s="168"/>
      <c r="HYK3" s="168"/>
      <c r="HYL3" s="168"/>
      <c r="HYM3" s="168"/>
      <c r="HYN3" s="168"/>
      <c r="HYO3" s="168"/>
      <c r="HYP3" s="168"/>
      <c r="HYQ3" s="168"/>
      <c r="HYR3" s="168"/>
      <c r="HYS3" s="168"/>
      <c r="HYT3" s="168"/>
      <c r="HYU3" s="168"/>
      <c r="HYV3" s="168"/>
      <c r="HYW3" s="168"/>
      <c r="HYX3" s="168"/>
      <c r="HYY3" s="168"/>
      <c r="HYZ3" s="168"/>
      <c r="HZA3" s="168"/>
      <c r="HZB3" s="168"/>
      <c r="HZC3" s="168"/>
      <c r="HZD3" s="168"/>
      <c r="HZE3" s="168"/>
      <c r="HZF3" s="168"/>
      <c r="HZG3" s="168"/>
      <c r="HZH3" s="168"/>
      <c r="HZI3" s="168"/>
      <c r="HZJ3" s="168"/>
      <c r="HZK3" s="168"/>
      <c r="HZL3" s="168"/>
      <c r="HZM3" s="168"/>
      <c r="HZN3" s="168"/>
      <c r="HZO3" s="168"/>
      <c r="HZP3" s="168"/>
      <c r="HZQ3" s="168"/>
      <c r="HZR3" s="168"/>
      <c r="HZS3" s="168"/>
      <c r="HZT3" s="168"/>
      <c r="HZU3" s="168"/>
      <c r="HZV3" s="168"/>
      <c r="HZW3" s="168"/>
      <c r="HZX3" s="168"/>
      <c r="HZY3" s="168"/>
      <c r="HZZ3" s="168"/>
      <c r="IAA3" s="168"/>
      <c r="IAB3" s="168"/>
      <c r="IAC3" s="168"/>
      <c r="IAD3" s="168"/>
      <c r="IAE3" s="168"/>
      <c r="IAF3" s="168"/>
      <c r="IAG3" s="168"/>
      <c r="IAH3" s="168"/>
      <c r="IAI3" s="168"/>
      <c r="IAJ3" s="168"/>
      <c r="IAK3" s="168"/>
      <c r="IAL3" s="168"/>
      <c r="IAM3" s="168"/>
      <c r="IAN3" s="168"/>
      <c r="IAO3" s="168"/>
      <c r="IAP3" s="168"/>
      <c r="IAQ3" s="168"/>
      <c r="IAR3" s="168"/>
      <c r="IAS3" s="168"/>
      <c r="IAT3" s="168"/>
      <c r="IAU3" s="168"/>
      <c r="IAV3" s="168"/>
      <c r="IAW3" s="168"/>
      <c r="IAX3" s="168"/>
      <c r="IAY3" s="168"/>
      <c r="IAZ3" s="168"/>
      <c r="IBA3" s="168"/>
      <c r="IBB3" s="168"/>
      <c r="IBC3" s="168"/>
      <c r="IBD3" s="168"/>
      <c r="IBE3" s="168"/>
      <c r="IBF3" s="168"/>
      <c r="IBG3" s="168"/>
      <c r="IBH3" s="168"/>
      <c r="IBI3" s="168"/>
      <c r="IBJ3" s="168"/>
      <c r="IBK3" s="168"/>
      <c r="IBL3" s="168"/>
      <c r="IBM3" s="168"/>
      <c r="IBN3" s="168"/>
      <c r="IBO3" s="168"/>
      <c r="IBP3" s="168"/>
      <c r="IBQ3" s="168"/>
      <c r="IBR3" s="168"/>
      <c r="IBS3" s="168"/>
      <c r="IBT3" s="168"/>
      <c r="IBU3" s="168"/>
      <c r="IBV3" s="168"/>
      <c r="IBW3" s="168"/>
      <c r="IBX3" s="168"/>
      <c r="IBY3" s="168"/>
      <c r="IBZ3" s="168"/>
      <c r="ICA3" s="168"/>
      <c r="ICB3" s="168"/>
      <c r="ICC3" s="168"/>
      <c r="ICD3" s="168"/>
      <c r="ICE3" s="168"/>
      <c r="ICF3" s="168"/>
      <c r="ICG3" s="168"/>
      <c r="ICH3" s="168"/>
      <c r="ICI3" s="168"/>
      <c r="ICJ3" s="168"/>
      <c r="ICK3" s="168"/>
      <c r="ICL3" s="168"/>
      <c r="ICM3" s="168"/>
      <c r="ICN3" s="168"/>
      <c r="ICO3" s="168"/>
      <c r="ICP3" s="168"/>
      <c r="ICQ3" s="168"/>
      <c r="ICR3" s="168"/>
      <c r="ICS3" s="168"/>
      <c r="ICT3" s="168"/>
      <c r="ICU3" s="168"/>
      <c r="ICV3" s="168"/>
      <c r="ICW3" s="168"/>
      <c r="ICX3" s="168"/>
      <c r="ICY3" s="168"/>
      <c r="ICZ3" s="168"/>
      <c r="IDA3" s="168"/>
      <c r="IDB3" s="168"/>
      <c r="IDC3" s="168"/>
      <c r="IDD3" s="168"/>
      <c r="IDE3" s="168"/>
      <c r="IDF3" s="168"/>
      <c r="IDG3" s="168"/>
      <c r="IDH3" s="168"/>
      <c r="IDI3" s="168"/>
      <c r="IDJ3" s="168"/>
      <c r="IDK3" s="168"/>
      <c r="IDL3" s="168"/>
      <c r="IDM3" s="168"/>
      <c r="IDN3" s="168"/>
      <c r="IDO3" s="168"/>
      <c r="IDP3" s="168"/>
      <c r="IDQ3" s="168"/>
      <c r="IDR3" s="168"/>
      <c r="IDS3" s="168"/>
      <c r="IDT3" s="168"/>
      <c r="IDU3" s="168"/>
      <c r="IDV3" s="168"/>
      <c r="IDW3" s="168"/>
      <c r="IDX3" s="168"/>
      <c r="IDY3" s="168"/>
      <c r="IDZ3" s="168"/>
      <c r="IEA3" s="168"/>
      <c r="IEB3" s="168"/>
      <c r="IEC3" s="168"/>
      <c r="IED3" s="168"/>
      <c r="IEE3" s="168"/>
      <c r="IEF3" s="168"/>
      <c r="IEG3" s="168"/>
      <c r="IEH3" s="168"/>
      <c r="IEI3" s="168"/>
      <c r="IEJ3" s="168"/>
      <c r="IEK3" s="168"/>
      <c r="IEL3" s="168"/>
      <c r="IEM3" s="168"/>
      <c r="IEN3" s="168"/>
      <c r="IEO3" s="168"/>
      <c r="IEP3" s="168"/>
      <c r="IEQ3" s="168"/>
      <c r="IER3" s="168"/>
      <c r="IES3" s="168"/>
      <c r="IET3" s="168"/>
      <c r="IEU3" s="168"/>
      <c r="IEV3" s="168"/>
      <c r="IEW3" s="168"/>
      <c r="IEX3" s="168"/>
      <c r="IEY3" s="168"/>
      <c r="IEZ3" s="168"/>
      <c r="IFA3" s="168"/>
      <c r="IFB3" s="168"/>
      <c r="IFC3" s="168"/>
      <c r="IFD3" s="168"/>
      <c r="IFE3" s="168"/>
      <c r="IFF3" s="168"/>
      <c r="IFG3" s="168"/>
      <c r="IFH3" s="168"/>
      <c r="IFI3" s="168"/>
      <c r="IFJ3" s="168"/>
      <c r="IFK3" s="168"/>
      <c r="IFL3" s="168"/>
      <c r="IFM3" s="168"/>
      <c r="IFN3" s="168"/>
      <c r="IFO3" s="168"/>
      <c r="IFP3" s="168"/>
      <c r="IFQ3" s="168"/>
      <c r="IFR3" s="168"/>
      <c r="IFS3" s="168"/>
      <c r="IFT3" s="168"/>
      <c r="IFU3" s="168"/>
      <c r="IFV3" s="168"/>
      <c r="IFW3" s="168"/>
      <c r="IFX3" s="168"/>
      <c r="IFY3" s="168"/>
      <c r="IFZ3" s="168"/>
      <c r="IGA3" s="168"/>
      <c r="IGB3" s="168"/>
      <c r="IGC3" s="168"/>
      <c r="IGD3" s="168"/>
      <c r="IGE3" s="168"/>
      <c r="IGF3" s="168"/>
      <c r="IGG3" s="168"/>
      <c r="IGH3" s="168"/>
      <c r="IGI3" s="168"/>
      <c r="IGJ3" s="168"/>
      <c r="IGK3" s="168"/>
      <c r="IGL3" s="168"/>
      <c r="IGM3" s="168"/>
      <c r="IGN3" s="168"/>
      <c r="IGO3" s="168"/>
      <c r="IGP3" s="168"/>
      <c r="IGQ3" s="168"/>
      <c r="IGR3" s="168"/>
      <c r="IGS3" s="168"/>
      <c r="IGT3" s="168"/>
      <c r="IGU3" s="168"/>
      <c r="IGV3" s="168"/>
      <c r="IGW3" s="168"/>
      <c r="IGX3" s="168"/>
      <c r="IGY3" s="168"/>
      <c r="IGZ3" s="168"/>
      <c r="IHA3" s="168"/>
      <c r="IHB3" s="168"/>
      <c r="IHC3" s="168"/>
      <c r="IHD3" s="168"/>
      <c r="IHE3" s="168"/>
      <c r="IHF3" s="168"/>
      <c r="IHG3" s="168"/>
      <c r="IHH3" s="168"/>
      <c r="IHI3" s="168"/>
      <c r="IHJ3" s="168"/>
      <c r="IHK3" s="168"/>
      <c r="IHL3" s="168"/>
      <c r="IHM3" s="168"/>
      <c r="IHN3" s="168"/>
      <c r="IHO3" s="168"/>
      <c r="IHP3" s="168"/>
      <c r="IHQ3" s="168"/>
      <c r="IHR3" s="168"/>
      <c r="IHS3" s="168"/>
      <c r="IHT3" s="168"/>
      <c r="IHU3" s="168"/>
      <c r="IHV3" s="168"/>
      <c r="IHW3" s="168"/>
      <c r="IHX3" s="168"/>
      <c r="IHY3" s="168"/>
      <c r="IHZ3" s="168"/>
      <c r="IIA3" s="168"/>
      <c r="IIB3" s="168"/>
      <c r="IIC3" s="168"/>
      <c r="IID3" s="168"/>
      <c r="IIE3" s="168"/>
      <c r="IIF3" s="168"/>
      <c r="IIG3" s="168"/>
      <c r="IIH3" s="168"/>
      <c r="III3" s="168"/>
      <c r="IIJ3" s="168"/>
      <c r="IIK3" s="168"/>
      <c r="IIL3" s="168"/>
      <c r="IIM3" s="168"/>
      <c r="IIN3" s="168"/>
      <c r="IIO3" s="168"/>
      <c r="IIP3" s="168"/>
      <c r="IIQ3" s="168"/>
      <c r="IIR3" s="168"/>
      <c r="IIS3" s="168"/>
      <c r="IIT3" s="168"/>
      <c r="IIU3" s="168"/>
      <c r="IIV3" s="168"/>
      <c r="IIW3" s="168"/>
      <c r="IIX3" s="168"/>
      <c r="IIY3" s="168"/>
      <c r="IIZ3" s="168"/>
      <c r="IJA3" s="168"/>
      <c r="IJB3" s="168"/>
      <c r="IJC3" s="168"/>
      <c r="IJD3" s="168"/>
      <c r="IJE3" s="168"/>
      <c r="IJF3" s="168"/>
      <c r="IJG3" s="168"/>
      <c r="IJH3" s="168"/>
      <c r="IJI3" s="168"/>
      <c r="IJJ3" s="168"/>
      <c r="IJK3" s="168"/>
      <c r="IJL3" s="168"/>
      <c r="IJM3" s="168"/>
      <c r="IJN3" s="168"/>
      <c r="IJO3" s="168"/>
      <c r="IJP3" s="168"/>
      <c r="IJQ3" s="168"/>
      <c r="IJR3" s="168"/>
      <c r="IJS3" s="168"/>
      <c r="IJT3" s="168"/>
      <c r="IJU3" s="168"/>
      <c r="IJV3" s="168"/>
      <c r="IJW3" s="168"/>
      <c r="IJX3" s="168"/>
      <c r="IJY3" s="168"/>
      <c r="IJZ3" s="168"/>
      <c r="IKA3" s="168"/>
      <c r="IKB3" s="168"/>
      <c r="IKC3" s="168"/>
      <c r="IKD3" s="168"/>
      <c r="IKE3" s="168"/>
      <c r="IKF3" s="168"/>
      <c r="IKG3" s="168"/>
      <c r="IKH3" s="168"/>
      <c r="IKI3" s="168"/>
      <c r="IKJ3" s="168"/>
      <c r="IKK3" s="168"/>
      <c r="IKL3" s="168"/>
      <c r="IKM3" s="168"/>
      <c r="IKN3" s="168"/>
      <c r="IKO3" s="168"/>
      <c r="IKP3" s="168"/>
      <c r="IKQ3" s="168"/>
      <c r="IKR3" s="168"/>
      <c r="IKS3" s="168"/>
      <c r="IKT3" s="168"/>
      <c r="IKU3" s="168"/>
      <c r="IKV3" s="168"/>
      <c r="IKW3" s="168"/>
      <c r="IKX3" s="168"/>
      <c r="IKY3" s="168"/>
      <c r="IKZ3" s="168"/>
      <c r="ILA3" s="168"/>
      <c r="ILB3" s="168"/>
      <c r="ILC3" s="168"/>
      <c r="ILD3" s="168"/>
      <c r="ILE3" s="168"/>
      <c r="ILF3" s="168"/>
      <c r="ILG3" s="168"/>
      <c r="ILH3" s="168"/>
      <c r="ILI3" s="168"/>
      <c r="ILJ3" s="168"/>
      <c r="ILK3" s="168"/>
      <c r="ILL3" s="168"/>
      <c r="ILM3" s="168"/>
      <c r="ILN3" s="168"/>
      <c r="ILO3" s="168"/>
      <c r="ILP3" s="168"/>
      <c r="ILQ3" s="168"/>
      <c r="ILR3" s="168"/>
      <c r="ILS3" s="168"/>
      <c r="ILT3" s="168"/>
      <c r="ILU3" s="168"/>
      <c r="ILV3" s="168"/>
      <c r="ILW3" s="168"/>
      <c r="ILX3" s="168"/>
      <c r="ILY3" s="168"/>
      <c r="ILZ3" s="168"/>
      <c r="IMA3" s="168"/>
      <c r="IMB3" s="168"/>
      <c r="IMC3" s="168"/>
      <c r="IMD3" s="168"/>
      <c r="IME3" s="168"/>
      <c r="IMF3" s="168"/>
      <c r="IMG3" s="168"/>
      <c r="IMH3" s="168"/>
      <c r="IMI3" s="168"/>
      <c r="IMJ3" s="168"/>
      <c r="IMK3" s="168"/>
      <c r="IML3" s="168"/>
      <c r="IMM3" s="168"/>
      <c r="IMN3" s="168"/>
      <c r="IMO3" s="168"/>
      <c r="IMP3" s="168"/>
      <c r="IMQ3" s="168"/>
      <c r="IMR3" s="168"/>
      <c r="IMS3" s="168"/>
      <c r="IMT3" s="168"/>
      <c r="IMU3" s="168"/>
      <c r="IMV3" s="168"/>
      <c r="IMW3" s="168"/>
      <c r="IMX3" s="168"/>
      <c r="IMY3" s="168"/>
      <c r="IMZ3" s="168"/>
      <c r="INA3" s="168"/>
      <c r="INB3" s="168"/>
      <c r="INC3" s="168"/>
      <c r="IND3" s="168"/>
      <c r="INE3" s="168"/>
      <c r="INF3" s="168"/>
      <c r="ING3" s="168"/>
      <c r="INH3" s="168"/>
      <c r="INI3" s="168"/>
      <c r="INJ3" s="168"/>
      <c r="INK3" s="168"/>
      <c r="INL3" s="168"/>
      <c r="INM3" s="168"/>
      <c r="INN3" s="168"/>
      <c r="INO3" s="168"/>
      <c r="INP3" s="168"/>
      <c r="INQ3" s="168"/>
      <c r="INR3" s="168"/>
      <c r="INS3" s="168"/>
      <c r="INT3" s="168"/>
      <c r="INU3" s="168"/>
      <c r="INV3" s="168"/>
      <c r="INW3" s="168"/>
      <c r="INX3" s="168"/>
      <c r="INY3" s="168"/>
      <c r="INZ3" s="168"/>
      <c r="IOA3" s="168"/>
      <c r="IOB3" s="168"/>
      <c r="IOC3" s="168"/>
      <c r="IOD3" s="168"/>
      <c r="IOE3" s="168"/>
      <c r="IOF3" s="168"/>
      <c r="IOG3" s="168"/>
      <c r="IOH3" s="168"/>
      <c r="IOI3" s="168"/>
      <c r="IOJ3" s="168"/>
      <c r="IOK3" s="168"/>
      <c r="IOL3" s="168"/>
      <c r="IOM3" s="168"/>
      <c r="ION3" s="168"/>
      <c r="IOO3" s="168"/>
      <c r="IOP3" s="168"/>
      <c r="IOQ3" s="168"/>
      <c r="IOR3" s="168"/>
      <c r="IOS3" s="168"/>
      <c r="IOT3" s="168"/>
      <c r="IOU3" s="168"/>
      <c r="IOV3" s="168"/>
      <c r="IOW3" s="168"/>
      <c r="IOX3" s="168"/>
      <c r="IOY3" s="168"/>
      <c r="IOZ3" s="168"/>
      <c r="IPA3" s="168"/>
      <c r="IPB3" s="168"/>
      <c r="IPC3" s="168"/>
      <c r="IPD3" s="168"/>
      <c r="IPE3" s="168"/>
      <c r="IPF3" s="168"/>
      <c r="IPG3" s="168"/>
      <c r="IPH3" s="168"/>
      <c r="IPI3" s="168"/>
      <c r="IPJ3" s="168"/>
      <c r="IPK3" s="168"/>
      <c r="IPL3" s="168"/>
      <c r="IPM3" s="168"/>
      <c r="IPN3" s="168"/>
      <c r="IPO3" s="168"/>
      <c r="IPP3" s="168"/>
      <c r="IPQ3" s="168"/>
      <c r="IPR3" s="168"/>
      <c r="IPS3" s="168"/>
      <c r="IPT3" s="168"/>
      <c r="IPU3" s="168"/>
      <c r="IPV3" s="168"/>
      <c r="IPW3" s="168"/>
      <c r="IPX3" s="168"/>
      <c r="IPY3" s="168"/>
      <c r="IPZ3" s="168"/>
      <c r="IQA3" s="168"/>
      <c r="IQB3" s="168"/>
      <c r="IQC3" s="168"/>
      <c r="IQD3" s="168"/>
      <c r="IQE3" s="168"/>
      <c r="IQF3" s="168"/>
      <c r="IQG3" s="168"/>
      <c r="IQH3" s="168"/>
      <c r="IQI3" s="168"/>
      <c r="IQJ3" s="168"/>
      <c r="IQK3" s="168"/>
      <c r="IQL3" s="168"/>
      <c r="IQM3" s="168"/>
      <c r="IQN3" s="168"/>
      <c r="IQO3" s="168"/>
      <c r="IQP3" s="168"/>
      <c r="IQQ3" s="168"/>
      <c r="IQR3" s="168"/>
      <c r="IQS3" s="168"/>
      <c r="IQT3" s="168"/>
      <c r="IQU3" s="168"/>
      <c r="IQV3" s="168"/>
      <c r="IQW3" s="168"/>
      <c r="IQX3" s="168"/>
      <c r="IQY3" s="168"/>
      <c r="IQZ3" s="168"/>
      <c r="IRA3" s="168"/>
      <c r="IRB3" s="168"/>
      <c r="IRC3" s="168"/>
      <c r="IRD3" s="168"/>
      <c r="IRE3" s="168"/>
      <c r="IRF3" s="168"/>
      <c r="IRG3" s="168"/>
      <c r="IRH3" s="168"/>
      <c r="IRI3" s="168"/>
      <c r="IRJ3" s="168"/>
      <c r="IRK3" s="168"/>
      <c r="IRL3" s="168"/>
      <c r="IRM3" s="168"/>
      <c r="IRN3" s="168"/>
      <c r="IRO3" s="168"/>
      <c r="IRP3" s="168"/>
      <c r="IRQ3" s="168"/>
      <c r="IRR3" s="168"/>
      <c r="IRS3" s="168"/>
      <c r="IRT3" s="168"/>
      <c r="IRU3" s="168"/>
      <c r="IRV3" s="168"/>
      <c r="IRW3" s="168"/>
      <c r="IRX3" s="168"/>
      <c r="IRY3" s="168"/>
      <c r="IRZ3" s="168"/>
      <c r="ISA3" s="168"/>
      <c r="ISB3" s="168"/>
      <c r="ISC3" s="168"/>
      <c r="ISD3" s="168"/>
      <c r="ISE3" s="168"/>
      <c r="ISF3" s="168"/>
      <c r="ISG3" s="168"/>
      <c r="ISH3" s="168"/>
      <c r="ISI3" s="168"/>
      <c r="ISJ3" s="168"/>
      <c r="ISK3" s="168"/>
      <c r="ISL3" s="168"/>
      <c r="ISM3" s="168"/>
      <c r="ISN3" s="168"/>
      <c r="ISO3" s="168"/>
      <c r="ISP3" s="168"/>
      <c r="ISQ3" s="168"/>
      <c r="ISR3" s="168"/>
      <c r="ISS3" s="168"/>
      <c r="IST3" s="168"/>
      <c r="ISU3" s="168"/>
      <c r="ISV3" s="168"/>
      <c r="ISW3" s="168"/>
      <c r="ISX3" s="168"/>
      <c r="ISY3" s="168"/>
      <c r="ISZ3" s="168"/>
      <c r="ITA3" s="168"/>
      <c r="ITB3" s="168"/>
      <c r="ITC3" s="168"/>
      <c r="ITD3" s="168"/>
      <c r="ITE3" s="168"/>
      <c r="ITF3" s="168"/>
      <c r="ITG3" s="168"/>
      <c r="ITH3" s="168"/>
      <c r="ITI3" s="168"/>
      <c r="ITJ3" s="168"/>
      <c r="ITK3" s="168"/>
      <c r="ITL3" s="168"/>
      <c r="ITM3" s="168"/>
      <c r="ITN3" s="168"/>
      <c r="ITO3" s="168"/>
      <c r="ITP3" s="168"/>
      <c r="ITQ3" s="168"/>
      <c r="ITR3" s="168"/>
      <c r="ITS3" s="168"/>
      <c r="ITT3" s="168"/>
      <c r="ITU3" s="168"/>
      <c r="ITV3" s="168"/>
      <c r="ITW3" s="168"/>
      <c r="ITX3" s="168"/>
      <c r="ITY3" s="168"/>
      <c r="ITZ3" s="168"/>
      <c r="IUA3" s="168"/>
      <c r="IUB3" s="168"/>
      <c r="IUC3" s="168"/>
      <c r="IUD3" s="168"/>
      <c r="IUE3" s="168"/>
      <c r="IUF3" s="168"/>
      <c r="IUG3" s="168"/>
      <c r="IUH3" s="168"/>
      <c r="IUI3" s="168"/>
      <c r="IUJ3" s="168"/>
      <c r="IUK3" s="168"/>
      <c r="IUL3" s="168"/>
      <c r="IUM3" s="168"/>
      <c r="IUN3" s="168"/>
      <c r="IUO3" s="168"/>
      <c r="IUP3" s="168"/>
      <c r="IUQ3" s="168"/>
      <c r="IUR3" s="168"/>
      <c r="IUS3" s="168"/>
      <c r="IUT3" s="168"/>
      <c r="IUU3" s="168"/>
      <c r="IUV3" s="168"/>
      <c r="IUW3" s="168"/>
      <c r="IUX3" s="168"/>
      <c r="IUY3" s="168"/>
      <c r="IUZ3" s="168"/>
      <c r="IVA3" s="168"/>
      <c r="IVB3" s="168"/>
      <c r="IVC3" s="168"/>
      <c r="IVD3" s="168"/>
      <c r="IVE3" s="168"/>
      <c r="IVF3" s="168"/>
      <c r="IVG3" s="168"/>
      <c r="IVH3" s="168"/>
      <c r="IVI3" s="168"/>
      <c r="IVJ3" s="168"/>
      <c r="IVK3" s="168"/>
      <c r="IVL3" s="168"/>
      <c r="IVM3" s="168"/>
      <c r="IVN3" s="168"/>
      <c r="IVO3" s="168"/>
      <c r="IVP3" s="168"/>
      <c r="IVQ3" s="168"/>
      <c r="IVR3" s="168"/>
      <c r="IVS3" s="168"/>
      <c r="IVT3" s="168"/>
      <c r="IVU3" s="168"/>
      <c r="IVV3" s="168"/>
      <c r="IVW3" s="168"/>
      <c r="IVX3" s="168"/>
      <c r="IVY3" s="168"/>
      <c r="IVZ3" s="168"/>
      <c r="IWA3" s="168"/>
      <c r="IWB3" s="168"/>
      <c r="IWC3" s="168"/>
      <c r="IWD3" s="168"/>
      <c r="IWE3" s="168"/>
      <c r="IWF3" s="168"/>
      <c r="IWG3" s="168"/>
      <c r="IWH3" s="168"/>
      <c r="IWI3" s="168"/>
      <c r="IWJ3" s="168"/>
      <c r="IWK3" s="168"/>
      <c r="IWL3" s="168"/>
      <c r="IWM3" s="168"/>
      <c r="IWN3" s="168"/>
      <c r="IWO3" s="168"/>
      <c r="IWP3" s="168"/>
      <c r="IWQ3" s="168"/>
      <c r="IWR3" s="168"/>
      <c r="IWS3" s="168"/>
      <c r="IWT3" s="168"/>
      <c r="IWU3" s="168"/>
      <c r="IWV3" s="168"/>
      <c r="IWW3" s="168"/>
      <c r="IWX3" s="168"/>
      <c r="IWY3" s="168"/>
      <c r="IWZ3" s="168"/>
      <c r="IXA3" s="168"/>
      <c r="IXB3" s="168"/>
      <c r="IXC3" s="168"/>
      <c r="IXD3" s="168"/>
      <c r="IXE3" s="168"/>
      <c r="IXF3" s="168"/>
      <c r="IXG3" s="168"/>
      <c r="IXH3" s="168"/>
      <c r="IXI3" s="168"/>
      <c r="IXJ3" s="168"/>
      <c r="IXK3" s="168"/>
      <c r="IXL3" s="168"/>
      <c r="IXM3" s="168"/>
      <c r="IXN3" s="168"/>
      <c r="IXO3" s="168"/>
      <c r="IXP3" s="168"/>
      <c r="IXQ3" s="168"/>
      <c r="IXR3" s="168"/>
      <c r="IXS3" s="168"/>
      <c r="IXT3" s="168"/>
      <c r="IXU3" s="168"/>
      <c r="IXV3" s="168"/>
      <c r="IXW3" s="168"/>
      <c r="IXX3" s="168"/>
      <c r="IXY3" s="168"/>
      <c r="IXZ3" s="168"/>
      <c r="IYA3" s="168"/>
      <c r="IYB3" s="168"/>
      <c r="IYC3" s="168"/>
      <c r="IYD3" s="168"/>
      <c r="IYE3" s="168"/>
      <c r="IYF3" s="168"/>
      <c r="IYG3" s="168"/>
      <c r="IYH3" s="168"/>
      <c r="IYI3" s="168"/>
      <c r="IYJ3" s="168"/>
      <c r="IYK3" s="168"/>
      <c r="IYL3" s="168"/>
      <c r="IYM3" s="168"/>
      <c r="IYN3" s="168"/>
      <c r="IYO3" s="168"/>
      <c r="IYP3" s="168"/>
      <c r="IYQ3" s="168"/>
      <c r="IYR3" s="168"/>
      <c r="IYS3" s="168"/>
      <c r="IYT3" s="168"/>
      <c r="IYU3" s="168"/>
      <c r="IYV3" s="168"/>
      <c r="IYW3" s="168"/>
      <c r="IYX3" s="168"/>
      <c r="IYY3" s="168"/>
      <c r="IYZ3" s="168"/>
      <c r="IZA3" s="168"/>
      <c r="IZB3" s="168"/>
      <c r="IZC3" s="168"/>
      <c r="IZD3" s="168"/>
      <c r="IZE3" s="168"/>
      <c r="IZF3" s="168"/>
      <c r="IZG3" s="168"/>
      <c r="IZH3" s="168"/>
      <c r="IZI3" s="168"/>
      <c r="IZJ3" s="168"/>
      <c r="IZK3" s="168"/>
      <c r="IZL3" s="168"/>
      <c r="IZM3" s="168"/>
      <c r="IZN3" s="168"/>
      <c r="IZO3" s="168"/>
      <c r="IZP3" s="168"/>
      <c r="IZQ3" s="168"/>
      <c r="IZR3" s="168"/>
      <c r="IZS3" s="168"/>
      <c r="IZT3" s="168"/>
      <c r="IZU3" s="168"/>
      <c r="IZV3" s="168"/>
      <c r="IZW3" s="168"/>
      <c r="IZX3" s="168"/>
      <c r="IZY3" s="168"/>
      <c r="IZZ3" s="168"/>
      <c r="JAA3" s="168"/>
      <c r="JAB3" s="168"/>
      <c r="JAC3" s="168"/>
      <c r="JAD3" s="168"/>
      <c r="JAE3" s="168"/>
      <c r="JAF3" s="168"/>
      <c r="JAG3" s="168"/>
      <c r="JAH3" s="168"/>
      <c r="JAI3" s="168"/>
      <c r="JAJ3" s="168"/>
      <c r="JAK3" s="168"/>
      <c r="JAL3" s="168"/>
      <c r="JAM3" s="168"/>
      <c r="JAN3" s="168"/>
      <c r="JAO3" s="168"/>
      <c r="JAP3" s="168"/>
      <c r="JAQ3" s="168"/>
      <c r="JAR3" s="168"/>
      <c r="JAS3" s="168"/>
      <c r="JAT3" s="168"/>
      <c r="JAU3" s="168"/>
      <c r="JAV3" s="168"/>
      <c r="JAW3" s="168"/>
      <c r="JAX3" s="168"/>
      <c r="JAY3" s="168"/>
      <c r="JAZ3" s="168"/>
      <c r="JBA3" s="168"/>
      <c r="JBB3" s="168"/>
      <c r="JBC3" s="168"/>
      <c r="JBD3" s="168"/>
      <c r="JBE3" s="168"/>
      <c r="JBF3" s="168"/>
      <c r="JBG3" s="168"/>
      <c r="JBH3" s="168"/>
      <c r="JBI3" s="168"/>
      <c r="JBJ3" s="168"/>
      <c r="JBK3" s="168"/>
      <c r="JBL3" s="168"/>
      <c r="JBM3" s="168"/>
      <c r="JBN3" s="168"/>
      <c r="JBO3" s="168"/>
      <c r="JBP3" s="168"/>
      <c r="JBQ3" s="168"/>
      <c r="JBR3" s="168"/>
      <c r="JBS3" s="168"/>
      <c r="JBT3" s="168"/>
      <c r="JBU3" s="168"/>
      <c r="JBV3" s="168"/>
      <c r="JBW3" s="168"/>
      <c r="JBX3" s="168"/>
      <c r="JBY3" s="168"/>
      <c r="JBZ3" s="168"/>
      <c r="JCA3" s="168"/>
      <c r="JCB3" s="168"/>
      <c r="JCC3" s="168"/>
      <c r="JCD3" s="168"/>
      <c r="JCE3" s="168"/>
      <c r="JCF3" s="168"/>
      <c r="JCG3" s="168"/>
      <c r="JCH3" s="168"/>
      <c r="JCI3" s="168"/>
      <c r="JCJ3" s="168"/>
      <c r="JCK3" s="168"/>
      <c r="JCL3" s="168"/>
      <c r="JCM3" s="168"/>
      <c r="JCN3" s="168"/>
      <c r="JCO3" s="168"/>
      <c r="JCP3" s="168"/>
      <c r="JCQ3" s="168"/>
      <c r="JCR3" s="168"/>
      <c r="JCS3" s="168"/>
      <c r="JCT3" s="168"/>
      <c r="JCU3" s="168"/>
      <c r="JCV3" s="168"/>
      <c r="JCW3" s="168"/>
      <c r="JCX3" s="168"/>
      <c r="JCY3" s="168"/>
      <c r="JCZ3" s="168"/>
      <c r="JDA3" s="168"/>
      <c r="JDB3" s="168"/>
      <c r="JDC3" s="168"/>
      <c r="JDD3" s="168"/>
      <c r="JDE3" s="168"/>
      <c r="JDF3" s="168"/>
      <c r="JDG3" s="168"/>
      <c r="JDH3" s="168"/>
      <c r="JDI3" s="168"/>
      <c r="JDJ3" s="168"/>
      <c r="JDK3" s="168"/>
      <c r="JDL3" s="168"/>
      <c r="JDM3" s="168"/>
      <c r="JDN3" s="168"/>
      <c r="JDO3" s="168"/>
      <c r="JDP3" s="168"/>
      <c r="JDQ3" s="168"/>
      <c r="JDR3" s="168"/>
      <c r="JDS3" s="168"/>
      <c r="JDT3" s="168"/>
      <c r="JDU3" s="168"/>
      <c r="JDV3" s="168"/>
      <c r="JDW3" s="168"/>
      <c r="JDX3" s="168"/>
      <c r="JDY3" s="168"/>
      <c r="JDZ3" s="168"/>
      <c r="JEA3" s="168"/>
      <c r="JEB3" s="168"/>
      <c r="JEC3" s="168"/>
      <c r="JED3" s="168"/>
      <c r="JEE3" s="168"/>
      <c r="JEF3" s="168"/>
      <c r="JEG3" s="168"/>
      <c r="JEH3" s="168"/>
      <c r="JEI3" s="168"/>
      <c r="JEJ3" s="168"/>
      <c r="JEK3" s="168"/>
      <c r="JEL3" s="168"/>
      <c r="JEM3" s="168"/>
      <c r="JEN3" s="168"/>
      <c r="JEO3" s="168"/>
      <c r="JEP3" s="168"/>
      <c r="JEQ3" s="168"/>
      <c r="JER3" s="168"/>
      <c r="JES3" s="168"/>
      <c r="JET3" s="168"/>
      <c r="JEU3" s="168"/>
      <c r="JEV3" s="168"/>
      <c r="JEW3" s="168"/>
      <c r="JEX3" s="168"/>
      <c r="JEY3" s="168"/>
      <c r="JEZ3" s="168"/>
      <c r="JFA3" s="168"/>
      <c r="JFB3" s="168"/>
      <c r="JFC3" s="168"/>
      <c r="JFD3" s="168"/>
      <c r="JFE3" s="168"/>
      <c r="JFF3" s="168"/>
      <c r="JFG3" s="168"/>
      <c r="JFH3" s="168"/>
      <c r="JFI3" s="168"/>
      <c r="JFJ3" s="168"/>
      <c r="JFK3" s="168"/>
      <c r="JFL3" s="168"/>
      <c r="JFM3" s="168"/>
      <c r="JFN3" s="168"/>
      <c r="JFO3" s="168"/>
      <c r="JFP3" s="168"/>
      <c r="JFQ3" s="168"/>
      <c r="JFR3" s="168"/>
      <c r="JFS3" s="168"/>
      <c r="JFT3" s="168"/>
      <c r="JFU3" s="168"/>
      <c r="JFV3" s="168"/>
      <c r="JFW3" s="168"/>
      <c r="JFX3" s="168"/>
      <c r="JFY3" s="168"/>
      <c r="JFZ3" s="168"/>
      <c r="JGA3" s="168"/>
      <c r="JGB3" s="168"/>
      <c r="JGC3" s="168"/>
      <c r="JGD3" s="168"/>
      <c r="JGE3" s="168"/>
      <c r="JGF3" s="168"/>
      <c r="JGG3" s="168"/>
      <c r="JGH3" s="168"/>
      <c r="JGI3" s="168"/>
      <c r="JGJ3" s="168"/>
      <c r="JGK3" s="168"/>
      <c r="JGL3" s="168"/>
      <c r="JGM3" s="168"/>
      <c r="JGN3" s="168"/>
      <c r="JGO3" s="168"/>
      <c r="JGP3" s="168"/>
      <c r="JGQ3" s="168"/>
      <c r="JGR3" s="168"/>
      <c r="JGS3" s="168"/>
      <c r="JGT3" s="168"/>
      <c r="JGU3" s="168"/>
      <c r="JGV3" s="168"/>
      <c r="JGW3" s="168"/>
      <c r="JGX3" s="168"/>
      <c r="JGY3" s="168"/>
      <c r="JGZ3" s="168"/>
      <c r="JHA3" s="168"/>
      <c r="JHB3" s="168"/>
      <c r="JHC3" s="168"/>
      <c r="JHD3" s="168"/>
      <c r="JHE3" s="168"/>
      <c r="JHF3" s="168"/>
      <c r="JHG3" s="168"/>
      <c r="JHH3" s="168"/>
      <c r="JHI3" s="168"/>
      <c r="JHJ3" s="168"/>
      <c r="JHK3" s="168"/>
      <c r="JHL3" s="168"/>
      <c r="JHM3" s="168"/>
      <c r="JHN3" s="168"/>
      <c r="JHO3" s="168"/>
      <c r="JHP3" s="168"/>
      <c r="JHQ3" s="168"/>
      <c r="JHR3" s="168"/>
      <c r="JHS3" s="168"/>
      <c r="JHT3" s="168"/>
      <c r="JHU3" s="168"/>
      <c r="JHV3" s="168"/>
      <c r="JHW3" s="168"/>
      <c r="JHX3" s="168"/>
      <c r="JHY3" s="168"/>
      <c r="JHZ3" s="168"/>
      <c r="JIA3" s="168"/>
      <c r="JIB3" s="168"/>
      <c r="JIC3" s="168"/>
      <c r="JID3" s="168"/>
      <c r="JIE3" s="168"/>
      <c r="JIF3" s="168"/>
      <c r="JIG3" s="168"/>
      <c r="JIH3" s="168"/>
      <c r="JII3" s="168"/>
      <c r="JIJ3" s="168"/>
      <c r="JIK3" s="168"/>
      <c r="JIL3" s="168"/>
      <c r="JIM3" s="168"/>
      <c r="JIN3" s="168"/>
      <c r="JIO3" s="168"/>
      <c r="JIP3" s="168"/>
      <c r="JIQ3" s="168"/>
      <c r="JIR3" s="168"/>
      <c r="JIS3" s="168"/>
      <c r="JIT3" s="168"/>
      <c r="JIU3" s="168"/>
      <c r="JIV3" s="168"/>
      <c r="JIW3" s="168"/>
      <c r="JIX3" s="168"/>
      <c r="JIY3" s="168"/>
      <c r="JIZ3" s="168"/>
      <c r="JJA3" s="168"/>
      <c r="JJB3" s="168"/>
      <c r="JJC3" s="168"/>
      <c r="JJD3" s="168"/>
      <c r="JJE3" s="168"/>
      <c r="JJF3" s="168"/>
      <c r="JJG3" s="168"/>
      <c r="JJH3" s="168"/>
      <c r="JJI3" s="168"/>
      <c r="JJJ3" s="168"/>
      <c r="JJK3" s="168"/>
      <c r="JJL3" s="168"/>
      <c r="JJM3" s="168"/>
      <c r="JJN3" s="168"/>
      <c r="JJO3" s="168"/>
      <c r="JJP3" s="168"/>
      <c r="JJQ3" s="168"/>
      <c r="JJR3" s="168"/>
      <c r="JJS3" s="168"/>
      <c r="JJT3" s="168"/>
      <c r="JJU3" s="168"/>
      <c r="JJV3" s="168"/>
      <c r="JJW3" s="168"/>
      <c r="JJX3" s="168"/>
      <c r="JJY3" s="168"/>
      <c r="JJZ3" s="168"/>
      <c r="JKA3" s="168"/>
      <c r="JKB3" s="168"/>
      <c r="JKC3" s="168"/>
      <c r="JKD3" s="168"/>
      <c r="JKE3" s="168"/>
      <c r="JKF3" s="168"/>
      <c r="JKG3" s="168"/>
      <c r="JKH3" s="168"/>
      <c r="JKI3" s="168"/>
      <c r="JKJ3" s="168"/>
      <c r="JKK3" s="168"/>
      <c r="JKL3" s="168"/>
      <c r="JKM3" s="168"/>
      <c r="JKN3" s="168"/>
      <c r="JKO3" s="168"/>
      <c r="JKP3" s="168"/>
      <c r="JKQ3" s="168"/>
      <c r="JKR3" s="168"/>
      <c r="JKS3" s="168"/>
      <c r="JKT3" s="168"/>
      <c r="JKU3" s="168"/>
      <c r="JKV3" s="168"/>
      <c r="JKW3" s="168"/>
      <c r="JKX3" s="168"/>
      <c r="JKY3" s="168"/>
      <c r="JKZ3" s="168"/>
      <c r="JLA3" s="168"/>
      <c r="JLB3" s="168"/>
      <c r="JLC3" s="168"/>
      <c r="JLD3" s="168"/>
      <c r="JLE3" s="168"/>
      <c r="JLF3" s="168"/>
      <c r="JLG3" s="168"/>
      <c r="JLH3" s="168"/>
      <c r="JLI3" s="168"/>
      <c r="JLJ3" s="168"/>
      <c r="JLK3" s="168"/>
      <c r="JLL3" s="168"/>
      <c r="JLM3" s="168"/>
      <c r="JLN3" s="168"/>
      <c r="JLO3" s="168"/>
      <c r="JLP3" s="168"/>
      <c r="JLQ3" s="168"/>
      <c r="JLR3" s="168"/>
      <c r="JLS3" s="168"/>
      <c r="JLT3" s="168"/>
      <c r="JLU3" s="168"/>
      <c r="JLV3" s="168"/>
      <c r="JLW3" s="168"/>
      <c r="JLX3" s="168"/>
      <c r="JLY3" s="168"/>
      <c r="JLZ3" s="168"/>
      <c r="JMA3" s="168"/>
      <c r="JMB3" s="168"/>
      <c r="JMC3" s="168"/>
      <c r="JMD3" s="168"/>
      <c r="JME3" s="168"/>
      <c r="JMF3" s="168"/>
      <c r="JMG3" s="168"/>
      <c r="JMH3" s="168"/>
      <c r="JMI3" s="168"/>
      <c r="JMJ3" s="168"/>
      <c r="JMK3" s="168"/>
      <c r="JML3" s="168"/>
      <c r="JMM3" s="168"/>
      <c r="JMN3" s="168"/>
      <c r="JMO3" s="168"/>
      <c r="JMP3" s="168"/>
      <c r="JMQ3" s="168"/>
      <c r="JMR3" s="168"/>
      <c r="JMS3" s="168"/>
      <c r="JMT3" s="168"/>
      <c r="JMU3" s="168"/>
      <c r="JMV3" s="168"/>
      <c r="JMW3" s="168"/>
      <c r="JMX3" s="168"/>
      <c r="JMY3" s="168"/>
      <c r="JMZ3" s="168"/>
      <c r="JNA3" s="168"/>
      <c r="JNB3" s="168"/>
      <c r="JNC3" s="168"/>
      <c r="JND3" s="168"/>
      <c r="JNE3" s="168"/>
      <c r="JNF3" s="168"/>
      <c r="JNG3" s="168"/>
      <c r="JNH3" s="168"/>
      <c r="JNI3" s="168"/>
      <c r="JNJ3" s="168"/>
      <c r="JNK3" s="168"/>
      <c r="JNL3" s="168"/>
      <c r="JNM3" s="168"/>
      <c r="JNN3" s="168"/>
      <c r="JNO3" s="168"/>
      <c r="JNP3" s="168"/>
      <c r="JNQ3" s="168"/>
      <c r="JNR3" s="168"/>
      <c r="JNS3" s="168"/>
      <c r="JNT3" s="168"/>
      <c r="JNU3" s="168"/>
      <c r="JNV3" s="168"/>
      <c r="JNW3" s="168"/>
      <c r="JNX3" s="168"/>
      <c r="JNY3" s="168"/>
      <c r="JNZ3" s="168"/>
      <c r="JOA3" s="168"/>
      <c r="JOB3" s="168"/>
      <c r="JOC3" s="168"/>
      <c r="JOD3" s="168"/>
      <c r="JOE3" s="168"/>
      <c r="JOF3" s="168"/>
      <c r="JOG3" s="168"/>
      <c r="JOH3" s="168"/>
      <c r="JOI3" s="168"/>
      <c r="JOJ3" s="168"/>
      <c r="JOK3" s="168"/>
      <c r="JOL3" s="168"/>
      <c r="JOM3" s="168"/>
      <c r="JON3" s="168"/>
      <c r="JOO3" s="168"/>
      <c r="JOP3" s="168"/>
      <c r="JOQ3" s="168"/>
      <c r="JOR3" s="168"/>
      <c r="JOS3" s="168"/>
      <c r="JOT3" s="168"/>
      <c r="JOU3" s="168"/>
      <c r="JOV3" s="168"/>
      <c r="JOW3" s="168"/>
      <c r="JOX3" s="168"/>
      <c r="JOY3" s="168"/>
      <c r="JOZ3" s="168"/>
      <c r="JPA3" s="168"/>
      <c r="JPB3" s="168"/>
      <c r="JPC3" s="168"/>
      <c r="JPD3" s="168"/>
      <c r="JPE3" s="168"/>
      <c r="JPF3" s="168"/>
      <c r="JPG3" s="168"/>
      <c r="JPH3" s="168"/>
      <c r="JPI3" s="168"/>
      <c r="JPJ3" s="168"/>
      <c r="JPK3" s="168"/>
      <c r="JPL3" s="168"/>
      <c r="JPM3" s="168"/>
      <c r="JPN3" s="168"/>
      <c r="JPO3" s="168"/>
      <c r="JPP3" s="168"/>
      <c r="JPQ3" s="168"/>
      <c r="JPR3" s="168"/>
      <c r="JPS3" s="168"/>
      <c r="JPT3" s="168"/>
      <c r="JPU3" s="168"/>
      <c r="JPV3" s="168"/>
      <c r="JPW3" s="168"/>
      <c r="JPX3" s="168"/>
      <c r="JPY3" s="168"/>
      <c r="JPZ3" s="168"/>
      <c r="JQA3" s="168"/>
      <c r="JQB3" s="168"/>
      <c r="JQC3" s="168"/>
      <c r="JQD3" s="168"/>
      <c r="JQE3" s="168"/>
      <c r="JQF3" s="168"/>
      <c r="JQG3" s="168"/>
      <c r="JQH3" s="168"/>
      <c r="JQI3" s="168"/>
      <c r="JQJ3" s="168"/>
      <c r="JQK3" s="168"/>
      <c r="JQL3" s="168"/>
      <c r="JQM3" s="168"/>
      <c r="JQN3" s="168"/>
      <c r="JQO3" s="168"/>
      <c r="JQP3" s="168"/>
      <c r="JQQ3" s="168"/>
      <c r="JQR3" s="168"/>
      <c r="JQS3" s="168"/>
      <c r="JQT3" s="168"/>
      <c r="JQU3" s="168"/>
      <c r="JQV3" s="168"/>
      <c r="JQW3" s="168"/>
      <c r="JQX3" s="168"/>
      <c r="JQY3" s="168"/>
      <c r="JQZ3" s="168"/>
      <c r="JRA3" s="168"/>
      <c r="JRB3" s="168"/>
      <c r="JRC3" s="168"/>
      <c r="JRD3" s="168"/>
      <c r="JRE3" s="168"/>
      <c r="JRF3" s="168"/>
      <c r="JRG3" s="168"/>
      <c r="JRH3" s="168"/>
      <c r="JRI3" s="168"/>
      <c r="JRJ3" s="168"/>
      <c r="JRK3" s="168"/>
      <c r="JRL3" s="168"/>
      <c r="JRM3" s="168"/>
      <c r="JRN3" s="168"/>
      <c r="JRO3" s="168"/>
      <c r="JRP3" s="168"/>
      <c r="JRQ3" s="168"/>
      <c r="JRR3" s="168"/>
      <c r="JRS3" s="168"/>
      <c r="JRT3" s="168"/>
      <c r="JRU3" s="168"/>
      <c r="JRV3" s="168"/>
      <c r="JRW3" s="168"/>
      <c r="JRX3" s="168"/>
      <c r="JRY3" s="168"/>
      <c r="JRZ3" s="168"/>
      <c r="JSA3" s="168"/>
      <c r="JSB3" s="168"/>
      <c r="JSC3" s="168"/>
      <c r="JSD3" s="168"/>
      <c r="JSE3" s="168"/>
      <c r="JSF3" s="168"/>
      <c r="JSG3" s="168"/>
      <c r="JSH3" s="168"/>
      <c r="JSI3" s="168"/>
      <c r="JSJ3" s="168"/>
      <c r="JSK3" s="168"/>
      <c r="JSL3" s="168"/>
      <c r="JSM3" s="168"/>
      <c r="JSN3" s="168"/>
      <c r="JSO3" s="168"/>
      <c r="JSP3" s="168"/>
      <c r="JSQ3" s="168"/>
      <c r="JSR3" s="168"/>
      <c r="JSS3" s="168"/>
      <c r="JST3" s="168"/>
      <c r="JSU3" s="168"/>
      <c r="JSV3" s="168"/>
      <c r="JSW3" s="168"/>
      <c r="JSX3" s="168"/>
      <c r="JSY3" s="168"/>
      <c r="JSZ3" s="168"/>
      <c r="JTA3" s="168"/>
      <c r="JTB3" s="168"/>
      <c r="JTC3" s="168"/>
      <c r="JTD3" s="168"/>
      <c r="JTE3" s="168"/>
      <c r="JTF3" s="168"/>
      <c r="JTG3" s="168"/>
      <c r="JTH3" s="168"/>
      <c r="JTI3" s="168"/>
      <c r="JTJ3" s="168"/>
      <c r="JTK3" s="168"/>
      <c r="JTL3" s="168"/>
      <c r="JTM3" s="168"/>
      <c r="JTN3" s="168"/>
      <c r="JTO3" s="168"/>
      <c r="JTP3" s="168"/>
      <c r="JTQ3" s="168"/>
      <c r="JTR3" s="168"/>
      <c r="JTS3" s="168"/>
      <c r="JTT3" s="168"/>
      <c r="JTU3" s="168"/>
      <c r="JTV3" s="168"/>
      <c r="JTW3" s="168"/>
      <c r="JTX3" s="168"/>
      <c r="JTY3" s="168"/>
      <c r="JTZ3" s="168"/>
      <c r="JUA3" s="168"/>
      <c r="JUB3" s="168"/>
      <c r="JUC3" s="168"/>
      <c r="JUD3" s="168"/>
      <c r="JUE3" s="168"/>
      <c r="JUF3" s="168"/>
      <c r="JUG3" s="168"/>
      <c r="JUH3" s="168"/>
      <c r="JUI3" s="168"/>
      <c r="JUJ3" s="168"/>
      <c r="JUK3" s="168"/>
      <c r="JUL3" s="168"/>
      <c r="JUM3" s="168"/>
      <c r="JUN3" s="168"/>
      <c r="JUO3" s="168"/>
      <c r="JUP3" s="168"/>
      <c r="JUQ3" s="168"/>
      <c r="JUR3" s="168"/>
      <c r="JUS3" s="168"/>
      <c r="JUT3" s="168"/>
      <c r="JUU3" s="168"/>
      <c r="JUV3" s="168"/>
      <c r="JUW3" s="168"/>
      <c r="JUX3" s="168"/>
      <c r="JUY3" s="168"/>
      <c r="JUZ3" s="168"/>
      <c r="JVA3" s="168"/>
      <c r="JVB3" s="168"/>
      <c r="JVC3" s="168"/>
      <c r="JVD3" s="168"/>
      <c r="JVE3" s="168"/>
      <c r="JVF3" s="168"/>
      <c r="JVG3" s="168"/>
      <c r="JVH3" s="168"/>
      <c r="JVI3" s="168"/>
      <c r="JVJ3" s="168"/>
      <c r="JVK3" s="168"/>
      <c r="JVL3" s="168"/>
      <c r="JVM3" s="168"/>
      <c r="JVN3" s="168"/>
      <c r="JVO3" s="168"/>
      <c r="JVP3" s="168"/>
      <c r="JVQ3" s="168"/>
      <c r="JVR3" s="168"/>
      <c r="JVS3" s="168"/>
      <c r="JVT3" s="168"/>
      <c r="JVU3" s="168"/>
      <c r="JVV3" s="168"/>
      <c r="JVW3" s="168"/>
      <c r="JVX3" s="168"/>
      <c r="JVY3" s="168"/>
      <c r="JVZ3" s="168"/>
      <c r="JWA3" s="168"/>
      <c r="JWB3" s="168"/>
      <c r="JWC3" s="168"/>
      <c r="JWD3" s="168"/>
      <c r="JWE3" s="168"/>
      <c r="JWF3" s="168"/>
      <c r="JWG3" s="168"/>
      <c r="JWH3" s="168"/>
      <c r="JWI3" s="168"/>
      <c r="JWJ3" s="168"/>
      <c r="JWK3" s="168"/>
      <c r="JWL3" s="168"/>
      <c r="JWM3" s="168"/>
      <c r="JWN3" s="168"/>
      <c r="JWO3" s="168"/>
      <c r="JWP3" s="168"/>
      <c r="JWQ3" s="168"/>
      <c r="JWR3" s="168"/>
      <c r="JWS3" s="168"/>
      <c r="JWT3" s="168"/>
      <c r="JWU3" s="168"/>
      <c r="JWV3" s="168"/>
      <c r="JWW3" s="168"/>
      <c r="JWX3" s="168"/>
      <c r="JWY3" s="168"/>
      <c r="JWZ3" s="168"/>
      <c r="JXA3" s="168"/>
      <c r="JXB3" s="168"/>
      <c r="JXC3" s="168"/>
      <c r="JXD3" s="168"/>
      <c r="JXE3" s="168"/>
      <c r="JXF3" s="168"/>
      <c r="JXG3" s="168"/>
      <c r="JXH3" s="168"/>
      <c r="JXI3" s="168"/>
      <c r="JXJ3" s="168"/>
      <c r="JXK3" s="168"/>
      <c r="JXL3" s="168"/>
      <c r="JXM3" s="168"/>
      <c r="JXN3" s="168"/>
      <c r="JXO3" s="168"/>
      <c r="JXP3" s="168"/>
      <c r="JXQ3" s="168"/>
      <c r="JXR3" s="168"/>
      <c r="JXS3" s="168"/>
      <c r="JXT3" s="168"/>
      <c r="JXU3" s="168"/>
      <c r="JXV3" s="168"/>
      <c r="JXW3" s="168"/>
      <c r="JXX3" s="168"/>
      <c r="JXY3" s="168"/>
      <c r="JXZ3" s="168"/>
      <c r="JYA3" s="168"/>
      <c r="JYB3" s="168"/>
      <c r="JYC3" s="168"/>
      <c r="JYD3" s="168"/>
      <c r="JYE3" s="168"/>
      <c r="JYF3" s="168"/>
      <c r="JYG3" s="168"/>
      <c r="JYH3" s="168"/>
      <c r="JYI3" s="168"/>
      <c r="JYJ3" s="168"/>
      <c r="JYK3" s="168"/>
      <c r="JYL3" s="168"/>
      <c r="JYM3" s="168"/>
      <c r="JYN3" s="168"/>
      <c r="JYO3" s="168"/>
      <c r="JYP3" s="168"/>
      <c r="JYQ3" s="168"/>
      <c r="JYR3" s="168"/>
      <c r="JYS3" s="168"/>
      <c r="JYT3" s="168"/>
      <c r="JYU3" s="168"/>
      <c r="JYV3" s="168"/>
      <c r="JYW3" s="168"/>
      <c r="JYX3" s="168"/>
      <c r="JYY3" s="168"/>
      <c r="JYZ3" s="168"/>
      <c r="JZA3" s="168"/>
      <c r="JZB3" s="168"/>
      <c r="JZC3" s="168"/>
      <c r="JZD3" s="168"/>
      <c r="JZE3" s="168"/>
      <c r="JZF3" s="168"/>
      <c r="JZG3" s="168"/>
      <c r="JZH3" s="168"/>
      <c r="JZI3" s="168"/>
      <c r="JZJ3" s="168"/>
      <c r="JZK3" s="168"/>
      <c r="JZL3" s="168"/>
      <c r="JZM3" s="168"/>
      <c r="JZN3" s="168"/>
      <c r="JZO3" s="168"/>
      <c r="JZP3" s="168"/>
      <c r="JZQ3" s="168"/>
      <c r="JZR3" s="168"/>
      <c r="JZS3" s="168"/>
      <c r="JZT3" s="168"/>
      <c r="JZU3" s="168"/>
      <c r="JZV3" s="168"/>
      <c r="JZW3" s="168"/>
      <c r="JZX3" s="168"/>
      <c r="JZY3" s="168"/>
      <c r="JZZ3" s="168"/>
      <c r="KAA3" s="168"/>
      <c r="KAB3" s="168"/>
      <c r="KAC3" s="168"/>
      <c r="KAD3" s="168"/>
      <c r="KAE3" s="168"/>
      <c r="KAF3" s="168"/>
      <c r="KAG3" s="168"/>
      <c r="KAH3" s="168"/>
      <c r="KAI3" s="168"/>
      <c r="KAJ3" s="168"/>
      <c r="KAK3" s="168"/>
      <c r="KAL3" s="168"/>
      <c r="KAM3" s="168"/>
      <c r="KAN3" s="168"/>
      <c r="KAO3" s="168"/>
      <c r="KAP3" s="168"/>
      <c r="KAQ3" s="168"/>
      <c r="KAR3" s="168"/>
      <c r="KAS3" s="168"/>
      <c r="KAT3" s="168"/>
      <c r="KAU3" s="168"/>
      <c r="KAV3" s="168"/>
      <c r="KAW3" s="168"/>
      <c r="KAX3" s="168"/>
      <c r="KAY3" s="168"/>
      <c r="KAZ3" s="168"/>
      <c r="KBA3" s="168"/>
      <c r="KBB3" s="168"/>
      <c r="KBC3" s="168"/>
      <c r="KBD3" s="168"/>
      <c r="KBE3" s="168"/>
      <c r="KBF3" s="168"/>
      <c r="KBG3" s="168"/>
      <c r="KBH3" s="168"/>
      <c r="KBI3" s="168"/>
      <c r="KBJ3" s="168"/>
      <c r="KBK3" s="168"/>
      <c r="KBL3" s="168"/>
      <c r="KBM3" s="168"/>
      <c r="KBN3" s="168"/>
      <c r="KBO3" s="168"/>
      <c r="KBP3" s="168"/>
      <c r="KBQ3" s="168"/>
      <c r="KBR3" s="168"/>
      <c r="KBS3" s="168"/>
      <c r="KBT3" s="168"/>
      <c r="KBU3" s="168"/>
      <c r="KBV3" s="168"/>
      <c r="KBW3" s="168"/>
      <c r="KBX3" s="168"/>
      <c r="KBY3" s="168"/>
      <c r="KBZ3" s="168"/>
      <c r="KCA3" s="168"/>
      <c r="KCB3" s="168"/>
      <c r="KCC3" s="168"/>
      <c r="KCD3" s="168"/>
      <c r="KCE3" s="168"/>
      <c r="KCF3" s="168"/>
      <c r="KCG3" s="168"/>
      <c r="KCH3" s="168"/>
      <c r="KCI3" s="168"/>
      <c r="KCJ3" s="168"/>
      <c r="KCK3" s="168"/>
      <c r="KCL3" s="168"/>
      <c r="KCM3" s="168"/>
      <c r="KCN3" s="168"/>
      <c r="KCO3" s="168"/>
      <c r="KCP3" s="168"/>
      <c r="KCQ3" s="168"/>
      <c r="KCR3" s="168"/>
      <c r="KCS3" s="168"/>
      <c r="KCT3" s="168"/>
      <c r="KCU3" s="168"/>
      <c r="KCV3" s="168"/>
      <c r="KCW3" s="168"/>
      <c r="KCX3" s="168"/>
      <c r="KCY3" s="168"/>
      <c r="KCZ3" s="168"/>
      <c r="KDA3" s="168"/>
      <c r="KDB3" s="168"/>
      <c r="KDC3" s="168"/>
      <c r="KDD3" s="168"/>
      <c r="KDE3" s="168"/>
      <c r="KDF3" s="168"/>
      <c r="KDG3" s="168"/>
      <c r="KDH3" s="168"/>
      <c r="KDI3" s="168"/>
      <c r="KDJ3" s="168"/>
      <c r="KDK3" s="168"/>
      <c r="KDL3" s="168"/>
      <c r="KDM3" s="168"/>
      <c r="KDN3" s="168"/>
      <c r="KDO3" s="168"/>
      <c r="KDP3" s="168"/>
      <c r="KDQ3" s="168"/>
      <c r="KDR3" s="168"/>
      <c r="KDS3" s="168"/>
      <c r="KDT3" s="168"/>
      <c r="KDU3" s="168"/>
      <c r="KDV3" s="168"/>
      <c r="KDW3" s="168"/>
      <c r="KDX3" s="168"/>
      <c r="KDY3" s="168"/>
      <c r="KDZ3" s="168"/>
      <c r="KEA3" s="168"/>
      <c r="KEB3" s="168"/>
      <c r="KEC3" s="168"/>
      <c r="KED3" s="168"/>
      <c r="KEE3" s="168"/>
      <c r="KEF3" s="168"/>
      <c r="KEG3" s="168"/>
      <c r="KEH3" s="168"/>
      <c r="KEI3" s="168"/>
      <c r="KEJ3" s="168"/>
      <c r="KEK3" s="168"/>
      <c r="KEL3" s="168"/>
      <c r="KEM3" s="168"/>
      <c r="KEN3" s="168"/>
      <c r="KEO3" s="168"/>
      <c r="KEP3" s="168"/>
      <c r="KEQ3" s="168"/>
      <c r="KER3" s="168"/>
      <c r="KES3" s="168"/>
      <c r="KET3" s="168"/>
      <c r="KEU3" s="168"/>
      <c r="KEV3" s="168"/>
      <c r="KEW3" s="168"/>
      <c r="KEX3" s="168"/>
      <c r="KEY3" s="168"/>
      <c r="KEZ3" s="168"/>
      <c r="KFA3" s="168"/>
      <c r="KFB3" s="168"/>
      <c r="KFC3" s="168"/>
      <c r="KFD3" s="168"/>
      <c r="KFE3" s="168"/>
      <c r="KFF3" s="168"/>
      <c r="KFG3" s="168"/>
      <c r="KFH3" s="168"/>
      <c r="KFI3" s="168"/>
      <c r="KFJ3" s="168"/>
      <c r="KFK3" s="168"/>
      <c r="KFL3" s="168"/>
      <c r="KFM3" s="168"/>
      <c r="KFN3" s="168"/>
      <c r="KFO3" s="168"/>
      <c r="KFP3" s="168"/>
      <c r="KFQ3" s="168"/>
      <c r="KFR3" s="168"/>
      <c r="KFS3" s="168"/>
      <c r="KFT3" s="168"/>
      <c r="KFU3" s="168"/>
      <c r="KFV3" s="168"/>
      <c r="KFW3" s="168"/>
      <c r="KFX3" s="168"/>
      <c r="KFY3" s="168"/>
      <c r="KFZ3" s="168"/>
      <c r="KGA3" s="168"/>
      <c r="KGB3" s="168"/>
      <c r="KGC3" s="168"/>
      <c r="KGD3" s="168"/>
      <c r="KGE3" s="168"/>
      <c r="KGF3" s="168"/>
      <c r="KGG3" s="168"/>
      <c r="KGH3" s="168"/>
      <c r="KGI3" s="168"/>
      <c r="KGJ3" s="168"/>
      <c r="KGK3" s="168"/>
      <c r="KGL3" s="168"/>
      <c r="KGM3" s="168"/>
      <c r="KGN3" s="168"/>
      <c r="KGO3" s="168"/>
      <c r="KGP3" s="168"/>
      <c r="KGQ3" s="168"/>
      <c r="KGR3" s="168"/>
      <c r="KGS3" s="168"/>
      <c r="KGT3" s="168"/>
      <c r="KGU3" s="168"/>
      <c r="KGV3" s="168"/>
      <c r="KGW3" s="168"/>
      <c r="KGX3" s="168"/>
      <c r="KGY3" s="168"/>
      <c r="KGZ3" s="168"/>
      <c r="KHA3" s="168"/>
      <c r="KHB3" s="168"/>
      <c r="KHC3" s="168"/>
      <c r="KHD3" s="168"/>
      <c r="KHE3" s="168"/>
      <c r="KHF3" s="168"/>
      <c r="KHG3" s="168"/>
      <c r="KHH3" s="168"/>
      <c r="KHI3" s="168"/>
      <c r="KHJ3" s="168"/>
      <c r="KHK3" s="168"/>
      <c r="KHL3" s="168"/>
      <c r="KHM3" s="168"/>
      <c r="KHN3" s="168"/>
      <c r="KHO3" s="168"/>
      <c r="KHP3" s="168"/>
      <c r="KHQ3" s="168"/>
      <c r="KHR3" s="168"/>
      <c r="KHS3" s="168"/>
      <c r="KHT3" s="168"/>
      <c r="KHU3" s="168"/>
      <c r="KHV3" s="168"/>
      <c r="KHW3" s="168"/>
      <c r="KHX3" s="168"/>
      <c r="KHY3" s="168"/>
      <c r="KHZ3" s="168"/>
      <c r="KIA3" s="168"/>
      <c r="KIB3" s="168"/>
      <c r="KIC3" s="168"/>
      <c r="KID3" s="168"/>
      <c r="KIE3" s="168"/>
      <c r="KIF3" s="168"/>
      <c r="KIG3" s="168"/>
      <c r="KIH3" s="168"/>
      <c r="KII3" s="168"/>
      <c r="KIJ3" s="168"/>
      <c r="KIK3" s="168"/>
      <c r="KIL3" s="168"/>
      <c r="KIM3" s="168"/>
      <c r="KIN3" s="168"/>
      <c r="KIO3" s="168"/>
      <c r="KIP3" s="168"/>
      <c r="KIQ3" s="168"/>
      <c r="KIR3" s="168"/>
      <c r="KIS3" s="168"/>
      <c r="KIT3" s="168"/>
      <c r="KIU3" s="168"/>
      <c r="KIV3" s="168"/>
      <c r="KIW3" s="168"/>
      <c r="KIX3" s="168"/>
      <c r="KIY3" s="168"/>
      <c r="KIZ3" s="168"/>
      <c r="KJA3" s="168"/>
      <c r="KJB3" s="168"/>
      <c r="KJC3" s="168"/>
      <c r="KJD3" s="168"/>
      <c r="KJE3" s="168"/>
      <c r="KJF3" s="168"/>
      <c r="KJG3" s="168"/>
      <c r="KJH3" s="168"/>
      <c r="KJI3" s="168"/>
      <c r="KJJ3" s="168"/>
      <c r="KJK3" s="168"/>
      <c r="KJL3" s="168"/>
      <c r="KJM3" s="168"/>
      <c r="KJN3" s="168"/>
      <c r="KJO3" s="168"/>
      <c r="KJP3" s="168"/>
      <c r="KJQ3" s="168"/>
      <c r="KJR3" s="168"/>
      <c r="KJS3" s="168"/>
      <c r="KJT3" s="168"/>
      <c r="KJU3" s="168"/>
      <c r="KJV3" s="168"/>
      <c r="KJW3" s="168"/>
      <c r="KJX3" s="168"/>
      <c r="KJY3" s="168"/>
      <c r="KJZ3" s="168"/>
      <c r="KKA3" s="168"/>
      <c r="KKB3" s="168"/>
      <c r="KKC3" s="168"/>
      <c r="KKD3" s="168"/>
      <c r="KKE3" s="168"/>
      <c r="KKF3" s="168"/>
      <c r="KKG3" s="168"/>
      <c r="KKH3" s="168"/>
      <c r="KKI3" s="168"/>
      <c r="KKJ3" s="168"/>
      <c r="KKK3" s="168"/>
      <c r="KKL3" s="168"/>
      <c r="KKM3" s="168"/>
      <c r="KKN3" s="168"/>
      <c r="KKO3" s="168"/>
      <c r="KKP3" s="168"/>
      <c r="KKQ3" s="168"/>
      <c r="KKR3" s="168"/>
      <c r="KKS3" s="168"/>
      <c r="KKT3" s="168"/>
      <c r="KKU3" s="168"/>
      <c r="KKV3" s="168"/>
      <c r="KKW3" s="168"/>
      <c r="KKX3" s="168"/>
      <c r="KKY3" s="168"/>
      <c r="KKZ3" s="168"/>
      <c r="KLA3" s="168"/>
      <c r="KLB3" s="168"/>
      <c r="KLC3" s="168"/>
      <c r="KLD3" s="168"/>
      <c r="KLE3" s="168"/>
      <c r="KLF3" s="168"/>
      <c r="KLG3" s="168"/>
      <c r="KLH3" s="168"/>
      <c r="KLI3" s="168"/>
      <c r="KLJ3" s="168"/>
      <c r="KLK3" s="168"/>
      <c r="KLL3" s="168"/>
      <c r="KLM3" s="168"/>
      <c r="KLN3" s="168"/>
      <c r="KLO3" s="168"/>
      <c r="KLP3" s="168"/>
      <c r="KLQ3" s="168"/>
      <c r="KLR3" s="168"/>
      <c r="KLS3" s="168"/>
      <c r="KLT3" s="168"/>
      <c r="KLU3" s="168"/>
      <c r="KLV3" s="168"/>
      <c r="KLW3" s="168"/>
      <c r="KLX3" s="168"/>
      <c r="KLY3" s="168"/>
      <c r="KLZ3" s="168"/>
      <c r="KMA3" s="168"/>
      <c r="KMB3" s="168"/>
      <c r="KMC3" s="168"/>
      <c r="KMD3" s="168"/>
      <c r="KME3" s="168"/>
      <c r="KMF3" s="168"/>
      <c r="KMG3" s="168"/>
      <c r="KMH3" s="168"/>
      <c r="KMI3" s="168"/>
      <c r="KMJ3" s="168"/>
      <c r="KMK3" s="168"/>
      <c r="KML3" s="168"/>
      <c r="KMM3" s="168"/>
      <c r="KMN3" s="168"/>
      <c r="KMO3" s="168"/>
      <c r="KMP3" s="168"/>
      <c r="KMQ3" s="168"/>
      <c r="KMR3" s="168"/>
      <c r="KMS3" s="168"/>
      <c r="KMT3" s="168"/>
      <c r="KMU3" s="168"/>
      <c r="KMV3" s="168"/>
      <c r="KMW3" s="168"/>
      <c r="KMX3" s="168"/>
      <c r="KMY3" s="168"/>
      <c r="KMZ3" s="168"/>
      <c r="KNA3" s="168"/>
      <c r="KNB3" s="168"/>
      <c r="KNC3" s="168"/>
      <c r="KND3" s="168"/>
      <c r="KNE3" s="168"/>
      <c r="KNF3" s="168"/>
      <c r="KNG3" s="168"/>
      <c r="KNH3" s="168"/>
      <c r="KNI3" s="168"/>
      <c r="KNJ3" s="168"/>
      <c r="KNK3" s="168"/>
      <c r="KNL3" s="168"/>
      <c r="KNM3" s="168"/>
      <c r="KNN3" s="168"/>
      <c r="KNO3" s="168"/>
      <c r="KNP3" s="168"/>
      <c r="KNQ3" s="168"/>
      <c r="KNR3" s="168"/>
      <c r="KNS3" s="168"/>
      <c r="KNT3" s="168"/>
      <c r="KNU3" s="168"/>
      <c r="KNV3" s="168"/>
      <c r="KNW3" s="168"/>
      <c r="KNX3" s="168"/>
      <c r="KNY3" s="168"/>
      <c r="KNZ3" s="168"/>
      <c r="KOA3" s="168"/>
      <c r="KOB3" s="168"/>
      <c r="KOC3" s="168"/>
      <c r="KOD3" s="168"/>
      <c r="KOE3" s="168"/>
      <c r="KOF3" s="168"/>
      <c r="KOG3" s="168"/>
      <c r="KOH3" s="168"/>
      <c r="KOI3" s="168"/>
      <c r="KOJ3" s="168"/>
      <c r="KOK3" s="168"/>
      <c r="KOL3" s="168"/>
      <c r="KOM3" s="168"/>
      <c r="KON3" s="168"/>
      <c r="KOO3" s="168"/>
      <c r="KOP3" s="168"/>
      <c r="KOQ3" s="168"/>
      <c r="KOR3" s="168"/>
      <c r="KOS3" s="168"/>
      <c r="KOT3" s="168"/>
      <c r="KOU3" s="168"/>
      <c r="KOV3" s="168"/>
      <c r="KOW3" s="168"/>
      <c r="KOX3" s="168"/>
      <c r="KOY3" s="168"/>
      <c r="KOZ3" s="168"/>
      <c r="KPA3" s="168"/>
      <c r="KPB3" s="168"/>
      <c r="KPC3" s="168"/>
      <c r="KPD3" s="168"/>
      <c r="KPE3" s="168"/>
      <c r="KPF3" s="168"/>
      <c r="KPG3" s="168"/>
      <c r="KPH3" s="168"/>
      <c r="KPI3" s="168"/>
      <c r="KPJ3" s="168"/>
      <c r="KPK3" s="168"/>
      <c r="KPL3" s="168"/>
      <c r="KPM3" s="168"/>
      <c r="KPN3" s="168"/>
      <c r="KPO3" s="168"/>
      <c r="KPP3" s="168"/>
      <c r="KPQ3" s="168"/>
      <c r="KPR3" s="168"/>
      <c r="KPS3" s="168"/>
      <c r="KPT3" s="168"/>
      <c r="KPU3" s="168"/>
      <c r="KPV3" s="168"/>
      <c r="KPW3" s="168"/>
      <c r="KPX3" s="168"/>
      <c r="KPY3" s="168"/>
      <c r="KPZ3" s="168"/>
      <c r="KQA3" s="168"/>
      <c r="KQB3" s="168"/>
      <c r="KQC3" s="168"/>
      <c r="KQD3" s="168"/>
      <c r="KQE3" s="168"/>
      <c r="KQF3" s="168"/>
      <c r="KQG3" s="168"/>
      <c r="KQH3" s="168"/>
      <c r="KQI3" s="168"/>
      <c r="KQJ3" s="168"/>
      <c r="KQK3" s="168"/>
      <c r="KQL3" s="168"/>
      <c r="KQM3" s="168"/>
      <c r="KQN3" s="168"/>
      <c r="KQO3" s="168"/>
      <c r="KQP3" s="168"/>
      <c r="KQQ3" s="168"/>
      <c r="KQR3" s="168"/>
      <c r="KQS3" s="168"/>
      <c r="KQT3" s="168"/>
      <c r="KQU3" s="168"/>
      <c r="KQV3" s="168"/>
      <c r="KQW3" s="168"/>
      <c r="KQX3" s="168"/>
      <c r="KQY3" s="168"/>
      <c r="KQZ3" s="168"/>
      <c r="KRA3" s="168"/>
      <c r="KRB3" s="168"/>
      <c r="KRC3" s="168"/>
      <c r="KRD3" s="168"/>
      <c r="KRE3" s="168"/>
      <c r="KRF3" s="168"/>
      <c r="KRG3" s="168"/>
      <c r="KRH3" s="168"/>
      <c r="KRI3" s="168"/>
      <c r="KRJ3" s="168"/>
      <c r="KRK3" s="168"/>
      <c r="KRL3" s="168"/>
      <c r="KRM3" s="168"/>
      <c r="KRN3" s="168"/>
      <c r="KRO3" s="168"/>
      <c r="KRP3" s="168"/>
      <c r="KRQ3" s="168"/>
      <c r="KRR3" s="168"/>
      <c r="KRS3" s="168"/>
      <c r="KRT3" s="168"/>
      <c r="KRU3" s="168"/>
      <c r="KRV3" s="168"/>
      <c r="KRW3" s="168"/>
      <c r="KRX3" s="168"/>
      <c r="KRY3" s="168"/>
      <c r="KRZ3" s="168"/>
      <c r="KSA3" s="168"/>
      <c r="KSB3" s="168"/>
      <c r="KSC3" s="168"/>
      <c r="KSD3" s="168"/>
      <c r="KSE3" s="168"/>
      <c r="KSF3" s="168"/>
      <c r="KSG3" s="168"/>
      <c r="KSH3" s="168"/>
      <c r="KSI3" s="168"/>
      <c r="KSJ3" s="168"/>
      <c r="KSK3" s="168"/>
      <c r="KSL3" s="168"/>
      <c r="KSM3" s="168"/>
      <c r="KSN3" s="168"/>
      <c r="KSO3" s="168"/>
      <c r="KSP3" s="168"/>
      <c r="KSQ3" s="168"/>
      <c r="KSR3" s="168"/>
      <c r="KSS3" s="168"/>
      <c r="KST3" s="168"/>
      <c r="KSU3" s="168"/>
      <c r="KSV3" s="168"/>
      <c r="KSW3" s="168"/>
      <c r="KSX3" s="168"/>
      <c r="KSY3" s="168"/>
      <c r="KSZ3" s="168"/>
      <c r="KTA3" s="168"/>
      <c r="KTB3" s="168"/>
      <c r="KTC3" s="168"/>
      <c r="KTD3" s="168"/>
      <c r="KTE3" s="168"/>
      <c r="KTF3" s="168"/>
      <c r="KTG3" s="168"/>
      <c r="KTH3" s="168"/>
      <c r="KTI3" s="168"/>
      <c r="KTJ3" s="168"/>
      <c r="KTK3" s="168"/>
      <c r="KTL3" s="168"/>
      <c r="KTM3" s="168"/>
      <c r="KTN3" s="168"/>
      <c r="KTO3" s="168"/>
      <c r="KTP3" s="168"/>
      <c r="KTQ3" s="168"/>
      <c r="KTR3" s="168"/>
      <c r="KTS3" s="168"/>
      <c r="KTT3" s="168"/>
      <c r="KTU3" s="168"/>
      <c r="KTV3" s="168"/>
      <c r="KTW3" s="168"/>
      <c r="KTX3" s="168"/>
      <c r="KTY3" s="168"/>
      <c r="KTZ3" s="168"/>
      <c r="KUA3" s="168"/>
      <c r="KUB3" s="168"/>
      <c r="KUC3" s="168"/>
      <c r="KUD3" s="168"/>
      <c r="KUE3" s="168"/>
      <c r="KUF3" s="168"/>
      <c r="KUG3" s="168"/>
      <c r="KUH3" s="168"/>
      <c r="KUI3" s="168"/>
      <c r="KUJ3" s="168"/>
      <c r="KUK3" s="168"/>
      <c r="KUL3" s="168"/>
      <c r="KUM3" s="168"/>
      <c r="KUN3" s="168"/>
      <c r="KUO3" s="168"/>
      <c r="KUP3" s="168"/>
      <c r="KUQ3" s="168"/>
      <c r="KUR3" s="168"/>
      <c r="KUS3" s="168"/>
      <c r="KUT3" s="168"/>
      <c r="KUU3" s="168"/>
      <c r="KUV3" s="168"/>
      <c r="KUW3" s="168"/>
      <c r="KUX3" s="168"/>
      <c r="KUY3" s="168"/>
      <c r="KUZ3" s="168"/>
      <c r="KVA3" s="168"/>
      <c r="KVB3" s="168"/>
      <c r="KVC3" s="168"/>
      <c r="KVD3" s="168"/>
      <c r="KVE3" s="168"/>
      <c r="KVF3" s="168"/>
      <c r="KVG3" s="168"/>
      <c r="KVH3" s="168"/>
      <c r="KVI3" s="168"/>
      <c r="KVJ3" s="168"/>
      <c r="KVK3" s="168"/>
      <c r="KVL3" s="168"/>
      <c r="KVM3" s="168"/>
      <c r="KVN3" s="168"/>
      <c r="KVO3" s="168"/>
      <c r="KVP3" s="168"/>
      <c r="KVQ3" s="168"/>
      <c r="KVR3" s="168"/>
      <c r="KVS3" s="168"/>
      <c r="KVT3" s="168"/>
      <c r="KVU3" s="168"/>
      <c r="KVV3" s="168"/>
      <c r="KVW3" s="168"/>
      <c r="KVX3" s="168"/>
      <c r="KVY3" s="168"/>
      <c r="KVZ3" s="168"/>
      <c r="KWA3" s="168"/>
      <c r="KWB3" s="168"/>
      <c r="KWC3" s="168"/>
      <c r="KWD3" s="168"/>
      <c r="KWE3" s="168"/>
      <c r="KWF3" s="168"/>
      <c r="KWG3" s="168"/>
      <c r="KWH3" s="168"/>
      <c r="KWI3" s="168"/>
      <c r="KWJ3" s="168"/>
      <c r="KWK3" s="168"/>
      <c r="KWL3" s="168"/>
      <c r="KWM3" s="168"/>
      <c r="KWN3" s="168"/>
      <c r="KWO3" s="168"/>
      <c r="KWP3" s="168"/>
      <c r="KWQ3" s="168"/>
      <c r="KWR3" s="168"/>
      <c r="KWS3" s="168"/>
      <c r="KWT3" s="168"/>
      <c r="KWU3" s="168"/>
      <c r="KWV3" s="168"/>
      <c r="KWW3" s="168"/>
      <c r="KWX3" s="168"/>
      <c r="KWY3" s="168"/>
      <c r="KWZ3" s="168"/>
      <c r="KXA3" s="168"/>
      <c r="KXB3" s="168"/>
      <c r="KXC3" s="168"/>
      <c r="KXD3" s="168"/>
      <c r="KXE3" s="168"/>
      <c r="KXF3" s="168"/>
      <c r="KXG3" s="168"/>
      <c r="KXH3" s="168"/>
      <c r="KXI3" s="168"/>
      <c r="KXJ3" s="168"/>
      <c r="KXK3" s="168"/>
      <c r="KXL3" s="168"/>
      <c r="KXM3" s="168"/>
      <c r="KXN3" s="168"/>
      <c r="KXO3" s="168"/>
      <c r="KXP3" s="168"/>
      <c r="KXQ3" s="168"/>
      <c r="KXR3" s="168"/>
      <c r="KXS3" s="168"/>
      <c r="KXT3" s="168"/>
      <c r="KXU3" s="168"/>
      <c r="KXV3" s="168"/>
      <c r="KXW3" s="168"/>
      <c r="KXX3" s="168"/>
      <c r="KXY3" s="168"/>
      <c r="KXZ3" s="168"/>
      <c r="KYA3" s="168"/>
      <c r="KYB3" s="168"/>
      <c r="KYC3" s="168"/>
      <c r="KYD3" s="168"/>
      <c r="KYE3" s="168"/>
      <c r="KYF3" s="168"/>
      <c r="KYG3" s="168"/>
      <c r="KYH3" s="168"/>
      <c r="KYI3" s="168"/>
      <c r="KYJ3" s="168"/>
      <c r="KYK3" s="168"/>
      <c r="KYL3" s="168"/>
      <c r="KYM3" s="168"/>
      <c r="KYN3" s="168"/>
      <c r="KYO3" s="168"/>
      <c r="KYP3" s="168"/>
      <c r="KYQ3" s="168"/>
      <c r="KYR3" s="168"/>
      <c r="KYS3" s="168"/>
      <c r="KYT3" s="168"/>
      <c r="KYU3" s="168"/>
      <c r="KYV3" s="168"/>
      <c r="KYW3" s="168"/>
      <c r="KYX3" s="168"/>
      <c r="KYY3" s="168"/>
      <c r="KYZ3" s="168"/>
      <c r="KZA3" s="168"/>
      <c r="KZB3" s="168"/>
      <c r="KZC3" s="168"/>
      <c r="KZD3" s="168"/>
      <c r="KZE3" s="168"/>
      <c r="KZF3" s="168"/>
      <c r="KZG3" s="168"/>
      <c r="KZH3" s="168"/>
      <c r="KZI3" s="168"/>
      <c r="KZJ3" s="168"/>
      <c r="KZK3" s="168"/>
      <c r="KZL3" s="168"/>
      <c r="KZM3" s="168"/>
      <c r="KZN3" s="168"/>
      <c r="KZO3" s="168"/>
      <c r="KZP3" s="168"/>
      <c r="KZQ3" s="168"/>
      <c r="KZR3" s="168"/>
      <c r="KZS3" s="168"/>
      <c r="KZT3" s="168"/>
      <c r="KZU3" s="168"/>
      <c r="KZV3" s="168"/>
      <c r="KZW3" s="168"/>
      <c r="KZX3" s="168"/>
      <c r="KZY3" s="168"/>
      <c r="KZZ3" s="168"/>
      <c r="LAA3" s="168"/>
      <c r="LAB3" s="168"/>
      <c r="LAC3" s="168"/>
      <c r="LAD3" s="168"/>
      <c r="LAE3" s="168"/>
      <c r="LAF3" s="168"/>
      <c r="LAG3" s="168"/>
      <c r="LAH3" s="168"/>
      <c r="LAI3" s="168"/>
      <c r="LAJ3" s="168"/>
      <c r="LAK3" s="168"/>
      <c r="LAL3" s="168"/>
      <c r="LAM3" s="168"/>
      <c r="LAN3" s="168"/>
      <c r="LAO3" s="168"/>
      <c r="LAP3" s="168"/>
      <c r="LAQ3" s="168"/>
      <c r="LAR3" s="168"/>
      <c r="LAS3" s="168"/>
      <c r="LAT3" s="168"/>
      <c r="LAU3" s="168"/>
      <c r="LAV3" s="168"/>
      <c r="LAW3" s="168"/>
      <c r="LAX3" s="168"/>
      <c r="LAY3" s="168"/>
      <c r="LAZ3" s="168"/>
      <c r="LBA3" s="168"/>
      <c r="LBB3" s="168"/>
      <c r="LBC3" s="168"/>
      <c r="LBD3" s="168"/>
      <c r="LBE3" s="168"/>
      <c r="LBF3" s="168"/>
      <c r="LBG3" s="168"/>
      <c r="LBH3" s="168"/>
      <c r="LBI3" s="168"/>
      <c r="LBJ3" s="168"/>
      <c r="LBK3" s="168"/>
      <c r="LBL3" s="168"/>
      <c r="LBM3" s="168"/>
      <c r="LBN3" s="168"/>
      <c r="LBO3" s="168"/>
      <c r="LBP3" s="168"/>
      <c r="LBQ3" s="168"/>
      <c r="LBR3" s="168"/>
      <c r="LBS3" s="168"/>
      <c r="LBT3" s="168"/>
      <c r="LBU3" s="168"/>
      <c r="LBV3" s="168"/>
      <c r="LBW3" s="168"/>
      <c r="LBX3" s="168"/>
      <c r="LBY3" s="168"/>
      <c r="LBZ3" s="168"/>
      <c r="LCA3" s="168"/>
      <c r="LCB3" s="168"/>
      <c r="LCC3" s="168"/>
      <c r="LCD3" s="168"/>
      <c r="LCE3" s="168"/>
      <c r="LCF3" s="168"/>
      <c r="LCG3" s="168"/>
      <c r="LCH3" s="168"/>
      <c r="LCI3" s="168"/>
      <c r="LCJ3" s="168"/>
      <c r="LCK3" s="168"/>
      <c r="LCL3" s="168"/>
      <c r="LCM3" s="168"/>
      <c r="LCN3" s="168"/>
      <c r="LCO3" s="168"/>
      <c r="LCP3" s="168"/>
      <c r="LCQ3" s="168"/>
      <c r="LCR3" s="168"/>
      <c r="LCS3" s="168"/>
      <c r="LCT3" s="168"/>
      <c r="LCU3" s="168"/>
      <c r="LCV3" s="168"/>
      <c r="LCW3" s="168"/>
      <c r="LCX3" s="168"/>
      <c r="LCY3" s="168"/>
      <c r="LCZ3" s="168"/>
      <c r="LDA3" s="168"/>
      <c r="LDB3" s="168"/>
      <c r="LDC3" s="168"/>
      <c r="LDD3" s="168"/>
      <c r="LDE3" s="168"/>
      <c r="LDF3" s="168"/>
      <c r="LDG3" s="168"/>
      <c r="LDH3" s="168"/>
      <c r="LDI3" s="168"/>
      <c r="LDJ3" s="168"/>
      <c r="LDK3" s="168"/>
      <c r="LDL3" s="168"/>
      <c r="LDM3" s="168"/>
      <c r="LDN3" s="168"/>
      <c r="LDO3" s="168"/>
      <c r="LDP3" s="168"/>
      <c r="LDQ3" s="168"/>
      <c r="LDR3" s="168"/>
      <c r="LDS3" s="168"/>
      <c r="LDT3" s="168"/>
      <c r="LDU3" s="168"/>
      <c r="LDV3" s="168"/>
      <c r="LDW3" s="168"/>
      <c r="LDX3" s="168"/>
      <c r="LDY3" s="168"/>
      <c r="LDZ3" s="168"/>
      <c r="LEA3" s="168"/>
      <c r="LEB3" s="168"/>
      <c r="LEC3" s="168"/>
      <c r="LED3" s="168"/>
      <c r="LEE3" s="168"/>
      <c r="LEF3" s="168"/>
      <c r="LEG3" s="168"/>
      <c r="LEH3" s="168"/>
      <c r="LEI3" s="168"/>
      <c r="LEJ3" s="168"/>
      <c r="LEK3" s="168"/>
      <c r="LEL3" s="168"/>
      <c r="LEM3" s="168"/>
      <c r="LEN3" s="168"/>
      <c r="LEO3" s="168"/>
      <c r="LEP3" s="168"/>
      <c r="LEQ3" s="168"/>
      <c r="LER3" s="168"/>
      <c r="LES3" s="168"/>
      <c r="LET3" s="168"/>
      <c r="LEU3" s="168"/>
      <c r="LEV3" s="168"/>
      <c r="LEW3" s="168"/>
      <c r="LEX3" s="168"/>
      <c r="LEY3" s="168"/>
      <c r="LEZ3" s="168"/>
      <c r="LFA3" s="168"/>
      <c r="LFB3" s="168"/>
      <c r="LFC3" s="168"/>
      <c r="LFD3" s="168"/>
      <c r="LFE3" s="168"/>
      <c r="LFF3" s="168"/>
      <c r="LFG3" s="168"/>
      <c r="LFH3" s="168"/>
      <c r="LFI3" s="168"/>
      <c r="LFJ3" s="168"/>
      <c r="LFK3" s="168"/>
      <c r="LFL3" s="168"/>
      <c r="LFM3" s="168"/>
      <c r="LFN3" s="168"/>
      <c r="LFO3" s="168"/>
      <c r="LFP3" s="168"/>
      <c r="LFQ3" s="168"/>
      <c r="LFR3" s="168"/>
      <c r="LFS3" s="168"/>
      <c r="LFT3" s="168"/>
      <c r="LFU3" s="168"/>
      <c r="LFV3" s="168"/>
      <c r="LFW3" s="168"/>
      <c r="LFX3" s="168"/>
      <c r="LFY3" s="168"/>
      <c r="LFZ3" s="168"/>
      <c r="LGA3" s="168"/>
      <c r="LGB3" s="168"/>
      <c r="LGC3" s="168"/>
      <c r="LGD3" s="168"/>
      <c r="LGE3" s="168"/>
      <c r="LGF3" s="168"/>
      <c r="LGG3" s="168"/>
      <c r="LGH3" s="168"/>
      <c r="LGI3" s="168"/>
      <c r="LGJ3" s="168"/>
      <c r="LGK3" s="168"/>
      <c r="LGL3" s="168"/>
      <c r="LGM3" s="168"/>
      <c r="LGN3" s="168"/>
      <c r="LGO3" s="168"/>
      <c r="LGP3" s="168"/>
      <c r="LGQ3" s="168"/>
      <c r="LGR3" s="168"/>
      <c r="LGS3" s="168"/>
      <c r="LGT3" s="168"/>
      <c r="LGU3" s="168"/>
      <c r="LGV3" s="168"/>
      <c r="LGW3" s="168"/>
      <c r="LGX3" s="168"/>
      <c r="LGY3" s="168"/>
      <c r="LGZ3" s="168"/>
      <c r="LHA3" s="168"/>
      <c r="LHB3" s="168"/>
      <c r="LHC3" s="168"/>
      <c r="LHD3" s="168"/>
      <c r="LHE3" s="168"/>
      <c r="LHF3" s="168"/>
      <c r="LHG3" s="168"/>
      <c r="LHH3" s="168"/>
      <c r="LHI3" s="168"/>
      <c r="LHJ3" s="168"/>
      <c r="LHK3" s="168"/>
      <c r="LHL3" s="168"/>
      <c r="LHM3" s="168"/>
      <c r="LHN3" s="168"/>
      <c r="LHO3" s="168"/>
      <c r="LHP3" s="168"/>
      <c r="LHQ3" s="168"/>
      <c r="LHR3" s="168"/>
      <c r="LHS3" s="168"/>
      <c r="LHT3" s="168"/>
      <c r="LHU3" s="168"/>
      <c r="LHV3" s="168"/>
      <c r="LHW3" s="168"/>
      <c r="LHX3" s="168"/>
      <c r="LHY3" s="168"/>
      <c r="LHZ3" s="168"/>
      <c r="LIA3" s="168"/>
      <c r="LIB3" s="168"/>
      <c r="LIC3" s="168"/>
      <c r="LID3" s="168"/>
      <c r="LIE3" s="168"/>
      <c r="LIF3" s="168"/>
      <c r="LIG3" s="168"/>
      <c r="LIH3" s="168"/>
      <c r="LII3" s="168"/>
      <c r="LIJ3" s="168"/>
      <c r="LIK3" s="168"/>
      <c r="LIL3" s="168"/>
      <c r="LIM3" s="168"/>
      <c r="LIN3" s="168"/>
      <c r="LIO3" s="168"/>
      <c r="LIP3" s="168"/>
      <c r="LIQ3" s="168"/>
      <c r="LIR3" s="168"/>
      <c r="LIS3" s="168"/>
      <c r="LIT3" s="168"/>
      <c r="LIU3" s="168"/>
      <c r="LIV3" s="168"/>
      <c r="LIW3" s="168"/>
      <c r="LIX3" s="168"/>
      <c r="LIY3" s="168"/>
      <c r="LIZ3" s="168"/>
      <c r="LJA3" s="168"/>
      <c r="LJB3" s="168"/>
      <c r="LJC3" s="168"/>
      <c r="LJD3" s="168"/>
      <c r="LJE3" s="168"/>
      <c r="LJF3" s="168"/>
      <c r="LJG3" s="168"/>
      <c r="LJH3" s="168"/>
      <c r="LJI3" s="168"/>
      <c r="LJJ3" s="168"/>
      <c r="LJK3" s="168"/>
      <c r="LJL3" s="168"/>
      <c r="LJM3" s="168"/>
      <c r="LJN3" s="168"/>
      <c r="LJO3" s="168"/>
      <c r="LJP3" s="168"/>
      <c r="LJQ3" s="168"/>
      <c r="LJR3" s="168"/>
      <c r="LJS3" s="168"/>
      <c r="LJT3" s="168"/>
      <c r="LJU3" s="168"/>
      <c r="LJV3" s="168"/>
      <c r="LJW3" s="168"/>
      <c r="LJX3" s="168"/>
      <c r="LJY3" s="168"/>
      <c r="LJZ3" s="168"/>
      <c r="LKA3" s="168"/>
      <c r="LKB3" s="168"/>
      <c r="LKC3" s="168"/>
      <c r="LKD3" s="168"/>
      <c r="LKE3" s="168"/>
      <c r="LKF3" s="168"/>
      <c r="LKG3" s="168"/>
      <c r="LKH3" s="168"/>
      <c r="LKI3" s="168"/>
      <c r="LKJ3" s="168"/>
      <c r="LKK3" s="168"/>
      <c r="LKL3" s="168"/>
      <c r="LKM3" s="168"/>
      <c r="LKN3" s="168"/>
      <c r="LKO3" s="168"/>
      <c r="LKP3" s="168"/>
      <c r="LKQ3" s="168"/>
      <c r="LKR3" s="168"/>
      <c r="LKS3" s="168"/>
      <c r="LKT3" s="168"/>
      <c r="LKU3" s="168"/>
      <c r="LKV3" s="168"/>
      <c r="LKW3" s="168"/>
      <c r="LKX3" s="168"/>
      <c r="LKY3" s="168"/>
      <c r="LKZ3" s="168"/>
      <c r="LLA3" s="168"/>
      <c r="LLB3" s="168"/>
      <c r="LLC3" s="168"/>
      <c r="LLD3" s="168"/>
      <c r="LLE3" s="168"/>
      <c r="LLF3" s="168"/>
      <c r="LLG3" s="168"/>
      <c r="LLH3" s="168"/>
      <c r="LLI3" s="168"/>
      <c r="LLJ3" s="168"/>
      <c r="LLK3" s="168"/>
      <c r="LLL3" s="168"/>
      <c r="LLM3" s="168"/>
      <c r="LLN3" s="168"/>
      <c r="LLO3" s="168"/>
      <c r="LLP3" s="168"/>
      <c r="LLQ3" s="168"/>
      <c r="LLR3" s="168"/>
      <c r="LLS3" s="168"/>
      <c r="LLT3" s="168"/>
      <c r="LLU3" s="168"/>
      <c r="LLV3" s="168"/>
      <c r="LLW3" s="168"/>
      <c r="LLX3" s="168"/>
      <c r="LLY3" s="168"/>
      <c r="LLZ3" s="168"/>
      <c r="LMA3" s="168"/>
      <c r="LMB3" s="168"/>
      <c r="LMC3" s="168"/>
      <c r="LMD3" s="168"/>
      <c r="LME3" s="168"/>
      <c r="LMF3" s="168"/>
      <c r="LMG3" s="168"/>
      <c r="LMH3" s="168"/>
      <c r="LMI3" s="168"/>
      <c r="LMJ3" s="168"/>
      <c r="LMK3" s="168"/>
      <c r="LML3" s="168"/>
      <c r="LMM3" s="168"/>
      <c r="LMN3" s="168"/>
      <c r="LMO3" s="168"/>
      <c r="LMP3" s="168"/>
      <c r="LMQ3" s="168"/>
      <c r="LMR3" s="168"/>
      <c r="LMS3" s="168"/>
      <c r="LMT3" s="168"/>
      <c r="LMU3" s="168"/>
      <c r="LMV3" s="168"/>
      <c r="LMW3" s="168"/>
      <c r="LMX3" s="168"/>
      <c r="LMY3" s="168"/>
      <c r="LMZ3" s="168"/>
      <c r="LNA3" s="168"/>
      <c r="LNB3" s="168"/>
      <c r="LNC3" s="168"/>
      <c r="LND3" s="168"/>
      <c r="LNE3" s="168"/>
      <c r="LNF3" s="168"/>
      <c r="LNG3" s="168"/>
      <c r="LNH3" s="168"/>
      <c r="LNI3" s="168"/>
      <c r="LNJ3" s="168"/>
      <c r="LNK3" s="168"/>
      <c r="LNL3" s="168"/>
      <c r="LNM3" s="168"/>
      <c r="LNN3" s="168"/>
      <c r="LNO3" s="168"/>
      <c r="LNP3" s="168"/>
      <c r="LNQ3" s="168"/>
      <c r="LNR3" s="168"/>
      <c r="LNS3" s="168"/>
      <c r="LNT3" s="168"/>
      <c r="LNU3" s="168"/>
      <c r="LNV3" s="168"/>
      <c r="LNW3" s="168"/>
      <c r="LNX3" s="168"/>
      <c r="LNY3" s="168"/>
      <c r="LNZ3" s="168"/>
      <c r="LOA3" s="168"/>
      <c r="LOB3" s="168"/>
      <c r="LOC3" s="168"/>
      <c r="LOD3" s="168"/>
      <c r="LOE3" s="168"/>
      <c r="LOF3" s="168"/>
      <c r="LOG3" s="168"/>
      <c r="LOH3" s="168"/>
      <c r="LOI3" s="168"/>
      <c r="LOJ3" s="168"/>
      <c r="LOK3" s="168"/>
      <c r="LOL3" s="168"/>
      <c r="LOM3" s="168"/>
      <c r="LON3" s="168"/>
      <c r="LOO3" s="168"/>
      <c r="LOP3" s="168"/>
      <c r="LOQ3" s="168"/>
      <c r="LOR3" s="168"/>
      <c r="LOS3" s="168"/>
      <c r="LOT3" s="168"/>
      <c r="LOU3" s="168"/>
      <c r="LOV3" s="168"/>
      <c r="LOW3" s="168"/>
      <c r="LOX3" s="168"/>
      <c r="LOY3" s="168"/>
      <c r="LOZ3" s="168"/>
      <c r="LPA3" s="168"/>
      <c r="LPB3" s="168"/>
      <c r="LPC3" s="168"/>
      <c r="LPD3" s="168"/>
      <c r="LPE3" s="168"/>
      <c r="LPF3" s="168"/>
      <c r="LPG3" s="168"/>
      <c r="LPH3" s="168"/>
      <c r="LPI3" s="168"/>
      <c r="LPJ3" s="168"/>
      <c r="LPK3" s="168"/>
      <c r="LPL3" s="168"/>
      <c r="LPM3" s="168"/>
      <c r="LPN3" s="168"/>
      <c r="LPO3" s="168"/>
      <c r="LPP3" s="168"/>
      <c r="LPQ3" s="168"/>
      <c r="LPR3" s="168"/>
      <c r="LPS3" s="168"/>
      <c r="LPT3" s="168"/>
      <c r="LPU3" s="168"/>
      <c r="LPV3" s="168"/>
      <c r="LPW3" s="168"/>
      <c r="LPX3" s="168"/>
      <c r="LPY3" s="168"/>
      <c r="LPZ3" s="168"/>
      <c r="LQA3" s="168"/>
      <c r="LQB3" s="168"/>
      <c r="LQC3" s="168"/>
      <c r="LQD3" s="168"/>
      <c r="LQE3" s="168"/>
      <c r="LQF3" s="168"/>
      <c r="LQG3" s="168"/>
      <c r="LQH3" s="168"/>
      <c r="LQI3" s="168"/>
      <c r="LQJ3" s="168"/>
      <c r="LQK3" s="168"/>
      <c r="LQL3" s="168"/>
      <c r="LQM3" s="168"/>
      <c r="LQN3" s="168"/>
      <c r="LQO3" s="168"/>
      <c r="LQP3" s="168"/>
      <c r="LQQ3" s="168"/>
      <c r="LQR3" s="168"/>
      <c r="LQS3" s="168"/>
      <c r="LQT3" s="168"/>
      <c r="LQU3" s="168"/>
      <c r="LQV3" s="168"/>
      <c r="LQW3" s="168"/>
      <c r="LQX3" s="168"/>
      <c r="LQY3" s="168"/>
      <c r="LQZ3" s="168"/>
      <c r="LRA3" s="168"/>
      <c r="LRB3" s="168"/>
      <c r="LRC3" s="168"/>
      <c r="LRD3" s="168"/>
      <c r="LRE3" s="168"/>
      <c r="LRF3" s="168"/>
      <c r="LRG3" s="168"/>
      <c r="LRH3" s="168"/>
      <c r="LRI3" s="168"/>
      <c r="LRJ3" s="168"/>
      <c r="LRK3" s="168"/>
      <c r="LRL3" s="168"/>
      <c r="LRM3" s="168"/>
      <c r="LRN3" s="168"/>
      <c r="LRO3" s="168"/>
      <c r="LRP3" s="168"/>
      <c r="LRQ3" s="168"/>
      <c r="LRR3" s="168"/>
      <c r="LRS3" s="168"/>
      <c r="LRT3" s="168"/>
      <c r="LRU3" s="168"/>
      <c r="LRV3" s="168"/>
      <c r="LRW3" s="168"/>
      <c r="LRX3" s="168"/>
      <c r="LRY3" s="168"/>
      <c r="LRZ3" s="168"/>
      <c r="LSA3" s="168"/>
      <c r="LSB3" s="168"/>
      <c r="LSC3" s="168"/>
      <c r="LSD3" s="168"/>
      <c r="LSE3" s="168"/>
      <c r="LSF3" s="168"/>
      <c r="LSG3" s="168"/>
      <c r="LSH3" s="168"/>
      <c r="LSI3" s="168"/>
      <c r="LSJ3" s="168"/>
      <c r="LSK3" s="168"/>
      <c r="LSL3" s="168"/>
      <c r="LSM3" s="168"/>
      <c r="LSN3" s="168"/>
      <c r="LSO3" s="168"/>
      <c r="LSP3" s="168"/>
      <c r="LSQ3" s="168"/>
      <c r="LSR3" s="168"/>
      <c r="LSS3" s="168"/>
      <c r="LST3" s="168"/>
      <c r="LSU3" s="168"/>
      <c r="LSV3" s="168"/>
      <c r="LSW3" s="168"/>
      <c r="LSX3" s="168"/>
      <c r="LSY3" s="168"/>
      <c r="LSZ3" s="168"/>
      <c r="LTA3" s="168"/>
      <c r="LTB3" s="168"/>
      <c r="LTC3" s="168"/>
      <c r="LTD3" s="168"/>
      <c r="LTE3" s="168"/>
      <c r="LTF3" s="168"/>
      <c r="LTG3" s="168"/>
      <c r="LTH3" s="168"/>
      <c r="LTI3" s="168"/>
      <c r="LTJ3" s="168"/>
      <c r="LTK3" s="168"/>
      <c r="LTL3" s="168"/>
      <c r="LTM3" s="168"/>
      <c r="LTN3" s="168"/>
      <c r="LTO3" s="168"/>
      <c r="LTP3" s="168"/>
      <c r="LTQ3" s="168"/>
      <c r="LTR3" s="168"/>
      <c r="LTS3" s="168"/>
      <c r="LTT3" s="168"/>
      <c r="LTU3" s="168"/>
      <c r="LTV3" s="168"/>
      <c r="LTW3" s="168"/>
      <c r="LTX3" s="168"/>
      <c r="LTY3" s="168"/>
      <c r="LTZ3" s="168"/>
      <c r="LUA3" s="168"/>
      <c r="LUB3" s="168"/>
      <c r="LUC3" s="168"/>
      <c r="LUD3" s="168"/>
      <c r="LUE3" s="168"/>
      <c r="LUF3" s="168"/>
      <c r="LUG3" s="168"/>
      <c r="LUH3" s="168"/>
      <c r="LUI3" s="168"/>
      <c r="LUJ3" s="168"/>
      <c r="LUK3" s="168"/>
      <c r="LUL3" s="168"/>
      <c r="LUM3" s="168"/>
      <c r="LUN3" s="168"/>
      <c r="LUO3" s="168"/>
      <c r="LUP3" s="168"/>
      <c r="LUQ3" s="168"/>
      <c r="LUR3" s="168"/>
      <c r="LUS3" s="168"/>
      <c r="LUT3" s="168"/>
      <c r="LUU3" s="168"/>
      <c r="LUV3" s="168"/>
      <c r="LUW3" s="168"/>
      <c r="LUX3" s="168"/>
      <c r="LUY3" s="168"/>
      <c r="LUZ3" s="168"/>
      <c r="LVA3" s="168"/>
      <c r="LVB3" s="168"/>
      <c r="LVC3" s="168"/>
      <c r="LVD3" s="168"/>
      <c r="LVE3" s="168"/>
      <c r="LVF3" s="168"/>
      <c r="LVG3" s="168"/>
      <c r="LVH3" s="168"/>
      <c r="LVI3" s="168"/>
      <c r="LVJ3" s="168"/>
      <c r="LVK3" s="168"/>
      <c r="LVL3" s="168"/>
      <c r="LVM3" s="168"/>
      <c r="LVN3" s="168"/>
      <c r="LVO3" s="168"/>
      <c r="LVP3" s="168"/>
      <c r="LVQ3" s="168"/>
      <c r="LVR3" s="168"/>
      <c r="LVS3" s="168"/>
      <c r="LVT3" s="168"/>
      <c r="LVU3" s="168"/>
      <c r="LVV3" s="168"/>
      <c r="LVW3" s="168"/>
      <c r="LVX3" s="168"/>
      <c r="LVY3" s="168"/>
      <c r="LVZ3" s="168"/>
      <c r="LWA3" s="168"/>
      <c r="LWB3" s="168"/>
      <c r="LWC3" s="168"/>
      <c r="LWD3" s="168"/>
      <c r="LWE3" s="168"/>
      <c r="LWF3" s="168"/>
      <c r="LWG3" s="168"/>
      <c r="LWH3" s="168"/>
      <c r="LWI3" s="168"/>
      <c r="LWJ3" s="168"/>
      <c r="LWK3" s="168"/>
      <c r="LWL3" s="168"/>
      <c r="LWM3" s="168"/>
      <c r="LWN3" s="168"/>
      <c r="LWO3" s="168"/>
      <c r="LWP3" s="168"/>
      <c r="LWQ3" s="168"/>
      <c r="LWR3" s="168"/>
      <c r="LWS3" s="168"/>
      <c r="LWT3" s="168"/>
      <c r="LWU3" s="168"/>
      <c r="LWV3" s="168"/>
      <c r="LWW3" s="168"/>
      <c r="LWX3" s="168"/>
      <c r="LWY3" s="168"/>
      <c r="LWZ3" s="168"/>
      <c r="LXA3" s="168"/>
      <c r="LXB3" s="168"/>
      <c r="LXC3" s="168"/>
      <c r="LXD3" s="168"/>
      <c r="LXE3" s="168"/>
      <c r="LXF3" s="168"/>
      <c r="LXG3" s="168"/>
      <c r="LXH3" s="168"/>
      <c r="LXI3" s="168"/>
      <c r="LXJ3" s="168"/>
      <c r="LXK3" s="168"/>
      <c r="LXL3" s="168"/>
      <c r="LXM3" s="168"/>
      <c r="LXN3" s="168"/>
      <c r="LXO3" s="168"/>
      <c r="LXP3" s="168"/>
      <c r="LXQ3" s="168"/>
      <c r="LXR3" s="168"/>
      <c r="LXS3" s="168"/>
      <c r="LXT3" s="168"/>
      <c r="LXU3" s="168"/>
      <c r="LXV3" s="168"/>
      <c r="LXW3" s="168"/>
      <c r="LXX3" s="168"/>
      <c r="LXY3" s="168"/>
      <c r="LXZ3" s="168"/>
      <c r="LYA3" s="168"/>
      <c r="LYB3" s="168"/>
      <c r="LYC3" s="168"/>
      <c r="LYD3" s="168"/>
      <c r="LYE3" s="168"/>
      <c r="LYF3" s="168"/>
      <c r="LYG3" s="168"/>
      <c r="LYH3" s="168"/>
      <c r="LYI3" s="168"/>
      <c r="LYJ3" s="168"/>
      <c r="LYK3" s="168"/>
      <c r="LYL3" s="168"/>
      <c r="LYM3" s="168"/>
      <c r="LYN3" s="168"/>
      <c r="LYO3" s="168"/>
      <c r="LYP3" s="168"/>
      <c r="LYQ3" s="168"/>
      <c r="LYR3" s="168"/>
      <c r="LYS3" s="168"/>
      <c r="LYT3" s="168"/>
      <c r="LYU3" s="168"/>
      <c r="LYV3" s="168"/>
      <c r="LYW3" s="168"/>
      <c r="LYX3" s="168"/>
      <c r="LYY3" s="168"/>
      <c r="LYZ3" s="168"/>
      <c r="LZA3" s="168"/>
      <c r="LZB3" s="168"/>
      <c r="LZC3" s="168"/>
      <c r="LZD3" s="168"/>
      <c r="LZE3" s="168"/>
      <c r="LZF3" s="168"/>
      <c r="LZG3" s="168"/>
      <c r="LZH3" s="168"/>
      <c r="LZI3" s="168"/>
      <c r="LZJ3" s="168"/>
      <c r="LZK3" s="168"/>
      <c r="LZL3" s="168"/>
      <c r="LZM3" s="168"/>
      <c r="LZN3" s="168"/>
      <c r="LZO3" s="168"/>
      <c r="LZP3" s="168"/>
      <c r="LZQ3" s="168"/>
      <c r="LZR3" s="168"/>
      <c r="LZS3" s="168"/>
      <c r="LZT3" s="168"/>
      <c r="LZU3" s="168"/>
      <c r="LZV3" s="168"/>
      <c r="LZW3" s="168"/>
      <c r="LZX3" s="168"/>
      <c r="LZY3" s="168"/>
      <c r="LZZ3" s="168"/>
      <c r="MAA3" s="168"/>
      <c r="MAB3" s="168"/>
      <c r="MAC3" s="168"/>
      <c r="MAD3" s="168"/>
      <c r="MAE3" s="168"/>
      <c r="MAF3" s="168"/>
      <c r="MAG3" s="168"/>
      <c r="MAH3" s="168"/>
      <c r="MAI3" s="168"/>
      <c r="MAJ3" s="168"/>
      <c r="MAK3" s="168"/>
      <c r="MAL3" s="168"/>
      <c r="MAM3" s="168"/>
      <c r="MAN3" s="168"/>
      <c r="MAO3" s="168"/>
      <c r="MAP3" s="168"/>
      <c r="MAQ3" s="168"/>
      <c r="MAR3" s="168"/>
      <c r="MAS3" s="168"/>
      <c r="MAT3" s="168"/>
      <c r="MAU3" s="168"/>
      <c r="MAV3" s="168"/>
      <c r="MAW3" s="168"/>
      <c r="MAX3" s="168"/>
      <c r="MAY3" s="168"/>
      <c r="MAZ3" s="168"/>
      <c r="MBA3" s="168"/>
      <c r="MBB3" s="168"/>
      <c r="MBC3" s="168"/>
      <c r="MBD3" s="168"/>
      <c r="MBE3" s="168"/>
      <c r="MBF3" s="168"/>
      <c r="MBG3" s="168"/>
      <c r="MBH3" s="168"/>
      <c r="MBI3" s="168"/>
      <c r="MBJ3" s="168"/>
      <c r="MBK3" s="168"/>
      <c r="MBL3" s="168"/>
      <c r="MBM3" s="168"/>
      <c r="MBN3" s="168"/>
      <c r="MBO3" s="168"/>
      <c r="MBP3" s="168"/>
      <c r="MBQ3" s="168"/>
      <c r="MBR3" s="168"/>
      <c r="MBS3" s="168"/>
      <c r="MBT3" s="168"/>
      <c r="MBU3" s="168"/>
      <c r="MBV3" s="168"/>
      <c r="MBW3" s="168"/>
      <c r="MBX3" s="168"/>
      <c r="MBY3" s="168"/>
      <c r="MBZ3" s="168"/>
      <c r="MCA3" s="168"/>
      <c r="MCB3" s="168"/>
      <c r="MCC3" s="168"/>
      <c r="MCD3" s="168"/>
      <c r="MCE3" s="168"/>
      <c r="MCF3" s="168"/>
      <c r="MCG3" s="168"/>
      <c r="MCH3" s="168"/>
      <c r="MCI3" s="168"/>
      <c r="MCJ3" s="168"/>
      <c r="MCK3" s="168"/>
      <c r="MCL3" s="168"/>
      <c r="MCM3" s="168"/>
      <c r="MCN3" s="168"/>
      <c r="MCO3" s="168"/>
      <c r="MCP3" s="168"/>
      <c r="MCQ3" s="168"/>
      <c r="MCR3" s="168"/>
      <c r="MCS3" s="168"/>
      <c r="MCT3" s="168"/>
      <c r="MCU3" s="168"/>
      <c r="MCV3" s="168"/>
      <c r="MCW3" s="168"/>
      <c r="MCX3" s="168"/>
      <c r="MCY3" s="168"/>
      <c r="MCZ3" s="168"/>
      <c r="MDA3" s="168"/>
      <c r="MDB3" s="168"/>
      <c r="MDC3" s="168"/>
      <c r="MDD3" s="168"/>
      <c r="MDE3" s="168"/>
      <c r="MDF3" s="168"/>
      <c r="MDG3" s="168"/>
      <c r="MDH3" s="168"/>
      <c r="MDI3" s="168"/>
      <c r="MDJ3" s="168"/>
      <c r="MDK3" s="168"/>
      <c r="MDL3" s="168"/>
      <c r="MDM3" s="168"/>
      <c r="MDN3" s="168"/>
      <c r="MDO3" s="168"/>
      <c r="MDP3" s="168"/>
      <c r="MDQ3" s="168"/>
      <c r="MDR3" s="168"/>
      <c r="MDS3" s="168"/>
      <c r="MDT3" s="168"/>
      <c r="MDU3" s="168"/>
      <c r="MDV3" s="168"/>
      <c r="MDW3" s="168"/>
      <c r="MDX3" s="168"/>
      <c r="MDY3" s="168"/>
      <c r="MDZ3" s="168"/>
      <c r="MEA3" s="168"/>
      <c r="MEB3" s="168"/>
      <c r="MEC3" s="168"/>
      <c r="MED3" s="168"/>
      <c r="MEE3" s="168"/>
      <c r="MEF3" s="168"/>
      <c r="MEG3" s="168"/>
      <c r="MEH3" s="168"/>
      <c r="MEI3" s="168"/>
      <c r="MEJ3" s="168"/>
      <c r="MEK3" s="168"/>
      <c r="MEL3" s="168"/>
      <c r="MEM3" s="168"/>
      <c r="MEN3" s="168"/>
      <c r="MEO3" s="168"/>
      <c r="MEP3" s="168"/>
      <c r="MEQ3" s="168"/>
      <c r="MER3" s="168"/>
      <c r="MES3" s="168"/>
      <c r="MET3" s="168"/>
      <c r="MEU3" s="168"/>
      <c r="MEV3" s="168"/>
      <c r="MEW3" s="168"/>
      <c r="MEX3" s="168"/>
      <c r="MEY3" s="168"/>
      <c r="MEZ3" s="168"/>
      <c r="MFA3" s="168"/>
      <c r="MFB3" s="168"/>
      <c r="MFC3" s="168"/>
      <c r="MFD3" s="168"/>
      <c r="MFE3" s="168"/>
      <c r="MFF3" s="168"/>
      <c r="MFG3" s="168"/>
      <c r="MFH3" s="168"/>
      <c r="MFI3" s="168"/>
      <c r="MFJ3" s="168"/>
      <c r="MFK3" s="168"/>
      <c r="MFL3" s="168"/>
      <c r="MFM3" s="168"/>
      <c r="MFN3" s="168"/>
      <c r="MFO3" s="168"/>
      <c r="MFP3" s="168"/>
      <c r="MFQ3" s="168"/>
      <c r="MFR3" s="168"/>
      <c r="MFS3" s="168"/>
      <c r="MFT3" s="168"/>
      <c r="MFU3" s="168"/>
      <c r="MFV3" s="168"/>
      <c r="MFW3" s="168"/>
      <c r="MFX3" s="168"/>
      <c r="MFY3" s="168"/>
      <c r="MFZ3" s="168"/>
      <c r="MGA3" s="168"/>
      <c r="MGB3" s="168"/>
      <c r="MGC3" s="168"/>
      <c r="MGD3" s="168"/>
      <c r="MGE3" s="168"/>
      <c r="MGF3" s="168"/>
      <c r="MGG3" s="168"/>
      <c r="MGH3" s="168"/>
      <c r="MGI3" s="168"/>
      <c r="MGJ3" s="168"/>
      <c r="MGK3" s="168"/>
      <c r="MGL3" s="168"/>
      <c r="MGM3" s="168"/>
      <c r="MGN3" s="168"/>
      <c r="MGO3" s="168"/>
      <c r="MGP3" s="168"/>
      <c r="MGQ3" s="168"/>
      <c r="MGR3" s="168"/>
      <c r="MGS3" s="168"/>
      <c r="MGT3" s="168"/>
      <c r="MGU3" s="168"/>
      <c r="MGV3" s="168"/>
      <c r="MGW3" s="168"/>
      <c r="MGX3" s="168"/>
      <c r="MGY3" s="168"/>
      <c r="MGZ3" s="168"/>
      <c r="MHA3" s="168"/>
      <c r="MHB3" s="168"/>
      <c r="MHC3" s="168"/>
      <c r="MHD3" s="168"/>
      <c r="MHE3" s="168"/>
      <c r="MHF3" s="168"/>
      <c r="MHG3" s="168"/>
      <c r="MHH3" s="168"/>
      <c r="MHI3" s="168"/>
      <c r="MHJ3" s="168"/>
      <c r="MHK3" s="168"/>
      <c r="MHL3" s="168"/>
      <c r="MHM3" s="168"/>
      <c r="MHN3" s="168"/>
      <c r="MHO3" s="168"/>
      <c r="MHP3" s="168"/>
      <c r="MHQ3" s="168"/>
      <c r="MHR3" s="168"/>
      <c r="MHS3" s="168"/>
      <c r="MHT3" s="168"/>
      <c r="MHU3" s="168"/>
      <c r="MHV3" s="168"/>
      <c r="MHW3" s="168"/>
      <c r="MHX3" s="168"/>
      <c r="MHY3" s="168"/>
      <c r="MHZ3" s="168"/>
      <c r="MIA3" s="168"/>
      <c r="MIB3" s="168"/>
      <c r="MIC3" s="168"/>
      <c r="MID3" s="168"/>
      <c r="MIE3" s="168"/>
      <c r="MIF3" s="168"/>
      <c r="MIG3" s="168"/>
      <c r="MIH3" s="168"/>
      <c r="MII3" s="168"/>
      <c r="MIJ3" s="168"/>
      <c r="MIK3" s="168"/>
      <c r="MIL3" s="168"/>
      <c r="MIM3" s="168"/>
      <c r="MIN3" s="168"/>
      <c r="MIO3" s="168"/>
      <c r="MIP3" s="168"/>
      <c r="MIQ3" s="168"/>
      <c r="MIR3" s="168"/>
      <c r="MIS3" s="168"/>
      <c r="MIT3" s="168"/>
      <c r="MIU3" s="168"/>
      <c r="MIV3" s="168"/>
      <c r="MIW3" s="168"/>
      <c r="MIX3" s="168"/>
      <c r="MIY3" s="168"/>
      <c r="MIZ3" s="168"/>
      <c r="MJA3" s="168"/>
      <c r="MJB3" s="168"/>
      <c r="MJC3" s="168"/>
      <c r="MJD3" s="168"/>
      <c r="MJE3" s="168"/>
      <c r="MJF3" s="168"/>
      <c r="MJG3" s="168"/>
      <c r="MJH3" s="168"/>
      <c r="MJI3" s="168"/>
      <c r="MJJ3" s="168"/>
      <c r="MJK3" s="168"/>
      <c r="MJL3" s="168"/>
      <c r="MJM3" s="168"/>
      <c r="MJN3" s="168"/>
      <c r="MJO3" s="168"/>
      <c r="MJP3" s="168"/>
      <c r="MJQ3" s="168"/>
      <c r="MJR3" s="168"/>
      <c r="MJS3" s="168"/>
      <c r="MJT3" s="168"/>
      <c r="MJU3" s="168"/>
      <c r="MJV3" s="168"/>
      <c r="MJW3" s="168"/>
      <c r="MJX3" s="168"/>
      <c r="MJY3" s="168"/>
      <c r="MJZ3" s="168"/>
      <c r="MKA3" s="168"/>
      <c r="MKB3" s="168"/>
      <c r="MKC3" s="168"/>
      <c r="MKD3" s="168"/>
      <c r="MKE3" s="168"/>
      <c r="MKF3" s="168"/>
      <c r="MKG3" s="168"/>
      <c r="MKH3" s="168"/>
      <c r="MKI3" s="168"/>
      <c r="MKJ3" s="168"/>
      <c r="MKK3" s="168"/>
      <c r="MKL3" s="168"/>
      <c r="MKM3" s="168"/>
      <c r="MKN3" s="168"/>
      <c r="MKO3" s="168"/>
      <c r="MKP3" s="168"/>
      <c r="MKQ3" s="168"/>
      <c r="MKR3" s="168"/>
      <c r="MKS3" s="168"/>
      <c r="MKT3" s="168"/>
      <c r="MKU3" s="168"/>
      <c r="MKV3" s="168"/>
      <c r="MKW3" s="168"/>
      <c r="MKX3" s="168"/>
      <c r="MKY3" s="168"/>
      <c r="MKZ3" s="168"/>
      <c r="MLA3" s="168"/>
      <c r="MLB3" s="168"/>
      <c r="MLC3" s="168"/>
      <c r="MLD3" s="168"/>
      <c r="MLE3" s="168"/>
      <c r="MLF3" s="168"/>
      <c r="MLG3" s="168"/>
      <c r="MLH3" s="168"/>
      <c r="MLI3" s="168"/>
      <c r="MLJ3" s="168"/>
      <c r="MLK3" s="168"/>
      <c r="MLL3" s="168"/>
      <c r="MLM3" s="168"/>
      <c r="MLN3" s="168"/>
      <c r="MLO3" s="168"/>
      <c r="MLP3" s="168"/>
      <c r="MLQ3" s="168"/>
      <c r="MLR3" s="168"/>
      <c r="MLS3" s="168"/>
      <c r="MLT3" s="168"/>
      <c r="MLU3" s="168"/>
      <c r="MLV3" s="168"/>
      <c r="MLW3" s="168"/>
      <c r="MLX3" s="168"/>
      <c r="MLY3" s="168"/>
      <c r="MLZ3" s="168"/>
      <c r="MMA3" s="168"/>
      <c r="MMB3" s="168"/>
      <c r="MMC3" s="168"/>
      <c r="MMD3" s="168"/>
      <c r="MME3" s="168"/>
      <c r="MMF3" s="168"/>
      <c r="MMG3" s="168"/>
      <c r="MMH3" s="168"/>
      <c r="MMI3" s="168"/>
      <c r="MMJ3" s="168"/>
      <c r="MMK3" s="168"/>
      <c r="MML3" s="168"/>
      <c r="MMM3" s="168"/>
      <c r="MMN3" s="168"/>
      <c r="MMO3" s="168"/>
      <c r="MMP3" s="168"/>
      <c r="MMQ3" s="168"/>
      <c r="MMR3" s="168"/>
      <c r="MMS3" s="168"/>
      <c r="MMT3" s="168"/>
      <c r="MMU3" s="168"/>
      <c r="MMV3" s="168"/>
      <c r="MMW3" s="168"/>
      <c r="MMX3" s="168"/>
      <c r="MMY3" s="168"/>
      <c r="MMZ3" s="168"/>
      <c r="MNA3" s="168"/>
      <c r="MNB3" s="168"/>
      <c r="MNC3" s="168"/>
      <c r="MND3" s="168"/>
      <c r="MNE3" s="168"/>
      <c r="MNF3" s="168"/>
      <c r="MNG3" s="168"/>
      <c r="MNH3" s="168"/>
      <c r="MNI3" s="168"/>
      <c r="MNJ3" s="168"/>
      <c r="MNK3" s="168"/>
      <c r="MNL3" s="168"/>
      <c r="MNM3" s="168"/>
      <c r="MNN3" s="168"/>
      <c r="MNO3" s="168"/>
      <c r="MNP3" s="168"/>
      <c r="MNQ3" s="168"/>
      <c r="MNR3" s="168"/>
      <c r="MNS3" s="168"/>
      <c r="MNT3" s="168"/>
      <c r="MNU3" s="168"/>
      <c r="MNV3" s="168"/>
      <c r="MNW3" s="168"/>
      <c r="MNX3" s="168"/>
      <c r="MNY3" s="168"/>
      <c r="MNZ3" s="168"/>
      <c r="MOA3" s="168"/>
      <c r="MOB3" s="168"/>
      <c r="MOC3" s="168"/>
      <c r="MOD3" s="168"/>
      <c r="MOE3" s="168"/>
      <c r="MOF3" s="168"/>
      <c r="MOG3" s="168"/>
      <c r="MOH3" s="168"/>
      <c r="MOI3" s="168"/>
      <c r="MOJ3" s="168"/>
      <c r="MOK3" s="168"/>
      <c r="MOL3" s="168"/>
      <c r="MOM3" s="168"/>
      <c r="MON3" s="168"/>
      <c r="MOO3" s="168"/>
      <c r="MOP3" s="168"/>
      <c r="MOQ3" s="168"/>
      <c r="MOR3" s="168"/>
      <c r="MOS3" s="168"/>
      <c r="MOT3" s="168"/>
      <c r="MOU3" s="168"/>
      <c r="MOV3" s="168"/>
      <c r="MOW3" s="168"/>
      <c r="MOX3" s="168"/>
      <c r="MOY3" s="168"/>
      <c r="MOZ3" s="168"/>
      <c r="MPA3" s="168"/>
      <c r="MPB3" s="168"/>
      <c r="MPC3" s="168"/>
      <c r="MPD3" s="168"/>
      <c r="MPE3" s="168"/>
      <c r="MPF3" s="168"/>
      <c r="MPG3" s="168"/>
      <c r="MPH3" s="168"/>
      <c r="MPI3" s="168"/>
      <c r="MPJ3" s="168"/>
      <c r="MPK3" s="168"/>
      <c r="MPL3" s="168"/>
      <c r="MPM3" s="168"/>
      <c r="MPN3" s="168"/>
      <c r="MPO3" s="168"/>
      <c r="MPP3" s="168"/>
      <c r="MPQ3" s="168"/>
      <c r="MPR3" s="168"/>
      <c r="MPS3" s="168"/>
      <c r="MPT3" s="168"/>
      <c r="MPU3" s="168"/>
      <c r="MPV3" s="168"/>
      <c r="MPW3" s="168"/>
      <c r="MPX3" s="168"/>
      <c r="MPY3" s="168"/>
      <c r="MPZ3" s="168"/>
      <c r="MQA3" s="168"/>
      <c r="MQB3" s="168"/>
      <c r="MQC3" s="168"/>
      <c r="MQD3" s="168"/>
      <c r="MQE3" s="168"/>
      <c r="MQF3" s="168"/>
      <c r="MQG3" s="168"/>
      <c r="MQH3" s="168"/>
      <c r="MQI3" s="168"/>
      <c r="MQJ3" s="168"/>
      <c r="MQK3" s="168"/>
      <c r="MQL3" s="168"/>
      <c r="MQM3" s="168"/>
      <c r="MQN3" s="168"/>
      <c r="MQO3" s="168"/>
      <c r="MQP3" s="168"/>
      <c r="MQQ3" s="168"/>
      <c r="MQR3" s="168"/>
      <c r="MQS3" s="168"/>
      <c r="MQT3" s="168"/>
      <c r="MQU3" s="168"/>
      <c r="MQV3" s="168"/>
      <c r="MQW3" s="168"/>
      <c r="MQX3" s="168"/>
      <c r="MQY3" s="168"/>
      <c r="MQZ3" s="168"/>
      <c r="MRA3" s="168"/>
      <c r="MRB3" s="168"/>
      <c r="MRC3" s="168"/>
      <c r="MRD3" s="168"/>
      <c r="MRE3" s="168"/>
      <c r="MRF3" s="168"/>
      <c r="MRG3" s="168"/>
      <c r="MRH3" s="168"/>
      <c r="MRI3" s="168"/>
      <c r="MRJ3" s="168"/>
      <c r="MRK3" s="168"/>
      <c r="MRL3" s="168"/>
      <c r="MRM3" s="168"/>
      <c r="MRN3" s="168"/>
      <c r="MRO3" s="168"/>
      <c r="MRP3" s="168"/>
      <c r="MRQ3" s="168"/>
      <c r="MRR3" s="168"/>
      <c r="MRS3" s="168"/>
      <c r="MRT3" s="168"/>
      <c r="MRU3" s="168"/>
      <c r="MRV3" s="168"/>
      <c r="MRW3" s="168"/>
      <c r="MRX3" s="168"/>
      <c r="MRY3" s="168"/>
      <c r="MRZ3" s="168"/>
      <c r="MSA3" s="168"/>
      <c r="MSB3" s="168"/>
      <c r="MSC3" s="168"/>
      <c r="MSD3" s="168"/>
      <c r="MSE3" s="168"/>
      <c r="MSF3" s="168"/>
      <c r="MSG3" s="168"/>
      <c r="MSH3" s="168"/>
      <c r="MSI3" s="168"/>
      <c r="MSJ3" s="168"/>
      <c r="MSK3" s="168"/>
      <c r="MSL3" s="168"/>
      <c r="MSM3" s="168"/>
      <c r="MSN3" s="168"/>
      <c r="MSO3" s="168"/>
      <c r="MSP3" s="168"/>
      <c r="MSQ3" s="168"/>
      <c r="MSR3" s="168"/>
      <c r="MSS3" s="168"/>
      <c r="MST3" s="168"/>
      <c r="MSU3" s="168"/>
      <c r="MSV3" s="168"/>
      <c r="MSW3" s="168"/>
      <c r="MSX3" s="168"/>
      <c r="MSY3" s="168"/>
      <c r="MSZ3" s="168"/>
      <c r="MTA3" s="168"/>
      <c r="MTB3" s="168"/>
      <c r="MTC3" s="168"/>
      <c r="MTD3" s="168"/>
      <c r="MTE3" s="168"/>
      <c r="MTF3" s="168"/>
      <c r="MTG3" s="168"/>
      <c r="MTH3" s="168"/>
      <c r="MTI3" s="168"/>
      <c r="MTJ3" s="168"/>
      <c r="MTK3" s="168"/>
      <c r="MTL3" s="168"/>
      <c r="MTM3" s="168"/>
      <c r="MTN3" s="168"/>
      <c r="MTO3" s="168"/>
      <c r="MTP3" s="168"/>
      <c r="MTQ3" s="168"/>
      <c r="MTR3" s="168"/>
      <c r="MTS3" s="168"/>
      <c r="MTT3" s="168"/>
      <c r="MTU3" s="168"/>
      <c r="MTV3" s="168"/>
      <c r="MTW3" s="168"/>
      <c r="MTX3" s="168"/>
      <c r="MTY3" s="168"/>
      <c r="MTZ3" s="168"/>
      <c r="MUA3" s="168"/>
      <c r="MUB3" s="168"/>
      <c r="MUC3" s="168"/>
      <c r="MUD3" s="168"/>
      <c r="MUE3" s="168"/>
      <c r="MUF3" s="168"/>
      <c r="MUG3" s="168"/>
      <c r="MUH3" s="168"/>
      <c r="MUI3" s="168"/>
      <c r="MUJ3" s="168"/>
      <c r="MUK3" s="168"/>
      <c r="MUL3" s="168"/>
      <c r="MUM3" s="168"/>
      <c r="MUN3" s="168"/>
      <c r="MUO3" s="168"/>
      <c r="MUP3" s="168"/>
      <c r="MUQ3" s="168"/>
      <c r="MUR3" s="168"/>
      <c r="MUS3" s="168"/>
      <c r="MUT3" s="168"/>
      <c r="MUU3" s="168"/>
      <c r="MUV3" s="168"/>
      <c r="MUW3" s="168"/>
      <c r="MUX3" s="168"/>
      <c r="MUY3" s="168"/>
      <c r="MUZ3" s="168"/>
      <c r="MVA3" s="168"/>
      <c r="MVB3" s="168"/>
      <c r="MVC3" s="168"/>
      <c r="MVD3" s="168"/>
      <c r="MVE3" s="168"/>
      <c r="MVF3" s="168"/>
      <c r="MVG3" s="168"/>
      <c r="MVH3" s="168"/>
      <c r="MVI3" s="168"/>
      <c r="MVJ3" s="168"/>
      <c r="MVK3" s="168"/>
      <c r="MVL3" s="168"/>
      <c r="MVM3" s="168"/>
      <c r="MVN3" s="168"/>
      <c r="MVO3" s="168"/>
      <c r="MVP3" s="168"/>
      <c r="MVQ3" s="168"/>
      <c r="MVR3" s="168"/>
      <c r="MVS3" s="168"/>
      <c r="MVT3" s="168"/>
      <c r="MVU3" s="168"/>
      <c r="MVV3" s="168"/>
      <c r="MVW3" s="168"/>
      <c r="MVX3" s="168"/>
      <c r="MVY3" s="168"/>
      <c r="MVZ3" s="168"/>
      <c r="MWA3" s="168"/>
      <c r="MWB3" s="168"/>
      <c r="MWC3" s="168"/>
      <c r="MWD3" s="168"/>
      <c r="MWE3" s="168"/>
      <c r="MWF3" s="168"/>
      <c r="MWG3" s="168"/>
      <c r="MWH3" s="168"/>
      <c r="MWI3" s="168"/>
      <c r="MWJ3" s="168"/>
      <c r="MWK3" s="168"/>
      <c r="MWL3" s="168"/>
      <c r="MWM3" s="168"/>
      <c r="MWN3" s="168"/>
      <c r="MWO3" s="168"/>
      <c r="MWP3" s="168"/>
      <c r="MWQ3" s="168"/>
      <c r="MWR3" s="168"/>
      <c r="MWS3" s="168"/>
      <c r="MWT3" s="168"/>
      <c r="MWU3" s="168"/>
      <c r="MWV3" s="168"/>
      <c r="MWW3" s="168"/>
      <c r="MWX3" s="168"/>
      <c r="MWY3" s="168"/>
      <c r="MWZ3" s="168"/>
      <c r="MXA3" s="168"/>
      <c r="MXB3" s="168"/>
      <c r="MXC3" s="168"/>
      <c r="MXD3" s="168"/>
      <c r="MXE3" s="168"/>
      <c r="MXF3" s="168"/>
      <c r="MXG3" s="168"/>
      <c r="MXH3" s="168"/>
      <c r="MXI3" s="168"/>
      <c r="MXJ3" s="168"/>
      <c r="MXK3" s="168"/>
      <c r="MXL3" s="168"/>
      <c r="MXM3" s="168"/>
      <c r="MXN3" s="168"/>
      <c r="MXO3" s="168"/>
      <c r="MXP3" s="168"/>
      <c r="MXQ3" s="168"/>
      <c r="MXR3" s="168"/>
      <c r="MXS3" s="168"/>
      <c r="MXT3" s="168"/>
      <c r="MXU3" s="168"/>
      <c r="MXV3" s="168"/>
      <c r="MXW3" s="168"/>
      <c r="MXX3" s="168"/>
      <c r="MXY3" s="168"/>
      <c r="MXZ3" s="168"/>
      <c r="MYA3" s="168"/>
      <c r="MYB3" s="168"/>
      <c r="MYC3" s="168"/>
      <c r="MYD3" s="168"/>
      <c r="MYE3" s="168"/>
      <c r="MYF3" s="168"/>
      <c r="MYG3" s="168"/>
      <c r="MYH3" s="168"/>
      <c r="MYI3" s="168"/>
      <c r="MYJ3" s="168"/>
      <c r="MYK3" s="168"/>
      <c r="MYL3" s="168"/>
      <c r="MYM3" s="168"/>
      <c r="MYN3" s="168"/>
      <c r="MYO3" s="168"/>
      <c r="MYP3" s="168"/>
      <c r="MYQ3" s="168"/>
      <c r="MYR3" s="168"/>
      <c r="MYS3" s="168"/>
      <c r="MYT3" s="168"/>
      <c r="MYU3" s="168"/>
      <c r="MYV3" s="168"/>
      <c r="MYW3" s="168"/>
      <c r="MYX3" s="168"/>
      <c r="MYY3" s="168"/>
      <c r="MYZ3" s="168"/>
      <c r="MZA3" s="168"/>
      <c r="MZB3" s="168"/>
      <c r="MZC3" s="168"/>
      <c r="MZD3" s="168"/>
      <c r="MZE3" s="168"/>
      <c r="MZF3" s="168"/>
      <c r="MZG3" s="168"/>
      <c r="MZH3" s="168"/>
      <c r="MZI3" s="168"/>
      <c r="MZJ3" s="168"/>
      <c r="MZK3" s="168"/>
      <c r="MZL3" s="168"/>
      <c r="MZM3" s="168"/>
      <c r="MZN3" s="168"/>
      <c r="MZO3" s="168"/>
      <c r="MZP3" s="168"/>
      <c r="MZQ3" s="168"/>
      <c r="MZR3" s="168"/>
      <c r="MZS3" s="168"/>
      <c r="MZT3" s="168"/>
      <c r="MZU3" s="168"/>
      <c r="MZV3" s="168"/>
      <c r="MZW3" s="168"/>
      <c r="MZX3" s="168"/>
      <c r="MZY3" s="168"/>
      <c r="MZZ3" s="168"/>
      <c r="NAA3" s="168"/>
      <c r="NAB3" s="168"/>
      <c r="NAC3" s="168"/>
      <c r="NAD3" s="168"/>
      <c r="NAE3" s="168"/>
      <c r="NAF3" s="168"/>
      <c r="NAG3" s="168"/>
      <c r="NAH3" s="168"/>
      <c r="NAI3" s="168"/>
      <c r="NAJ3" s="168"/>
      <c r="NAK3" s="168"/>
      <c r="NAL3" s="168"/>
      <c r="NAM3" s="168"/>
      <c r="NAN3" s="168"/>
      <c r="NAO3" s="168"/>
      <c r="NAP3" s="168"/>
      <c r="NAQ3" s="168"/>
      <c r="NAR3" s="168"/>
      <c r="NAS3" s="168"/>
      <c r="NAT3" s="168"/>
      <c r="NAU3" s="168"/>
      <c r="NAV3" s="168"/>
      <c r="NAW3" s="168"/>
      <c r="NAX3" s="168"/>
      <c r="NAY3" s="168"/>
      <c r="NAZ3" s="168"/>
      <c r="NBA3" s="168"/>
      <c r="NBB3" s="168"/>
      <c r="NBC3" s="168"/>
      <c r="NBD3" s="168"/>
      <c r="NBE3" s="168"/>
      <c r="NBF3" s="168"/>
      <c r="NBG3" s="168"/>
      <c r="NBH3" s="168"/>
      <c r="NBI3" s="168"/>
      <c r="NBJ3" s="168"/>
      <c r="NBK3" s="168"/>
      <c r="NBL3" s="168"/>
      <c r="NBM3" s="168"/>
      <c r="NBN3" s="168"/>
      <c r="NBO3" s="168"/>
      <c r="NBP3" s="168"/>
      <c r="NBQ3" s="168"/>
      <c r="NBR3" s="168"/>
      <c r="NBS3" s="168"/>
      <c r="NBT3" s="168"/>
      <c r="NBU3" s="168"/>
      <c r="NBV3" s="168"/>
      <c r="NBW3" s="168"/>
      <c r="NBX3" s="168"/>
      <c r="NBY3" s="168"/>
      <c r="NBZ3" s="168"/>
      <c r="NCA3" s="168"/>
      <c r="NCB3" s="168"/>
      <c r="NCC3" s="168"/>
      <c r="NCD3" s="168"/>
      <c r="NCE3" s="168"/>
      <c r="NCF3" s="168"/>
      <c r="NCG3" s="168"/>
      <c r="NCH3" s="168"/>
      <c r="NCI3" s="168"/>
      <c r="NCJ3" s="168"/>
      <c r="NCK3" s="168"/>
      <c r="NCL3" s="168"/>
      <c r="NCM3" s="168"/>
      <c r="NCN3" s="168"/>
      <c r="NCO3" s="168"/>
      <c r="NCP3" s="168"/>
      <c r="NCQ3" s="168"/>
      <c r="NCR3" s="168"/>
      <c r="NCS3" s="168"/>
      <c r="NCT3" s="168"/>
      <c r="NCU3" s="168"/>
      <c r="NCV3" s="168"/>
      <c r="NCW3" s="168"/>
      <c r="NCX3" s="168"/>
      <c r="NCY3" s="168"/>
      <c r="NCZ3" s="168"/>
      <c r="NDA3" s="168"/>
      <c r="NDB3" s="168"/>
      <c r="NDC3" s="168"/>
      <c r="NDD3" s="168"/>
      <c r="NDE3" s="168"/>
      <c r="NDF3" s="168"/>
      <c r="NDG3" s="168"/>
      <c r="NDH3" s="168"/>
      <c r="NDI3" s="168"/>
      <c r="NDJ3" s="168"/>
      <c r="NDK3" s="168"/>
      <c r="NDL3" s="168"/>
      <c r="NDM3" s="168"/>
      <c r="NDN3" s="168"/>
      <c r="NDO3" s="168"/>
      <c r="NDP3" s="168"/>
      <c r="NDQ3" s="168"/>
      <c r="NDR3" s="168"/>
      <c r="NDS3" s="168"/>
      <c r="NDT3" s="168"/>
      <c r="NDU3" s="168"/>
      <c r="NDV3" s="168"/>
      <c r="NDW3" s="168"/>
      <c r="NDX3" s="168"/>
      <c r="NDY3" s="168"/>
      <c r="NDZ3" s="168"/>
      <c r="NEA3" s="168"/>
      <c r="NEB3" s="168"/>
      <c r="NEC3" s="168"/>
      <c r="NED3" s="168"/>
      <c r="NEE3" s="168"/>
      <c r="NEF3" s="168"/>
      <c r="NEG3" s="168"/>
      <c r="NEH3" s="168"/>
      <c r="NEI3" s="168"/>
      <c r="NEJ3" s="168"/>
      <c r="NEK3" s="168"/>
      <c r="NEL3" s="168"/>
      <c r="NEM3" s="168"/>
      <c r="NEN3" s="168"/>
      <c r="NEO3" s="168"/>
      <c r="NEP3" s="168"/>
      <c r="NEQ3" s="168"/>
      <c r="NER3" s="168"/>
      <c r="NES3" s="168"/>
      <c r="NET3" s="168"/>
      <c r="NEU3" s="168"/>
      <c r="NEV3" s="168"/>
      <c r="NEW3" s="168"/>
      <c r="NEX3" s="168"/>
      <c r="NEY3" s="168"/>
      <c r="NEZ3" s="168"/>
      <c r="NFA3" s="168"/>
      <c r="NFB3" s="168"/>
      <c r="NFC3" s="168"/>
      <c r="NFD3" s="168"/>
      <c r="NFE3" s="168"/>
      <c r="NFF3" s="168"/>
      <c r="NFG3" s="168"/>
      <c r="NFH3" s="168"/>
      <c r="NFI3" s="168"/>
      <c r="NFJ3" s="168"/>
      <c r="NFK3" s="168"/>
      <c r="NFL3" s="168"/>
      <c r="NFM3" s="168"/>
      <c r="NFN3" s="168"/>
      <c r="NFO3" s="168"/>
      <c r="NFP3" s="168"/>
      <c r="NFQ3" s="168"/>
      <c r="NFR3" s="168"/>
      <c r="NFS3" s="168"/>
      <c r="NFT3" s="168"/>
      <c r="NFU3" s="168"/>
      <c r="NFV3" s="168"/>
      <c r="NFW3" s="168"/>
      <c r="NFX3" s="168"/>
      <c r="NFY3" s="168"/>
      <c r="NFZ3" s="168"/>
      <c r="NGA3" s="168"/>
      <c r="NGB3" s="168"/>
      <c r="NGC3" s="168"/>
      <c r="NGD3" s="168"/>
      <c r="NGE3" s="168"/>
      <c r="NGF3" s="168"/>
      <c r="NGG3" s="168"/>
      <c r="NGH3" s="168"/>
      <c r="NGI3" s="168"/>
      <c r="NGJ3" s="168"/>
      <c r="NGK3" s="168"/>
      <c r="NGL3" s="168"/>
      <c r="NGM3" s="168"/>
      <c r="NGN3" s="168"/>
      <c r="NGO3" s="168"/>
      <c r="NGP3" s="168"/>
      <c r="NGQ3" s="168"/>
      <c r="NGR3" s="168"/>
      <c r="NGS3" s="168"/>
      <c r="NGT3" s="168"/>
      <c r="NGU3" s="168"/>
      <c r="NGV3" s="168"/>
      <c r="NGW3" s="168"/>
      <c r="NGX3" s="168"/>
      <c r="NGY3" s="168"/>
      <c r="NGZ3" s="168"/>
      <c r="NHA3" s="168"/>
      <c r="NHB3" s="168"/>
      <c r="NHC3" s="168"/>
      <c r="NHD3" s="168"/>
      <c r="NHE3" s="168"/>
      <c r="NHF3" s="168"/>
      <c r="NHG3" s="168"/>
      <c r="NHH3" s="168"/>
      <c r="NHI3" s="168"/>
      <c r="NHJ3" s="168"/>
      <c r="NHK3" s="168"/>
      <c r="NHL3" s="168"/>
      <c r="NHM3" s="168"/>
      <c r="NHN3" s="168"/>
      <c r="NHO3" s="168"/>
      <c r="NHP3" s="168"/>
      <c r="NHQ3" s="168"/>
      <c r="NHR3" s="168"/>
      <c r="NHS3" s="168"/>
      <c r="NHT3" s="168"/>
      <c r="NHU3" s="168"/>
      <c r="NHV3" s="168"/>
      <c r="NHW3" s="168"/>
      <c r="NHX3" s="168"/>
      <c r="NHY3" s="168"/>
      <c r="NHZ3" s="168"/>
      <c r="NIA3" s="168"/>
      <c r="NIB3" s="168"/>
      <c r="NIC3" s="168"/>
      <c r="NID3" s="168"/>
      <c r="NIE3" s="168"/>
      <c r="NIF3" s="168"/>
      <c r="NIG3" s="168"/>
      <c r="NIH3" s="168"/>
      <c r="NII3" s="168"/>
      <c r="NIJ3" s="168"/>
      <c r="NIK3" s="168"/>
      <c r="NIL3" s="168"/>
      <c r="NIM3" s="168"/>
      <c r="NIN3" s="168"/>
      <c r="NIO3" s="168"/>
      <c r="NIP3" s="168"/>
      <c r="NIQ3" s="168"/>
      <c r="NIR3" s="168"/>
      <c r="NIS3" s="168"/>
      <c r="NIT3" s="168"/>
      <c r="NIU3" s="168"/>
      <c r="NIV3" s="168"/>
      <c r="NIW3" s="168"/>
      <c r="NIX3" s="168"/>
      <c r="NIY3" s="168"/>
      <c r="NIZ3" s="168"/>
      <c r="NJA3" s="168"/>
      <c r="NJB3" s="168"/>
      <c r="NJC3" s="168"/>
      <c r="NJD3" s="168"/>
      <c r="NJE3" s="168"/>
      <c r="NJF3" s="168"/>
      <c r="NJG3" s="168"/>
      <c r="NJH3" s="168"/>
      <c r="NJI3" s="168"/>
      <c r="NJJ3" s="168"/>
      <c r="NJK3" s="168"/>
      <c r="NJL3" s="168"/>
      <c r="NJM3" s="168"/>
      <c r="NJN3" s="168"/>
      <c r="NJO3" s="168"/>
      <c r="NJP3" s="168"/>
      <c r="NJQ3" s="168"/>
      <c r="NJR3" s="168"/>
      <c r="NJS3" s="168"/>
      <c r="NJT3" s="168"/>
      <c r="NJU3" s="168"/>
      <c r="NJV3" s="168"/>
      <c r="NJW3" s="168"/>
      <c r="NJX3" s="168"/>
      <c r="NJY3" s="168"/>
      <c r="NJZ3" s="168"/>
      <c r="NKA3" s="168"/>
      <c r="NKB3" s="168"/>
      <c r="NKC3" s="168"/>
      <c r="NKD3" s="168"/>
      <c r="NKE3" s="168"/>
      <c r="NKF3" s="168"/>
      <c r="NKG3" s="168"/>
      <c r="NKH3" s="168"/>
      <c r="NKI3" s="168"/>
      <c r="NKJ3" s="168"/>
      <c r="NKK3" s="168"/>
      <c r="NKL3" s="168"/>
      <c r="NKM3" s="168"/>
      <c r="NKN3" s="168"/>
      <c r="NKO3" s="168"/>
      <c r="NKP3" s="168"/>
      <c r="NKQ3" s="168"/>
      <c r="NKR3" s="168"/>
      <c r="NKS3" s="168"/>
      <c r="NKT3" s="168"/>
      <c r="NKU3" s="168"/>
      <c r="NKV3" s="168"/>
      <c r="NKW3" s="168"/>
      <c r="NKX3" s="168"/>
      <c r="NKY3" s="168"/>
      <c r="NKZ3" s="168"/>
      <c r="NLA3" s="168"/>
      <c r="NLB3" s="168"/>
      <c r="NLC3" s="168"/>
      <c r="NLD3" s="168"/>
      <c r="NLE3" s="168"/>
      <c r="NLF3" s="168"/>
      <c r="NLG3" s="168"/>
      <c r="NLH3" s="168"/>
      <c r="NLI3" s="168"/>
      <c r="NLJ3" s="168"/>
      <c r="NLK3" s="168"/>
      <c r="NLL3" s="168"/>
      <c r="NLM3" s="168"/>
      <c r="NLN3" s="168"/>
      <c r="NLO3" s="168"/>
      <c r="NLP3" s="168"/>
      <c r="NLQ3" s="168"/>
      <c r="NLR3" s="168"/>
      <c r="NLS3" s="168"/>
      <c r="NLT3" s="168"/>
      <c r="NLU3" s="168"/>
      <c r="NLV3" s="168"/>
      <c r="NLW3" s="168"/>
      <c r="NLX3" s="168"/>
      <c r="NLY3" s="168"/>
      <c r="NLZ3" s="168"/>
      <c r="NMA3" s="168"/>
      <c r="NMB3" s="168"/>
      <c r="NMC3" s="168"/>
      <c r="NMD3" s="168"/>
      <c r="NME3" s="168"/>
      <c r="NMF3" s="168"/>
      <c r="NMG3" s="168"/>
      <c r="NMH3" s="168"/>
      <c r="NMI3" s="168"/>
      <c r="NMJ3" s="168"/>
      <c r="NMK3" s="168"/>
      <c r="NML3" s="168"/>
      <c r="NMM3" s="168"/>
      <c r="NMN3" s="168"/>
      <c r="NMO3" s="168"/>
      <c r="NMP3" s="168"/>
      <c r="NMQ3" s="168"/>
      <c r="NMR3" s="168"/>
      <c r="NMS3" s="168"/>
      <c r="NMT3" s="168"/>
      <c r="NMU3" s="168"/>
      <c r="NMV3" s="168"/>
      <c r="NMW3" s="168"/>
      <c r="NMX3" s="168"/>
      <c r="NMY3" s="168"/>
      <c r="NMZ3" s="168"/>
      <c r="NNA3" s="168"/>
      <c r="NNB3" s="168"/>
      <c r="NNC3" s="168"/>
      <c r="NND3" s="168"/>
      <c r="NNE3" s="168"/>
      <c r="NNF3" s="168"/>
      <c r="NNG3" s="168"/>
      <c r="NNH3" s="168"/>
      <c r="NNI3" s="168"/>
      <c r="NNJ3" s="168"/>
      <c r="NNK3" s="168"/>
      <c r="NNL3" s="168"/>
      <c r="NNM3" s="168"/>
      <c r="NNN3" s="168"/>
      <c r="NNO3" s="168"/>
      <c r="NNP3" s="168"/>
      <c r="NNQ3" s="168"/>
      <c r="NNR3" s="168"/>
      <c r="NNS3" s="168"/>
      <c r="NNT3" s="168"/>
      <c r="NNU3" s="168"/>
      <c r="NNV3" s="168"/>
      <c r="NNW3" s="168"/>
      <c r="NNX3" s="168"/>
      <c r="NNY3" s="168"/>
      <c r="NNZ3" s="168"/>
      <c r="NOA3" s="168"/>
      <c r="NOB3" s="168"/>
      <c r="NOC3" s="168"/>
      <c r="NOD3" s="168"/>
      <c r="NOE3" s="168"/>
      <c r="NOF3" s="168"/>
      <c r="NOG3" s="168"/>
      <c r="NOH3" s="168"/>
      <c r="NOI3" s="168"/>
      <c r="NOJ3" s="168"/>
      <c r="NOK3" s="168"/>
      <c r="NOL3" s="168"/>
      <c r="NOM3" s="168"/>
      <c r="NON3" s="168"/>
      <c r="NOO3" s="168"/>
      <c r="NOP3" s="168"/>
      <c r="NOQ3" s="168"/>
      <c r="NOR3" s="168"/>
      <c r="NOS3" s="168"/>
      <c r="NOT3" s="168"/>
      <c r="NOU3" s="168"/>
      <c r="NOV3" s="168"/>
      <c r="NOW3" s="168"/>
      <c r="NOX3" s="168"/>
      <c r="NOY3" s="168"/>
      <c r="NOZ3" s="168"/>
      <c r="NPA3" s="168"/>
      <c r="NPB3" s="168"/>
      <c r="NPC3" s="168"/>
      <c r="NPD3" s="168"/>
      <c r="NPE3" s="168"/>
      <c r="NPF3" s="168"/>
      <c r="NPG3" s="168"/>
      <c r="NPH3" s="168"/>
      <c r="NPI3" s="168"/>
      <c r="NPJ3" s="168"/>
      <c r="NPK3" s="168"/>
      <c r="NPL3" s="168"/>
      <c r="NPM3" s="168"/>
      <c r="NPN3" s="168"/>
      <c r="NPO3" s="168"/>
      <c r="NPP3" s="168"/>
      <c r="NPQ3" s="168"/>
      <c r="NPR3" s="168"/>
      <c r="NPS3" s="168"/>
      <c r="NPT3" s="168"/>
      <c r="NPU3" s="168"/>
      <c r="NPV3" s="168"/>
      <c r="NPW3" s="168"/>
      <c r="NPX3" s="168"/>
      <c r="NPY3" s="168"/>
      <c r="NPZ3" s="168"/>
      <c r="NQA3" s="168"/>
      <c r="NQB3" s="168"/>
      <c r="NQC3" s="168"/>
      <c r="NQD3" s="168"/>
      <c r="NQE3" s="168"/>
      <c r="NQF3" s="168"/>
      <c r="NQG3" s="168"/>
      <c r="NQH3" s="168"/>
      <c r="NQI3" s="168"/>
      <c r="NQJ3" s="168"/>
      <c r="NQK3" s="168"/>
      <c r="NQL3" s="168"/>
      <c r="NQM3" s="168"/>
      <c r="NQN3" s="168"/>
      <c r="NQO3" s="168"/>
      <c r="NQP3" s="168"/>
      <c r="NQQ3" s="168"/>
      <c r="NQR3" s="168"/>
      <c r="NQS3" s="168"/>
      <c r="NQT3" s="168"/>
      <c r="NQU3" s="168"/>
      <c r="NQV3" s="168"/>
      <c r="NQW3" s="168"/>
      <c r="NQX3" s="168"/>
      <c r="NQY3" s="168"/>
      <c r="NQZ3" s="168"/>
      <c r="NRA3" s="168"/>
      <c r="NRB3" s="168"/>
      <c r="NRC3" s="168"/>
      <c r="NRD3" s="168"/>
      <c r="NRE3" s="168"/>
      <c r="NRF3" s="168"/>
      <c r="NRG3" s="168"/>
      <c r="NRH3" s="168"/>
      <c r="NRI3" s="168"/>
      <c r="NRJ3" s="168"/>
      <c r="NRK3" s="168"/>
      <c r="NRL3" s="168"/>
      <c r="NRM3" s="168"/>
      <c r="NRN3" s="168"/>
      <c r="NRO3" s="168"/>
      <c r="NRP3" s="168"/>
      <c r="NRQ3" s="168"/>
      <c r="NRR3" s="168"/>
      <c r="NRS3" s="168"/>
      <c r="NRT3" s="168"/>
      <c r="NRU3" s="168"/>
      <c r="NRV3" s="168"/>
      <c r="NRW3" s="168"/>
      <c r="NRX3" s="168"/>
      <c r="NRY3" s="168"/>
      <c r="NRZ3" s="168"/>
      <c r="NSA3" s="168"/>
      <c r="NSB3" s="168"/>
      <c r="NSC3" s="168"/>
      <c r="NSD3" s="168"/>
      <c r="NSE3" s="168"/>
      <c r="NSF3" s="168"/>
      <c r="NSG3" s="168"/>
      <c r="NSH3" s="168"/>
      <c r="NSI3" s="168"/>
      <c r="NSJ3" s="168"/>
      <c r="NSK3" s="168"/>
      <c r="NSL3" s="168"/>
      <c r="NSM3" s="168"/>
      <c r="NSN3" s="168"/>
      <c r="NSO3" s="168"/>
      <c r="NSP3" s="168"/>
      <c r="NSQ3" s="168"/>
      <c r="NSR3" s="168"/>
      <c r="NSS3" s="168"/>
      <c r="NST3" s="168"/>
      <c r="NSU3" s="168"/>
      <c r="NSV3" s="168"/>
      <c r="NSW3" s="168"/>
      <c r="NSX3" s="168"/>
      <c r="NSY3" s="168"/>
      <c r="NSZ3" s="168"/>
      <c r="NTA3" s="168"/>
      <c r="NTB3" s="168"/>
      <c r="NTC3" s="168"/>
      <c r="NTD3" s="168"/>
      <c r="NTE3" s="168"/>
      <c r="NTF3" s="168"/>
      <c r="NTG3" s="168"/>
      <c r="NTH3" s="168"/>
      <c r="NTI3" s="168"/>
      <c r="NTJ3" s="168"/>
      <c r="NTK3" s="168"/>
      <c r="NTL3" s="168"/>
      <c r="NTM3" s="168"/>
      <c r="NTN3" s="168"/>
      <c r="NTO3" s="168"/>
      <c r="NTP3" s="168"/>
      <c r="NTQ3" s="168"/>
      <c r="NTR3" s="168"/>
      <c r="NTS3" s="168"/>
      <c r="NTT3" s="168"/>
      <c r="NTU3" s="168"/>
      <c r="NTV3" s="168"/>
      <c r="NTW3" s="168"/>
      <c r="NTX3" s="168"/>
      <c r="NTY3" s="168"/>
      <c r="NTZ3" s="168"/>
      <c r="NUA3" s="168"/>
      <c r="NUB3" s="168"/>
      <c r="NUC3" s="168"/>
      <c r="NUD3" s="168"/>
      <c r="NUE3" s="168"/>
      <c r="NUF3" s="168"/>
      <c r="NUG3" s="168"/>
      <c r="NUH3" s="168"/>
      <c r="NUI3" s="168"/>
      <c r="NUJ3" s="168"/>
      <c r="NUK3" s="168"/>
      <c r="NUL3" s="168"/>
      <c r="NUM3" s="168"/>
      <c r="NUN3" s="168"/>
      <c r="NUO3" s="168"/>
      <c r="NUP3" s="168"/>
      <c r="NUQ3" s="168"/>
      <c r="NUR3" s="168"/>
      <c r="NUS3" s="168"/>
      <c r="NUT3" s="168"/>
      <c r="NUU3" s="168"/>
      <c r="NUV3" s="168"/>
      <c r="NUW3" s="168"/>
      <c r="NUX3" s="168"/>
      <c r="NUY3" s="168"/>
      <c r="NUZ3" s="168"/>
      <c r="NVA3" s="168"/>
      <c r="NVB3" s="168"/>
      <c r="NVC3" s="168"/>
      <c r="NVD3" s="168"/>
      <c r="NVE3" s="168"/>
      <c r="NVF3" s="168"/>
      <c r="NVG3" s="168"/>
      <c r="NVH3" s="168"/>
      <c r="NVI3" s="168"/>
      <c r="NVJ3" s="168"/>
      <c r="NVK3" s="168"/>
      <c r="NVL3" s="168"/>
      <c r="NVM3" s="168"/>
      <c r="NVN3" s="168"/>
      <c r="NVO3" s="168"/>
      <c r="NVP3" s="168"/>
      <c r="NVQ3" s="168"/>
      <c r="NVR3" s="168"/>
      <c r="NVS3" s="168"/>
      <c r="NVT3" s="168"/>
      <c r="NVU3" s="168"/>
      <c r="NVV3" s="168"/>
      <c r="NVW3" s="168"/>
      <c r="NVX3" s="168"/>
      <c r="NVY3" s="168"/>
      <c r="NVZ3" s="168"/>
      <c r="NWA3" s="168"/>
      <c r="NWB3" s="168"/>
      <c r="NWC3" s="168"/>
      <c r="NWD3" s="168"/>
      <c r="NWE3" s="168"/>
      <c r="NWF3" s="168"/>
      <c r="NWG3" s="168"/>
      <c r="NWH3" s="168"/>
      <c r="NWI3" s="168"/>
      <c r="NWJ3" s="168"/>
      <c r="NWK3" s="168"/>
      <c r="NWL3" s="168"/>
      <c r="NWM3" s="168"/>
      <c r="NWN3" s="168"/>
      <c r="NWO3" s="168"/>
      <c r="NWP3" s="168"/>
      <c r="NWQ3" s="168"/>
      <c r="NWR3" s="168"/>
      <c r="NWS3" s="168"/>
      <c r="NWT3" s="168"/>
      <c r="NWU3" s="168"/>
      <c r="NWV3" s="168"/>
      <c r="NWW3" s="168"/>
      <c r="NWX3" s="168"/>
      <c r="NWY3" s="168"/>
      <c r="NWZ3" s="168"/>
      <c r="NXA3" s="168"/>
      <c r="NXB3" s="168"/>
      <c r="NXC3" s="168"/>
      <c r="NXD3" s="168"/>
      <c r="NXE3" s="168"/>
      <c r="NXF3" s="168"/>
      <c r="NXG3" s="168"/>
      <c r="NXH3" s="168"/>
      <c r="NXI3" s="168"/>
      <c r="NXJ3" s="168"/>
      <c r="NXK3" s="168"/>
      <c r="NXL3" s="168"/>
      <c r="NXM3" s="168"/>
      <c r="NXN3" s="168"/>
      <c r="NXO3" s="168"/>
      <c r="NXP3" s="168"/>
      <c r="NXQ3" s="168"/>
      <c r="NXR3" s="168"/>
      <c r="NXS3" s="168"/>
      <c r="NXT3" s="168"/>
      <c r="NXU3" s="168"/>
      <c r="NXV3" s="168"/>
      <c r="NXW3" s="168"/>
      <c r="NXX3" s="168"/>
      <c r="NXY3" s="168"/>
      <c r="NXZ3" s="168"/>
      <c r="NYA3" s="168"/>
      <c r="NYB3" s="168"/>
      <c r="NYC3" s="168"/>
      <c r="NYD3" s="168"/>
      <c r="NYE3" s="168"/>
      <c r="NYF3" s="168"/>
      <c r="NYG3" s="168"/>
      <c r="NYH3" s="168"/>
      <c r="NYI3" s="168"/>
      <c r="NYJ3" s="168"/>
      <c r="NYK3" s="168"/>
      <c r="NYL3" s="168"/>
      <c r="NYM3" s="168"/>
      <c r="NYN3" s="168"/>
      <c r="NYO3" s="168"/>
      <c r="NYP3" s="168"/>
      <c r="NYQ3" s="168"/>
      <c r="NYR3" s="168"/>
      <c r="NYS3" s="168"/>
      <c r="NYT3" s="168"/>
      <c r="NYU3" s="168"/>
      <c r="NYV3" s="168"/>
      <c r="NYW3" s="168"/>
      <c r="NYX3" s="168"/>
      <c r="NYY3" s="168"/>
      <c r="NYZ3" s="168"/>
      <c r="NZA3" s="168"/>
      <c r="NZB3" s="168"/>
      <c r="NZC3" s="168"/>
      <c r="NZD3" s="168"/>
      <c r="NZE3" s="168"/>
      <c r="NZF3" s="168"/>
      <c r="NZG3" s="168"/>
      <c r="NZH3" s="168"/>
      <c r="NZI3" s="168"/>
      <c r="NZJ3" s="168"/>
      <c r="NZK3" s="168"/>
      <c r="NZL3" s="168"/>
      <c r="NZM3" s="168"/>
      <c r="NZN3" s="168"/>
      <c r="NZO3" s="168"/>
      <c r="NZP3" s="168"/>
      <c r="NZQ3" s="168"/>
      <c r="NZR3" s="168"/>
      <c r="NZS3" s="168"/>
      <c r="NZT3" s="168"/>
      <c r="NZU3" s="168"/>
      <c r="NZV3" s="168"/>
      <c r="NZW3" s="168"/>
      <c r="NZX3" s="168"/>
      <c r="NZY3" s="168"/>
      <c r="NZZ3" s="168"/>
      <c r="OAA3" s="168"/>
      <c r="OAB3" s="168"/>
      <c r="OAC3" s="168"/>
      <c r="OAD3" s="168"/>
      <c r="OAE3" s="168"/>
      <c r="OAF3" s="168"/>
      <c r="OAG3" s="168"/>
      <c r="OAH3" s="168"/>
      <c r="OAI3" s="168"/>
      <c r="OAJ3" s="168"/>
      <c r="OAK3" s="168"/>
      <c r="OAL3" s="168"/>
      <c r="OAM3" s="168"/>
      <c r="OAN3" s="168"/>
      <c r="OAO3" s="168"/>
      <c r="OAP3" s="168"/>
      <c r="OAQ3" s="168"/>
      <c r="OAR3" s="168"/>
      <c r="OAS3" s="168"/>
      <c r="OAT3" s="168"/>
      <c r="OAU3" s="168"/>
      <c r="OAV3" s="168"/>
      <c r="OAW3" s="168"/>
      <c r="OAX3" s="168"/>
      <c r="OAY3" s="168"/>
      <c r="OAZ3" s="168"/>
      <c r="OBA3" s="168"/>
      <c r="OBB3" s="168"/>
      <c r="OBC3" s="168"/>
      <c r="OBD3" s="168"/>
      <c r="OBE3" s="168"/>
      <c r="OBF3" s="168"/>
      <c r="OBG3" s="168"/>
      <c r="OBH3" s="168"/>
      <c r="OBI3" s="168"/>
      <c r="OBJ3" s="168"/>
      <c r="OBK3" s="168"/>
      <c r="OBL3" s="168"/>
      <c r="OBM3" s="168"/>
      <c r="OBN3" s="168"/>
      <c r="OBO3" s="168"/>
      <c r="OBP3" s="168"/>
      <c r="OBQ3" s="168"/>
      <c r="OBR3" s="168"/>
      <c r="OBS3" s="168"/>
      <c r="OBT3" s="168"/>
      <c r="OBU3" s="168"/>
      <c r="OBV3" s="168"/>
      <c r="OBW3" s="168"/>
      <c r="OBX3" s="168"/>
      <c r="OBY3" s="168"/>
      <c r="OBZ3" s="168"/>
      <c r="OCA3" s="168"/>
      <c r="OCB3" s="168"/>
      <c r="OCC3" s="168"/>
      <c r="OCD3" s="168"/>
      <c r="OCE3" s="168"/>
      <c r="OCF3" s="168"/>
      <c r="OCG3" s="168"/>
      <c r="OCH3" s="168"/>
      <c r="OCI3" s="168"/>
      <c r="OCJ3" s="168"/>
      <c r="OCK3" s="168"/>
      <c r="OCL3" s="168"/>
      <c r="OCM3" s="168"/>
      <c r="OCN3" s="168"/>
      <c r="OCO3" s="168"/>
      <c r="OCP3" s="168"/>
      <c r="OCQ3" s="168"/>
      <c r="OCR3" s="168"/>
      <c r="OCS3" s="168"/>
      <c r="OCT3" s="168"/>
      <c r="OCU3" s="168"/>
      <c r="OCV3" s="168"/>
      <c r="OCW3" s="168"/>
      <c r="OCX3" s="168"/>
      <c r="OCY3" s="168"/>
      <c r="OCZ3" s="168"/>
      <c r="ODA3" s="168"/>
      <c r="ODB3" s="168"/>
      <c r="ODC3" s="168"/>
      <c r="ODD3" s="168"/>
      <c r="ODE3" s="168"/>
      <c r="ODF3" s="168"/>
      <c r="ODG3" s="168"/>
      <c r="ODH3" s="168"/>
      <c r="ODI3" s="168"/>
      <c r="ODJ3" s="168"/>
      <c r="ODK3" s="168"/>
      <c r="ODL3" s="168"/>
      <c r="ODM3" s="168"/>
      <c r="ODN3" s="168"/>
      <c r="ODO3" s="168"/>
      <c r="ODP3" s="168"/>
      <c r="ODQ3" s="168"/>
      <c r="ODR3" s="168"/>
      <c r="ODS3" s="168"/>
      <c r="ODT3" s="168"/>
      <c r="ODU3" s="168"/>
      <c r="ODV3" s="168"/>
      <c r="ODW3" s="168"/>
      <c r="ODX3" s="168"/>
      <c r="ODY3" s="168"/>
      <c r="ODZ3" s="168"/>
      <c r="OEA3" s="168"/>
      <c r="OEB3" s="168"/>
      <c r="OEC3" s="168"/>
      <c r="OED3" s="168"/>
      <c r="OEE3" s="168"/>
      <c r="OEF3" s="168"/>
      <c r="OEG3" s="168"/>
      <c r="OEH3" s="168"/>
      <c r="OEI3" s="168"/>
      <c r="OEJ3" s="168"/>
      <c r="OEK3" s="168"/>
      <c r="OEL3" s="168"/>
      <c r="OEM3" s="168"/>
      <c r="OEN3" s="168"/>
      <c r="OEO3" s="168"/>
      <c r="OEP3" s="168"/>
      <c r="OEQ3" s="168"/>
      <c r="OER3" s="168"/>
      <c r="OES3" s="168"/>
      <c r="OET3" s="168"/>
      <c r="OEU3" s="168"/>
      <c r="OEV3" s="168"/>
      <c r="OEW3" s="168"/>
      <c r="OEX3" s="168"/>
      <c r="OEY3" s="168"/>
      <c r="OEZ3" s="168"/>
      <c r="OFA3" s="168"/>
      <c r="OFB3" s="168"/>
      <c r="OFC3" s="168"/>
      <c r="OFD3" s="168"/>
      <c r="OFE3" s="168"/>
      <c r="OFF3" s="168"/>
      <c r="OFG3" s="168"/>
      <c r="OFH3" s="168"/>
      <c r="OFI3" s="168"/>
      <c r="OFJ3" s="168"/>
      <c r="OFK3" s="168"/>
      <c r="OFL3" s="168"/>
      <c r="OFM3" s="168"/>
      <c r="OFN3" s="168"/>
      <c r="OFO3" s="168"/>
      <c r="OFP3" s="168"/>
      <c r="OFQ3" s="168"/>
      <c r="OFR3" s="168"/>
      <c r="OFS3" s="168"/>
      <c r="OFT3" s="168"/>
      <c r="OFU3" s="168"/>
      <c r="OFV3" s="168"/>
      <c r="OFW3" s="168"/>
      <c r="OFX3" s="168"/>
      <c r="OFY3" s="168"/>
      <c r="OFZ3" s="168"/>
      <c r="OGA3" s="168"/>
      <c r="OGB3" s="168"/>
      <c r="OGC3" s="168"/>
      <c r="OGD3" s="168"/>
      <c r="OGE3" s="168"/>
      <c r="OGF3" s="168"/>
      <c r="OGG3" s="168"/>
      <c r="OGH3" s="168"/>
      <c r="OGI3" s="168"/>
      <c r="OGJ3" s="168"/>
      <c r="OGK3" s="168"/>
      <c r="OGL3" s="168"/>
      <c r="OGM3" s="168"/>
      <c r="OGN3" s="168"/>
      <c r="OGO3" s="168"/>
      <c r="OGP3" s="168"/>
      <c r="OGQ3" s="168"/>
      <c r="OGR3" s="168"/>
      <c r="OGS3" s="168"/>
      <c r="OGT3" s="168"/>
      <c r="OGU3" s="168"/>
      <c r="OGV3" s="168"/>
      <c r="OGW3" s="168"/>
      <c r="OGX3" s="168"/>
      <c r="OGY3" s="168"/>
      <c r="OGZ3" s="168"/>
      <c r="OHA3" s="168"/>
      <c r="OHB3" s="168"/>
      <c r="OHC3" s="168"/>
      <c r="OHD3" s="168"/>
      <c r="OHE3" s="168"/>
      <c r="OHF3" s="168"/>
      <c r="OHG3" s="168"/>
      <c r="OHH3" s="168"/>
      <c r="OHI3" s="168"/>
      <c r="OHJ3" s="168"/>
      <c r="OHK3" s="168"/>
      <c r="OHL3" s="168"/>
      <c r="OHM3" s="168"/>
      <c r="OHN3" s="168"/>
      <c r="OHO3" s="168"/>
      <c r="OHP3" s="168"/>
      <c r="OHQ3" s="168"/>
      <c r="OHR3" s="168"/>
      <c r="OHS3" s="168"/>
      <c r="OHT3" s="168"/>
      <c r="OHU3" s="168"/>
      <c r="OHV3" s="168"/>
      <c r="OHW3" s="168"/>
      <c r="OHX3" s="168"/>
      <c r="OHY3" s="168"/>
      <c r="OHZ3" s="168"/>
      <c r="OIA3" s="168"/>
      <c r="OIB3" s="168"/>
      <c r="OIC3" s="168"/>
      <c r="OID3" s="168"/>
      <c r="OIE3" s="168"/>
      <c r="OIF3" s="168"/>
      <c r="OIG3" s="168"/>
      <c r="OIH3" s="168"/>
      <c r="OII3" s="168"/>
      <c r="OIJ3" s="168"/>
      <c r="OIK3" s="168"/>
      <c r="OIL3" s="168"/>
      <c r="OIM3" s="168"/>
      <c r="OIN3" s="168"/>
      <c r="OIO3" s="168"/>
      <c r="OIP3" s="168"/>
      <c r="OIQ3" s="168"/>
      <c r="OIR3" s="168"/>
      <c r="OIS3" s="168"/>
      <c r="OIT3" s="168"/>
      <c r="OIU3" s="168"/>
      <c r="OIV3" s="168"/>
      <c r="OIW3" s="168"/>
      <c r="OIX3" s="168"/>
      <c r="OIY3" s="168"/>
      <c r="OIZ3" s="168"/>
      <c r="OJA3" s="168"/>
      <c r="OJB3" s="168"/>
      <c r="OJC3" s="168"/>
      <c r="OJD3" s="168"/>
      <c r="OJE3" s="168"/>
      <c r="OJF3" s="168"/>
      <c r="OJG3" s="168"/>
      <c r="OJH3" s="168"/>
      <c r="OJI3" s="168"/>
      <c r="OJJ3" s="168"/>
      <c r="OJK3" s="168"/>
      <c r="OJL3" s="168"/>
      <c r="OJM3" s="168"/>
      <c r="OJN3" s="168"/>
      <c r="OJO3" s="168"/>
      <c r="OJP3" s="168"/>
      <c r="OJQ3" s="168"/>
      <c r="OJR3" s="168"/>
      <c r="OJS3" s="168"/>
      <c r="OJT3" s="168"/>
      <c r="OJU3" s="168"/>
      <c r="OJV3" s="168"/>
      <c r="OJW3" s="168"/>
      <c r="OJX3" s="168"/>
      <c r="OJY3" s="168"/>
      <c r="OJZ3" s="168"/>
      <c r="OKA3" s="168"/>
      <c r="OKB3" s="168"/>
      <c r="OKC3" s="168"/>
      <c r="OKD3" s="168"/>
      <c r="OKE3" s="168"/>
      <c r="OKF3" s="168"/>
      <c r="OKG3" s="168"/>
      <c r="OKH3" s="168"/>
      <c r="OKI3" s="168"/>
      <c r="OKJ3" s="168"/>
      <c r="OKK3" s="168"/>
      <c r="OKL3" s="168"/>
      <c r="OKM3" s="168"/>
      <c r="OKN3" s="168"/>
      <c r="OKO3" s="168"/>
      <c r="OKP3" s="168"/>
      <c r="OKQ3" s="168"/>
      <c r="OKR3" s="168"/>
      <c r="OKS3" s="168"/>
      <c r="OKT3" s="168"/>
      <c r="OKU3" s="168"/>
      <c r="OKV3" s="168"/>
      <c r="OKW3" s="168"/>
      <c r="OKX3" s="168"/>
      <c r="OKY3" s="168"/>
      <c r="OKZ3" s="168"/>
      <c r="OLA3" s="168"/>
      <c r="OLB3" s="168"/>
      <c r="OLC3" s="168"/>
      <c r="OLD3" s="168"/>
      <c r="OLE3" s="168"/>
      <c r="OLF3" s="168"/>
      <c r="OLG3" s="168"/>
      <c r="OLH3" s="168"/>
      <c r="OLI3" s="168"/>
      <c r="OLJ3" s="168"/>
      <c r="OLK3" s="168"/>
      <c r="OLL3" s="168"/>
      <c r="OLM3" s="168"/>
      <c r="OLN3" s="168"/>
      <c r="OLO3" s="168"/>
      <c r="OLP3" s="168"/>
      <c r="OLQ3" s="168"/>
      <c r="OLR3" s="168"/>
      <c r="OLS3" s="168"/>
      <c r="OLT3" s="168"/>
      <c r="OLU3" s="168"/>
      <c r="OLV3" s="168"/>
      <c r="OLW3" s="168"/>
      <c r="OLX3" s="168"/>
      <c r="OLY3" s="168"/>
      <c r="OLZ3" s="168"/>
      <c r="OMA3" s="168"/>
      <c r="OMB3" s="168"/>
      <c r="OMC3" s="168"/>
      <c r="OMD3" s="168"/>
      <c r="OME3" s="168"/>
      <c r="OMF3" s="168"/>
      <c r="OMG3" s="168"/>
      <c r="OMH3" s="168"/>
      <c r="OMI3" s="168"/>
      <c r="OMJ3" s="168"/>
      <c r="OMK3" s="168"/>
      <c r="OML3" s="168"/>
      <c r="OMM3" s="168"/>
      <c r="OMN3" s="168"/>
      <c r="OMO3" s="168"/>
      <c r="OMP3" s="168"/>
      <c r="OMQ3" s="168"/>
      <c r="OMR3" s="168"/>
      <c r="OMS3" s="168"/>
      <c r="OMT3" s="168"/>
      <c r="OMU3" s="168"/>
      <c r="OMV3" s="168"/>
      <c r="OMW3" s="168"/>
      <c r="OMX3" s="168"/>
      <c r="OMY3" s="168"/>
      <c r="OMZ3" s="168"/>
      <c r="ONA3" s="168"/>
      <c r="ONB3" s="168"/>
      <c r="ONC3" s="168"/>
      <c r="OND3" s="168"/>
      <c r="ONE3" s="168"/>
      <c r="ONF3" s="168"/>
      <c r="ONG3" s="168"/>
      <c r="ONH3" s="168"/>
      <c r="ONI3" s="168"/>
      <c r="ONJ3" s="168"/>
      <c r="ONK3" s="168"/>
      <c r="ONL3" s="168"/>
      <c r="ONM3" s="168"/>
      <c r="ONN3" s="168"/>
      <c r="ONO3" s="168"/>
      <c r="ONP3" s="168"/>
      <c r="ONQ3" s="168"/>
      <c r="ONR3" s="168"/>
      <c r="ONS3" s="168"/>
      <c r="ONT3" s="168"/>
      <c r="ONU3" s="168"/>
      <c r="ONV3" s="168"/>
      <c r="ONW3" s="168"/>
      <c r="ONX3" s="168"/>
      <c r="ONY3" s="168"/>
      <c r="ONZ3" s="168"/>
      <c r="OOA3" s="168"/>
      <c r="OOB3" s="168"/>
      <c r="OOC3" s="168"/>
      <c r="OOD3" s="168"/>
      <c r="OOE3" s="168"/>
      <c r="OOF3" s="168"/>
      <c r="OOG3" s="168"/>
      <c r="OOH3" s="168"/>
      <c r="OOI3" s="168"/>
      <c r="OOJ3" s="168"/>
      <c r="OOK3" s="168"/>
      <c r="OOL3" s="168"/>
      <c r="OOM3" s="168"/>
      <c r="OON3" s="168"/>
      <c r="OOO3" s="168"/>
      <c r="OOP3" s="168"/>
      <c r="OOQ3" s="168"/>
      <c r="OOR3" s="168"/>
      <c r="OOS3" s="168"/>
      <c r="OOT3" s="168"/>
      <c r="OOU3" s="168"/>
      <c r="OOV3" s="168"/>
      <c r="OOW3" s="168"/>
      <c r="OOX3" s="168"/>
      <c r="OOY3" s="168"/>
      <c r="OOZ3" s="168"/>
      <c r="OPA3" s="168"/>
      <c r="OPB3" s="168"/>
      <c r="OPC3" s="168"/>
      <c r="OPD3" s="168"/>
      <c r="OPE3" s="168"/>
      <c r="OPF3" s="168"/>
      <c r="OPG3" s="168"/>
      <c r="OPH3" s="168"/>
      <c r="OPI3" s="168"/>
      <c r="OPJ3" s="168"/>
      <c r="OPK3" s="168"/>
      <c r="OPL3" s="168"/>
      <c r="OPM3" s="168"/>
      <c r="OPN3" s="168"/>
      <c r="OPO3" s="168"/>
      <c r="OPP3" s="168"/>
      <c r="OPQ3" s="168"/>
      <c r="OPR3" s="168"/>
      <c r="OPS3" s="168"/>
      <c r="OPT3" s="168"/>
      <c r="OPU3" s="168"/>
      <c r="OPV3" s="168"/>
      <c r="OPW3" s="168"/>
      <c r="OPX3" s="168"/>
      <c r="OPY3" s="168"/>
      <c r="OPZ3" s="168"/>
      <c r="OQA3" s="168"/>
      <c r="OQB3" s="168"/>
      <c r="OQC3" s="168"/>
      <c r="OQD3" s="168"/>
      <c r="OQE3" s="168"/>
      <c r="OQF3" s="168"/>
      <c r="OQG3" s="168"/>
      <c r="OQH3" s="168"/>
      <c r="OQI3" s="168"/>
      <c r="OQJ3" s="168"/>
      <c r="OQK3" s="168"/>
      <c r="OQL3" s="168"/>
      <c r="OQM3" s="168"/>
      <c r="OQN3" s="168"/>
      <c r="OQO3" s="168"/>
      <c r="OQP3" s="168"/>
      <c r="OQQ3" s="168"/>
      <c r="OQR3" s="168"/>
      <c r="OQS3" s="168"/>
      <c r="OQT3" s="168"/>
      <c r="OQU3" s="168"/>
      <c r="OQV3" s="168"/>
      <c r="OQW3" s="168"/>
      <c r="OQX3" s="168"/>
      <c r="OQY3" s="168"/>
      <c r="OQZ3" s="168"/>
      <c r="ORA3" s="168"/>
      <c r="ORB3" s="168"/>
      <c r="ORC3" s="168"/>
      <c r="ORD3" s="168"/>
      <c r="ORE3" s="168"/>
      <c r="ORF3" s="168"/>
      <c r="ORG3" s="168"/>
      <c r="ORH3" s="168"/>
      <c r="ORI3" s="168"/>
      <c r="ORJ3" s="168"/>
      <c r="ORK3" s="168"/>
      <c r="ORL3" s="168"/>
      <c r="ORM3" s="168"/>
      <c r="ORN3" s="168"/>
      <c r="ORO3" s="168"/>
      <c r="ORP3" s="168"/>
      <c r="ORQ3" s="168"/>
      <c r="ORR3" s="168"/>
      <c r="ORS3" s="168"/>
      <c r="ORT3" s="168"/>
      <c r="ORU3" s="168"/>
      <c r="ORV3" s="168"/>
      <c r="ORW3" s="168"/>
      <c r="ORX3" s="168"/>
      <c r="ORY3" s="168"/>
      <c r="ORZ3" s="168"/>
      <c r="OSA3" s="168"/>
      <c r="OSB3" s="168"/>
      <c r="OSC3" s="168"/>
      <c r="OSD3" s="168"/>
      <c r="OSE3" s="168"/>
      <c r="OSF3" s="168"/>
      <c r="OSG3" s="168"/>
      <c r="OSH3" s="168"/>
      <c r="OSI3" s="168"/>
      <c r="OSJ3" s="168"/>
      <c r="OSK3" s="168"/>
      <c r="OSL3" s="168"/>
      <c r="OSM3" s="168"/>
      <c r="OSN3" s="168"/>
      <c r="OSO3" s="168"/>
      <c r="OSP3" s="168"/>
      <c r="OSQ3" s="168"/>
      <c r="OSR3" s="168"/>
      <c r="OSS3" s="168"/>
      <c r="OST3" s="168"/>
      <c r="OSU3" s="168"/>
      <c r="OSV3" s="168"/>
      <c r="OSW3" s="168"/>
      <c r="OSX3" s="168"/>
      <c r="OSY3" s="168"/>
      <c r="OSZ3" s="168"/>
      <c r="OTA3" s="168"/>
      <c r="OTB3" s="168"/>
      <c r="OTC3" s="168"/>
      <c r="OTD3" s="168"/>
      <c r="OTE3" s="168"/>
      <c r="OTF3" s="168"/>
      <c r="OTG3" s="168"/>
      <c r="OTH3" s="168"/>
      <c r="OTI3" s="168"/>
      <c r="OTJ3" s="168"/>
      <c r="OTK3" s="168"/>
      <c r="OTL3" s="168"/>
      <c r="OTM3" s="168"/>
      <c r="OTN3" s="168"/>
      <c r="OTO3" s="168"/>
      <c r="OTP3" s="168"/>
      <c r="OTQ3" s="168"/>
      <c r="OTR3" s="168"/>
      <c r="OTS3" s="168"/>
      <c r="OTT3" s="168"/>
      <c r="OTU3" s="168"/>
      <c r="OTV3" s="168"/>
      <c r="OTW3" s="168"/>
      <c r="OTX3" s="168"/>
      <c r="OTY3" s="168"/>
      <c r="OTZ3" s="168"/>
      <c r="OUA3" s="168"/>
      <c r="OUB3" s="168"/>
      <c r="OUC3" s="168"/>
      <c r="OUD3" s="168"/>
      <c r="OUE3" s="168"/>
      <c r="OUF3" s="168"/>
      <c r="OUG3" s="168"/>
      <c r="OUH3" s="168"/>
      <c r="OUI3" s="168"/>
      <c r="OUJ3" s="168"/>
      <c r="OUK3" s="168"/>
      <c r="OUL3" s="168"/>
      <c r="OUM3" s="168"/>
      <c r="OUN3" s="168"/>
      <c r="OUO3" s="168"/>
      <c r="OUP3" s="168"/>
      <c r="OUQ3" s="168"/>
      <c r="OUR3" s="168"/>
      <c r="OUS3" s="168"/>
      <c r="OUT3" s="168"/>
      <c r="OUU3" s="168"/>
      <c r="OUV3" s="168"/>
      <c r="OUW3" s="168"/>
      <c r="OUX3" s="168"/>
      <c r="OUY3" s="168"/>
      <c r="OUZ3" s="168"/>
      <c r="OVA3" s="168"/>
      <c r="OVB3" s="168"/>
      <c r="OVC3" s="168"/>
      <c r="OVD3" s="168"/>
      <c r="OVE3" s="168"/>
      <c r="OVF3" s="168"/>
      <c r="OVG3" s="168"/>
      <c r="OVH3" s="168"/>
      <c r="OVI3" s="168"/>
      <c r="OVJ3" s="168"/>
      <c r="OVK3" s="168"/>
      <c r="OVL3" s="168"/>
      <c r="OVM3" s="168"/>
      <c r="OVN3" s="168"/>
      <c r="OVO3" s="168"/>
      <c r="OVP3" s="168"/>
      <c r="OVQ3" s="168"/>
      <c r="OVR3" s="168"/>
      <c r="OVS3" s="168"/>
      <c r="OVT3" s="168"/>
      <c r="OVU3" s="168"/>
      <c r="OVV3" s="168"/>
      <c r="OVW3" s="168"/>
      <c r="OVX3" s="168"/>
      <c r="OVY3" s="168"/>
      <c r="OVZ3" s="168"/>
      <c r="OWA3" s="168"/>
      <c r="OWB3" s="168"/>
      <c r="OWC3" s="168"/>
      <c r="OWD3" s="168"/>
      <c r="OWE3" s="168"/>
      <c r="OWF3" s="168"/>
      <c r="OWG3" s="168"/>
      <c r="OWH3" s="168"/>
      <c r="OWI3" s="168"/>
      <c r="OWJ3" s="168"/>
      <c r="OWK3" s="168"/>
      <c r="OWL3" s="168"/>
      <c r="OWM3" s="168"/>
      <c r="OWN3" s="168"/>
      <c r="OWO3" s="168"/>
      <c r="OWP3" s="168"/>
      <c r="OWQ3" s="168"/>
      <c r="OWR3" s="168"/>
      <c r="OWS3" s="168"/>
      <c r="OWT3" s="168"/>
      <c r="OWU3" s="168"/>
      <c r="OWV3" s="168"/>
      <c r="OWW3" s="168"/>
      <c r="OWX3" s="168"/>
      <c r="OWY3" s="168"/>
      <c r="OWZ3" s="168"/>
      <c r="OXA3" s="168"/>
      <c r="OXB3" s="168"/>
      <c r="OXC3" s="168"/>
      <c r="OXD3" s="168"/>
      <c r="OXE3" s="168"/>
      <c r="OXF3" s="168"/>
      <c r="OXG3" s="168"/>
      <c r="OXH3" s="168"/>
      <c r="OXI3" s="168"/>
      <c r="OXJ3" s="168"/>
      <c r="OXK3" s="168"/>
      <c r="OXL3" s="168"/>
      <c r="OXM3" s="168"/>
      <c r="OXN3" s="168"/>
      <c r="OXO3" s="168"/>
      <c r="OXP3" s="168"/>
      <c r="OXQ3" s="168"/>
      <c r="OXR3" s="168"/>
      <c r="OXS3" s="168"/>
      <c r="OXT3" s="168"/>
      <c r="OXU3" s="168"/>
      <c r="OXV3" s="168"/>
      <c r="OXW3" s="168"/>
      <c r="OXX3" s="168"/>
      <c r="OXY3" s="168"/>
      <c r="OXZ3" s="168"/>
      <c r="OYA3" s="168"/>
      <c r="OYB3" s="168"/>
      <c r="OYC3" s="168"/>
      <c r="OYD3" s="168"/>
      <c r="OYE3" s="168"/>
      <c r="OYF3" s="168"/>
      <c r="OYG3" s="168"/>
      <c r="OYH3" s="168"/>
      <c r="OYI3" s="168"/>
      <c r="OYJ3" s="168"/>
      <c r="OYK3" s="168"/>
      <c r="OYL3" s="168"/>
      <c r="OYM3" s="168"/>
      <c r="OYN3" s="168"/>
      <c r="OYO3" s="168"/>
      <c r="OYP3" s="168"/>
      <c r="OYQ3" s="168"/>
      <c r="OYR3" s="168"/>
      <c r="OYS3" s="168"/>
      <c r="OYT3" s="168"/>
      <c r="OYU3" s="168"/>
      <c r="OYV3" s="168"/>
      <c r="OYW3" s="168"/>
      <c r="OYX3" s="168"/>
      <c r="OYY3" s="168"/>
      <c r="OYZ3" s="168"/>
      <c r="OZA3" s="168"/>
      <c r="OZB3" s="168"/>
      <c r="OZC3" s="168"/>
      <c r="OZD3" s="168"/>
      <c r="OZE3" s="168"/>
      <c r="OZF3" s="168"/>
      <c r="OZG3" s="168"/>
      <c r="OZH3" s="168"/>
      <c r="OZI3" s="168"/>
      <c r="OZJ3" s="168"/>
      <c r="OZK3" s="168"/>
      <c r="OZL3" s="168"/>
      <c r="OZM3" s="168"/>
      <c r="OZN3" s="168"/>
      <c r="OZO3" s="168"/>
      <c r="OZP3" s="168"/>
      <c r="OZQ3" s="168"/>
      <c r="OZR3" s="168"/>
      <c r="OZS3" s="168"/>
      <c r="OZT3" s="168"/>
      <c r="OZU3" s="168"/>
      <c r="OZV3" s="168"/>
      <c r="OZW3" s="168"/>
      <c r="OZX3" s="168"/>
      <c r="OZY3" s="168"/>
      <c r="OZZ3" s="168"/>
      <c r="PAA3" s="168"/>
      <c r="PAB3" s="168"/>
      <c r="PAC3" s="168"/>
      <c r="PAD3" s="168"/>
      <c r="PAE3" s="168"/>
      <c r="PAF3" s="168"/>
      <c r="PAG3" s="168"/>
      <c r="PAH3" s="168"/>
      <c r="PAI3" s="168"/>
      <c r="PAJ3" s="168"/>
      <c r="PAK3" s="168"/>
      <c r="PAL3" s="168"/>
      <c r="PAM3" s="168"/>
      <c r="PAN3" s="168"/>
      <c r="PAO3" s="168"/>
      <c r="PAP3" s="168"/>
      <c r="PAQ3" s="168"/>
      <c r="PAR3" s="168"/>
      <c r="PAS3" s="168"/>
      <c r="PAT3" s="168"/>
      <c r="PAU3" s="168"/>
      <c r="PAV3" s="168"/>
      <c r="PAW3" s="168"/>
      <c r="PAX3" s="168"/>
      <c r="PAY3" s="168"/>
      <c r="PAZ3" s="168"/>
      <c r="PBA3" s="168"/>
      <c r="PBB3" s="168"/>
      <c r="PBC3" s="168"/>
      <c r="PBD3" s="168"/>
      <c r="PBE3" s="168"/>
      <c r="PBF3" s="168"/>
      <c r="PBG3" s="168"/>
      <c r="PBH3" s="168"/>
      <c r="PBI3" s="168"/>
      <c r="PBJ3" s="168"/>
      <c r="PBK3" s="168"/>
      <c r="PBL3" s="168"/>
      <c r="PBM3" s="168"/>
      <c r="PBN3" s="168"/>
      <c r="PBO3" s="168"/>
      <c r="PBP3" s="168"/>
      <c r="PBQ3" s="168"/>
      <c r="PBR3" s="168"/>
      <c r="PBS3" s="168"/>
      <c r="PBT3" s="168"/>
      <c r="PBU3" s="168"/>
      <c r="PBV3" s="168"/>
      <c r="PBW3" s="168"/>
      <c r="PBX3" s="168"/>
      <c r="PBY3" s="168"/>
      <c r="PBZ3" s="168"/>
      <c r="PCA3" s="168"/>
      <c r="PCB3" s="168"/>
      <c r="PCC3" s="168"/>
      <c r="PCD3" s="168"/>
      <c r="PCE3" s="168"/>
      <c r="PCF3" s="168"/>
      <c r="PCG3" s="168"/>
      <c r="PCH3" s="168"/>
      <c r="PCI3" s="168"/>
      <c r="PCJ3" s="168"/>
      <c r="PCK3" s="168"/>
      <c r="PCL3" s="168"/>
      <c r="PCM3" s="168"/>
      <c r="PCN3" s="168"/>
      <c r="PCO3" s="168"/>
      <c r="PCP3" s="168"/>
      <c r="PCQ3" s="168"/>
      <c r="PCR3" s="168"/>
      <c r="PCS3" s="168"/>
      <c r="PCT3" s="168"/>
      <c r="PCU3" s="168"/>
      <c r="PCV3" s="168"/>
      <c r="PCW3" s="168"/>
      <c r="PCX3" s="168"/>
      <c r="PCY3" s="168"/>
      <c r="PCZ3" s="168"/>
      <c r="PDA3" s="168"/>
      <c r="PDB3" s="168"/>
      <c r="PDC3" s="168"/>
      <c r="PDD3" s="168"/>
      <c r="PDE3" s="168"/>
      <c r="PDF3" s="168"/>
      <c r="PDG3" s="168"/>
      <c r="PDH3" s="168"/>
      <c r="PDI3" s="168"/>
      <c r="PDJ3" s="168"/>
      <c r="PDK3" s="168"/>
      <c r="PDL3" s="168"/>
      <c r="PDM3" s="168"/>
      <c r="PDN3" s="168"/>
      <c r="PDO3" s="168"/>
      <c r="PDP3" s="168"/>
      <c r="PDQ3" s="168"/>
      <c r="PDR3" s="168"/>
      <c r="PDS3" s="168"/>
      <c r="PDT3" s="168"/>
      <c r="PDU3" s="168"/>
      <c r="PDV3" s="168"/>
      <c r="PDW3" s="168"/>
      <c r="PDX3" s="168"/>
      <c r="PDY3" s="168"/>
      <c r="PDZ3" s="168"/>
      <c r="PEA3" s="168"/>
      <c r="PEB3" s="168"/>
      <c r="PEC3" s="168"/>
      <c r="PED3" s="168"/>
      <c r="PEE3" s="168"/>
      <c r="PEF3" s="168"/>
      <c r="PEG3" s="168"/>
      <c r="PEH3" s="168"/>
      <c r="PEI3" s="168"/>
      <c r="PEJ3" s="168"/>
      <c r="PEK3" s="168"/>
      <c r="PEL3" s="168"/>
      <c r="PEM3" s="168"/>
      <c r="PEN3" s="168"/>
      <c r="PEO3" s="168"/>
      <c r="PEP3" s="168"/>
      <c r="PEQ3" s="168"/>
      <c r="PER3" s="168"/>
      <c r="PES3" s="168"/>
      <c r="PET3" s="168"/>
      <c r="PEU3" s="168"/>
      <c r="PEV3" s="168"/>
      <c r="PEW3" s="168"/>
      <c r="PEX3" s="168"/>
      <c r="PEY3" s="168"/>
      <c r="PEZ3" s="168"/>
      <c r="PFA3" s="168"/>
      <c r="PFB3" s="168"/>
      <c r="PFC3" s="168"/>
      <c r="PFD3" s="168"/>
      <c r="PFE3" s="168"/>
      <c r="PFF3" s="168"/>
      <c r="PFG3" s="168"/>
      <c r="PFH3" s="168"/>
      <c r="PFI3" s="168"/>
      <c r="PFJ3" s="168"/>
      <c r="PFK3" s="168"/>
      <c r="PFL3" s="168"/>
      <c r="PFM3" s="168"/>
      <c r="PFN3" s="168"/>
      <c r="PFO3" s="168"/>
      <c r="PFP3" s="168"/>
      <c r="PFQ3" s="168"/>
      <c r="PFR3" s="168"/>
      <c r="PFS3" s="168"/>
      <c r="PFT3" s="168"/>
      <c r="PFU3" s="168"/>
      <c r="PFV3" s="168"/>
      <c r="PFW3" s="168"/>
      <c r="PFX3" s="168"/>
      <c r="PFY3" s="168"/>
      <c r="PFZ3" s="168"/>
      <c r="PGA3" s="168"/>
      <c r="PGB3" s="168"/>
      <c r="PGC3" s="168"/>
      <c r="PGD3" s="168"/>
      <c r="PGE3" s="168"/>
      <c r="PGF3" s="168"/>
      <c r="PGG3" s="168"/>
      <c r="PGH3" s="168"/>
      <c r="PGI3" s="168"/>
      <c r="PGJ3" s="168"/>
      <c r="PGK3" s="168"/>
      <c r="PGL3" s="168"/>
      <c r="PGM3" s="168"/>
      <c r="PGN3" s="168"/>
      <c r="PGO3" s="168"/>
      <c r="PGP3" s="168"/>
      <c r="PGQ3" s="168"/>
      <c r="PGR3" s="168"/>
      <c r="PGS3" s="168"/>
      <c r="PGT3" s="168"/>
      <c r="PGU3" s="168"/>
      <c r="PGV3" s="168"/>
      <c r="PGW3" s="168"/>
      <c r="PGX3" s="168"/>
      <c r="PGY3" s="168"/>
      <c r="PGZ3" s="168"/>
      <c r="PHA3" s="168"/>
      <c r="PHB3" s="168"/>
      <c r="PHC3" s="168"/>
      <c r="PHD3" s="168"/>
      <c r="PHE3" s="168"/>
      <c r="PHF3" s="168"/>
      <c r="PHG3" s="168"/>
      <c r="PHH3" s="168"/>
      <c r="PHI3" s="168"/>
      <c r="PHJ3" s="168"/>
      <c r="PHK3" s="168"/>
      <c r="PHL3" s="168"/>
      <c r="PHM3" s="168"/>
      <c r="PHN3" s="168"/>
      <c r="PHO3" s="168"/>
      <c r="PHP3" s="168"/>
      <c r="PHQ3" s="168"/>
      <c r="PHR3" s="168"/>
      <c r="PHS3" s="168"/>
      <c r="PHT3" s="168"/>
      <c r="PHU3" s="168"/>
      <c r="PHV3" s="168"/>
      <c r="PHW3" s="168"/>
      <c r="PHX3" s="168"/>
      <c r="PHY3" s="168"/>
      <c r="PHZ3" s="168"/>
      <c r="PIA3" s="168"/>
      <c r="PIB3" s="168"/>
      <c r="PIC3" s="168"/>
      <c r="PID3" s="168"/>
      <c r="PIE3" s="168"/>
      <c r="PIF3" s="168"/>
      <c r="PIG3" s="168"/>
      <c r="PIH3" s="168"/>
      <c r="PII3" s="168"/>
      <c r="PIJ3" s="168"/>
      <c r="PIK3" s="168"/>
      <c r="PIL3" s="168"/>
      <c r="PIM3" s="168"/>
      <c r="PIN3" s="168"/>
      <c r="PIO3" s="168"/>
      <c r="PIP3" s="168"/>
      <c r="PIQ3" s="168"/>
      <c r="PIR3" s="168"/>
      <c r="PIS3" s="168"/>
      <c r="PIT3" s="168"/>
      <c r="PIU3" s="168"/>
      <c r="PIV3" s="168"/>
      <c r="PIW3" s="168"/>
      <c r="PIX3" s="168"/>
      <c r="PIY3" s="168"/>
      <c r="PIZ3" s="168"/>
      <c r="PJA3" s="168"/>
      <c r="PJB3" s="168"/>
      <c r="PJC3" s="168"/>
      <c r="PJD3" s="168"/>
      <c r="PJE3" s="168"/>
      <c r="PJF3" s="168"/>
      <c r="PJG3" s="168"/>
      <c r="PJH3" s="168"/>
      <c r="PJI3" s="168"/>
      <c r="PJJ3" s="168"/>
      <c r="PJK3" s="168"/>
      <c r="PJL3" s="168"/>
      <c r="PJM3" s="168"/>
      <c r="PJN3" s="168"/>
      <c r="PJO3" s="168"/>
      <c r="PJP3" s="168"/>
      <c r="PJQ3" s="168"/>
      <c r="PJR3" s="168"/>
      <c r="PJS3" s="168"/>
      <c r="PJT3" s="168"/>
      <c r="PJU3" s="168"/>
      <c r="PJV3" s="168"/>
      <c r="PJW3" s="168"/>
      <c r="PJX3" s="168"/>
      <c r="PJY3" s="168"/>
      <c r="PJZ3" s="168"/>
      <c r="PKA3" s="168"/>
      <c r="PKB3" s="168"/>
      <c r="PKC3" s="168"/>
      <c r="PKD3" s="168"/>
      <c r="PKE3" s="168"/>
      <c r="PKF3" s="168"/>
      <c r="PKG3" s="168"/>
      <c r="PKH3" s="168"/>
      <c r="PKI3" s="168"/>
      <c r="PKJ3" s="168"/>
      <c r="PKK3" s="168"/>
      <c r="PKL3" s="168"/>
      <c r="PKM3" s="168"/>
      <c r="PKN3" s="168"/>
      <c r="PKO3" s="168"/>
      <c r="PKP3" s="168"/>
      <c r="PKQ3" s="168"/>
      <c r="PKR3" s="168"/>
      <c r="PKS3" s="168"/>
      <c r="PKT3" s="168"/>
      <c r="PKU3" s="168"/>
      <c r="PKV3" s="168"/>
      <c r="PKW3" s="168"/>
      <c r="PKX3" s="168"/>
      <c r="PKY3" s="168"/>
      <c r="PKZ3" s="168"/>
      <c r="PLA3" s="168"/>
      <c r="PLB3" s="168"/>
      <c r="PLC3" s="168"/>
      <c r="PLD3" s="168"/>
      <c r="PLE3" s="168"/>
      <c r="PLF3" s="168"/>
      <c r="PLG3" s="168"/>
      <c r="PLH3" s="168"/>
      <c r="PLI3" s="168"/>
      <c r="PLJ3" s="168"/>
      <c r="PLK3" s="168"/>
      <c r="PLL3" s="168"/>
      <c r="PLM3" s="168"/>
      <c r="PLN3" s="168"/>
      <c r="PLO3" s="168"/>
      <c r="PLP3" s="168"/>
      <c r="PLQ3" s="168"/>
      <c r="PLR3" s="168"/>
      <c r="PLS3" s="168"/>
      <c r="PLT3" s="168"/>
      <c r="PLU3" s="168"/>
      <c r="PLV3" s="168"/>
      <c r="PLW3" s="168"/>
      <c r="PLX3" s="168"/>
      <c r="PLY3" s="168"/>
      <c r="PLZ3" s="168"/>
      <c r="PMA3" s="168"/>
      <c r="PMB3" s="168"/>
      <c r="PMC3" s="168"/>
      <c r="PMD3" s="168"/>
      <c r="PME3" s="168"/>
      <c r="PMF3" s="168"/>
      <c r="PMG3" s="168"/>
      <c r="PMH3" s="168"/>
      <c r="PMI3" s="168"/>
      <c r="PMJ3" s="168"/>
      <c r="PMK3" s="168"/>
      <c r="PML3" s="168"/>
      <c r="PMM3" s="168"/>
      <c r="PMN3" s="168"/>
      <c r="PMO3" s="168"/>
      <c r="PMP3" s="168"/>
      <c r="PMQ3" s="168"/>
      <c r="PMR3" s="168"/>
      <c r="PMS3" s="168"/>
      <c r="PMT3" s="168"/>
      <c r="PMU3" s="168"/>
      <c r="PMV3" s="168"/>
      <c r="PMW3" s="168"/>
      <c r="PMX3" s="168"/>
      <c r="PMY3" s="168"/>
      <c r="PMZ3" s="168"/>
      <c r="PNA3" s="168"/>
      <c r="PNB3" s="168"/>
      <c r="PNC3" s="168"/>
      <c r="PND3" s="168"/>
      <c r="PNE3" s="168"/>
      <c r="PNF3" s="168"/>
      <c r="PNG3" s="168"/>
      <c r="PNH3" s="168"/>
      <c r="PNI3" s="168"/>
      <c r="PNJ3" s="168"/>
      <c r="PNK3" s="168"/>
      <c r="PNL3" s="168"/>
      <c r="PNM3" s="168"/>
      <c r="PNN3" s="168"/>
      <c r="PNO3" s="168"/>
      <c r="PNP3" s="168"/>
      <c r="PNQ3" s="168"/>
      <c r="PNR3" s="168"/>
      <c r="PNS3" s="168"/>
      <c r="PNT3" s="168"/>
      <c r="PNU3" s="168"/>
      <c r="PNV3" s="168"/>
      <c r="PNW3" s="168"/>
      <c r="PNX3" s="168"/>
      <c r="PNY3" s="168"/>
      <c r="PNZ3" s="168"/>
      <c r="POA3" s="168"/>
      <c r="POB3" s="168"/>
      <c r="POC3" s="168"/>
      <c r="POD3" s="168"/>
      <c r="POE3" s="168"/>
      <c r="POF3" s="168"/>
      <c r="POG3" s="168"/>
      <c r="POH3" s="168"/>
      <c r="POI3" s="168"/>
      <c r="POJ3" s="168"/>
      <c r="POK3" s="168"/>
      <c r="POL3" s="168"/>
      <c r="POM3" s="168"/>
      <c r="PON3" s="168"/>
      <c r="POO3" s="168"/>
      <c r="POP3" s="168"/>
      <c r="POQ3" s="168"/>
      <c r="POR3" s="168"/>
      <c r="POS3" s="168"/>
      <c r="POT3" s="168"/>
      <c r="POU3" s="168"/>
      <c r="POV3" s="168"/>
      <c r="POW3" s="168"/>
      <c r="POX3" s="168"/>
      <c r="POY3" s="168"/>
      <c r="POZ3" s="168"/>
      <c r="PPA3" s="168"/>
      <c r="PPB3" s="168"/>
      <c r="PPC3" s="168"/>
      <c r="PPD3" s="168"/>
      <c r="PPE3" s="168"/>
      <c r="PPF3" s="168"/>
      <c r="PPG3" s="168"/>
      <c r="PPH3" s="168"/>
      <c r="PPI3" s="168"/>
      <c r="PPJ3" s="168"/>
      <c r="PPK3" s="168"/>
      <c r="PPL3" s="168"/>
      <c r="PPM3" s="168"/>
      <c r="PPN3" s="168"/>
      <c r="PPO3" s="168"/>
      <c r="PPP3" s="168"/>
      <c r="PPQ3" s="168"/>
      <c r="PPR3" s="168"/>
      <c r="PPS3" s="168"/>
      <c r="PPT3" s="168"/>
      <c r="PPU3" s="168"/>
      <c r="PPV3" s="168"/>
      <c r="PPW3" s="168"/>
      <c r="PPX3" s="168"/>
      <c r="PPY3" s="168"/>
      <c r="PPZ3" s="168"/>
      <c r="PQA3" s="168"/>
      <c r="PQB3" s="168"/>
      <c r="PQC3" s="168"/>
      <c r="PQD3" s="168"/>
      <c r="PQE3" s="168"/>
      <c r="PQF3" s="168"/>
      <c r="PQG3" s="168"/>
      <c r="PQH3" s="168"/>
      <c r="PQI3" s="168"/>
      <c r="PQJ3" s="168"/>
      <c r="PQK3" s="168"/>
      <c r="PQL3" s="168"/>
      <c r="PQM3" s="168"/>
      <c r="PQN3" s="168"/>
      <c r="PQO3" s="168"/>
      <c r="PQP3" s="168"/>
      <c r="PQQ3" s="168"/>
      <c r="PQR3" s="168"/>
      <c r="PQS3" s="168"/>
      <c r="PQT3" s="168"/>
      <c r="PQU3" s="168"/>
      <c r="PQV3" s="168"/>
      <c r="PQW3" s="168"/>
      <c r="PQX3" s="168"/>
      <c r="PQY3" s="168"/>
      <c r="PQZ3" s="168"/>
      <c r="PRA3" s="168"/>
      <c r="PRB3" s="168"/>
      <c r="PRC3" s="168"/>
      <c r="PRD3" s="168"/>
      <c r="PRE3" s="168"/>
      <c r="PRF3" s="168"/>
      <c r="PRG3" s="168"/>
      <c r="PRH3" s="168"/>
      <c r="PRI3" s="168"/>
      <c r="PRJ3" s="168"/>
      <c r="PRK3" s="168"/>
      <c r="PRL3" s="168"/>
      <c r="PRM3" s="168"/>
      <c r="PRN3" s="168"/>
      <c r="PRO3" s="168"/>
      <c r="PRP3" s="168"/>
      <c r="PRQ3" s="168"/>
      <c r="PRR3" s="168"/>
      <c r="PRS3" s="168"/>
      <c r="PRT3" s="168"/>
      <c r="PRU3" s="168"/>
      <c r="PRV3" s="168"/>
      <c r="PRW3" s="168"/>
      <c r="PRX3" s="168"/>
      <c r="PRY3" s="168"/>
      <c r="PRZ3" s="168"/>
      <c r="PSA3" s="168"/>
      <c r="PSB3" s="168"/>
      <c r="PSC3" s="168"/>
      <c r="PSD3" s="168"/>
      <c r="PSE3" s="168"/>
      <c r="PSF3" s="168"/>
      <c r="PSG3" s="168"/>
      <c r="PSH3" s="168"/>
      <c r="PSI3" s="168"/>
      <c r="PSJ3" s="168"/>
      <c r="PSK3" s="168"/>
      <c r="PSL3" s="168"/>
      <c r="PSM3" s="168"/>
      <c r="PSN3" s="168"/>
      <c r="PSO3" s="168"/>
      <c r="PSP3" s="168"/>
      <c r="PSQ3" s="168"/>
      <c r="PSR3" s="168"/>
      <c r="PSS3" s="168"/>
      <c r="PST3" s="168"/>
      <c r="PSU3" s="168"/>
      <c r="PSV3" s="168"/>
      <c r="PSW3" s="168"/>
      <c r="PSX3" s="168"/>
      <c r="PSY3" s="168"/>
      <c r="PSZ3" s="168"/>
      <c r="PTA3" s="168"/>
      <c r="PTB3" s="168"/>
      <c r="PTC3" s="168"/>
      <c r="PTD3" s="168"/>
      <c r="PTE3" s="168"/>
      <c r="PTF3" s="168"/>
      <c r="PTG3" s="168"/>
      <c r="PTH3" s="168"/>
      <c r="PTI3" s="168"/>
      <c r="PTJ3" s="168"/>
      <c r="PTK3" s="168"/>
      <c r="PTL3" s="168"/>
      <c r="PTM3" s="168"/>
      <c r="PTN3" s="168"/>
      <c r="PTO3" s="168"/>
      <c r="PTP3" s="168"/>
      <c r="PTQ3" s="168"/>
      <c r="PTR3" s="168"/>
      <c r="PTS3" s="168"/>
      <c r="PTT3" s="168"/>
      <c r="PTU3" s="168"/>
      <c r="PTV3" s="168"/>
      <c r="PTW3" s="168"/>
      <c r="PTX3" s="168"/>
      <c r="PTY3" s="168"/>
      <c r="PTZ3" s="168"/>
      <c r="PUA3" s="168"/>
      <c r="PUB3" s="168"/>
      <c r="PUC3" s="168"/>
      <c r="PUD3" s="168"/>
      <c r="PUE3" s="168"/>
      <c r="PUF3" s="168"/>
      <c r="PUG3" s="168"/>
      <c r="PUH3" s="168"/>
      <c r="PUI3" s="168"/>
      <c r="PUJ3" s="168"/>
      <c r="PUK3" s="168"/>
      <c r="PUL3" s="168"/>
      <c r="PUM3" s="168"/>
      <c r="PUN3" s="168"/>
      <c r="PUO3" s="168"/>
      <c r="PUP3" s="168"/>
      <c r="PUQ3" s="168"/>
      <c r="PUR3" s="168"/>
      <c r="PUS3" s="168"/>
      <c r="PUT3" s="168"/>
      <c r="PUU3" s="168"/>
      <c r="PUV3" s="168"/>
      <c r="PUW3" s="168"/>
      <c r="PUX3" s="168"/>
      <c r="PUY3" s="168"/>
      <c r="PUZ3" s="168"/>
      <c r="PVA3" s="168"/>
      <c r="PVB3" s="168"/>
      <c r="PVC3" s="168"/>
      <c r="PVD3" s="168"/>
      <c r="PVE3" s="168"/>
      <c r="PVF3" s="168"/>
      <c r="PVG3" s="168"/>
      <c r="PVH3" s="168"/>
      <c r="PVI3" s="168"/>
      <c r="PVJ3" s="168"/>
      <c r="PVK3" s="168"/>
      <c r="PVL3" s="168"/>
      <c r="PVM3" s="168"/>
      <c r="PVN3" s="168"/>
      <c r="PVO3" s="168"/>
      <c r="PVP3" s="168"/>
      <c r="PVQ3" s="168"/>
      <c r="PVR3" s="168"/>
      <c r="PVS3" s="168"/>
      <c r="PVT3" s="168"/>
      <c r="PVU3" s="168"/>
      <c r="PVV3" s="168"/>
      <c r="PVW3" s="168"/>
      <c r="PVX3" s="168"/>
      <c r="PVY3" s="168"/>
      <c r="PVZ3" s="168"/>
      <c r="PWA3" s="168"/>
      <c r="PWB3" s="168"/>
      <c r="PWC3" s="168"/>
      <c r="PWD3" s="168"/>
      <c r="PWE3" s="168"/>
      <c r="PWF3" s="168"/>
      <c r="PWG3" s="168"/>
      <c r="PWH3" s="168"/>
      <c r="PWI3" s="168"/>
      <c r="PWJ3" s="168"/>
      <c r="PWK3" s="168"/>
      <c r="PWL3" s="168"/>
      <c r="PWM3" s="168"/>
      <c r="PWN3" s="168"/>
      <c r="PWO3" s="168"/>
      <c r="PWP3" s="168"/>
      <c r="PWQ3" s="168"/>
      <c r="PWR3" s="168"/>
      <c r="PWS3" s="168"/>
      <c r="PWT3" s="168"/>
      <c r="PWU3" s="168"/>
      <c r="PWV3" s="168"/>
      <c r="PWW3" s="168"/>
      <c r="PWX3" s="168"/>
      <c r="PWY3" s="168"/>
      <c r="PWZ3" s="168"/>
      <c r="PXA3" s="168"/>
      <c r="PXB3" s="168"/>
      <c r="PXC3" s="168"/>
      <c r="PXD3" s="168"/>
      <c r="PXE3" s="168"/>
      <c r="PXF3" s="168"/>
      <c r="PXG3" s="168"/>
      <c r="PXH3" s="168"/>
      <c r="PXI3" s="168"/>
      <c r="PXJ3" s="168"/>
      <c r="PXK3" s="168"/>
      <c r="PXL3" s="168"/>
      <c r="PXM3" s="168"/>
      <c r="PXN3" s="168"/>
      <c r="PXO3" s="168"/>
      <c r="PXP3" s="168"/>
      <c r="PXQ3" s="168"/>
      <c r="PXR3" s="168"/>
      <c r="PXS3" s="168"/>
      <c r="PXT3" s="168"/>
      <c r="PXU3" s="168"/>
      <c r="PXV3" s="168"/>
      <c r="PXW3" s="168"/>
      <c r="PXX3" s="168"/>
      <c r="PXY3" s="168"/>
      <c r="PXZ3" s="168"/>
      <c r="PYA3" s="168"/>
      <c r="PYB3" s="168"/>
      <c r="PYC3" s="168"/>
      <c r="PYD3" s="168"/>
      <c r="PYE3" s="168"/>
      <c r="PYF3" s="168"/>
      <c r="PYG3" s="168"/>
      <c r="PYH3" s="168"/>
      <c r="PYI3" s="168"/>
      <c r="PYJ3" s="168"/>
      <c r="PYK3" s="168"/>
      <c r="PYL3" s="168"/>
      <c r="PYM3" s="168"/>
      <c r="PYN3" s="168"/>
      <c r="PYO3" s="168"/>
      <c r="PYP3" s="168"/>
      <c r="PYQ3" s="168"/>
      <c r="PYR3" s="168"/>
      <c r="PYS3" s="168"/>
      <c r="PYT3" s="168"/>
      <c r="PYU3" s="168"/>
      <c r="PYV3" s="168"/>
      <c r="PYW3" s="168"/>
      <c r="PYX3" s="168"/>
      <c r="PYY3" s="168"/>
      <c r="PYZ3" s="168"/>
      <c r="PZA3" s="168"/>
      <c r="PZB3" s="168"/>
      <c r="PZC3" s="168"/>
      <c r="PZD3" s="168"/>
      <c r="PZE3" s="168"/>
      <c r="PZF3" s="168"/>
      <c r="PZG3" s="168"/>
      <c r="PZH3" s="168"/>
      <c r="PZI3" s="168"/>
      <c r="PZJ3" s="168"/>
      <c r="PZK3" s="168"/>
      <c r="PZL3" s="168"/>
      <c r="PZM3" s="168"/>
      <c r="PZN3" s="168"/>
      <c r="PZO3" s="168"/>
      <c r="PZP3" s="168"/>
      <c r="PZQ3" s="168"/>
      <c r="PZR3" s="168"/>
      <c r="PZS3" s="168"/>
      <c r="PZT3" s="168"/>
      <c r="PZU3" s="168"/>
      <c r="PZV3" s="168"/>
      <c r="PZW3" s="168"/>
      <c r="PZX3" s="168"/>
      <c r="PZY3" s="168"/>
      <c r="PZZ3" s="168"/>
      <c r="QAA3" s="168"/>
      <c r="QAB3" s="168"/>
      <c r="QAC3" s="168"/>
      <c r="QAD3" s="168"/>
      <c r="QAE3" s="168"/>
      <c r="QAF3" s="168"/>
      <c r="QAG3" s="168"/>
      <c r="QAH3" s="168"/>
      <c r="QAI3" s="168"/>
      <c r="QAJ3" s="168"/>
      <c r="QAK3" s="168"/>
      <c r="QAL3" s="168"/>
      <c r="QAM3" s="168"/>
      <c r="QAN3" s="168"/>
      <c r="QAO3" s="168"/>
      <c r="QAP3" s="168"/>
      <c r="QAQ3" s="168"/>
      <c r="QAR3" s="168"/>
      <c r="QAS3" s="168"/>
      <c r="QAT3" s="168"/>
      <c r="QAU3" s="168"/>
      <c r="QAV3" s="168"/>
      <c r="QAW3" s="168"/>
      <c r="QAX3" s="168"/>
      <c r="QAY3" s="168"/>
      <c r="QAZ3" s="168"/>
      <c r="QBA3" s="168"/>
      <c r="QBB3" s="168"/>
      <c r="QBC3" s="168"/>
      <c r="QBD3" s="168"/>
      <c r="QBE3" s="168"/>
      <c r="QBF3" s="168"/>
      <c r="QBG3" s="168"/>
      <c r="QBH3" s="168"/>
      <c r="QBI3" s="168"/>
      <c r="QBJ3" s="168"/>
      <c r="QBK3" s="168"/>
      <c r="QBL3" s="168"/>
      <c r="QBM3" s="168"/>
      <c r="QBN3" s="168"/>
      <c r="QBO3" s="168"/>
      <c r="QBP3" s="168"/>
      <c r="QBQ3" s="168"/>
      <c r="QBR3" s="168"/>
      <c r="QBS3" s="168"/>
      <c r="QBT3" s="168"/>
      <c r="QBU3" s="168"/>
      <c r="QBV3" s="168"/>
      <c r="QBW3" s="168"/>
      <c r="QBX3" s="168"/>
      <c r="QBY3" s="168"/>
      <c r="QBZ3" s="168"/>
      <c r="QCA3" s="168"/>
      <c r="QCB3" s="168"/>
      <c r="QCC3" s="168"/>
      <c r="QCD3" s="168"/>
      <c r="QCE3" s="168"/>
      <c r="QCF3" s="168"/>
      <c r="QCG3" s="168"/>
      <c r="QCH3" s="168"/>
      <c r="QCI3" s="168"/>
      <c r="QCJ3" s="168"/>
      <c r="QCK3" s="168"/>
      <c r="QCL3" s="168"/>
      <c r="QCM3" s="168"/>
      <c r="QCN3" s="168"/>
      <c r="QCO3" s="168"/>
      <c r="QCP3" s="168"/>
      <c r="QCQ3" s="168"/>
      <c r="QCR3" s="168"/>
      <c r="QCS3" s="168"/>
      <c r="QCT3" s="168"/>
      <c r="QCU3" s="168"/>
      <c r="QCV3" s="168"/>
      <c r="QCW3" s="168"/>
      <c r="QCX3" s="168"/>
      <c r="QCY3" s="168"/>
      <c r="QCZ3" s="168"/>
      <c r="QDA3" s="168"/>
      <c r="QDB3" s="168"/>
      <c r="QDC3" s="168"/>
      <c r="QDD3" s="168"/>
      <c r="QDE3" s="168"/>
      <c r="QDF3" s="168"/>
      <c r="QDG3" s="168"/>
      <c r="QDH3" s="168"/>
      <c r="QDI3" s="168"/>
      <c r="QDJ3" s="168"/>
      <c r="QDK3" s="168"/>
      <c r="QDL3" s="168"/>
      <c r="QDM3" s="168"/>
      <c r="QDN3" s="168"/>
      <c r="QDO3" s="168"/>
      <c r="QDP3" s="168"/>
      <c r="QDQ3" s="168"/>
      <c r="QDR3" s="168"/>
      <c r="QDS3" s="168"/>
      <c r="QDT3" s="168"/>
      <c r="QDU3" s="168"/>
      <c r="QDV3" s="168"/>
      <c r="QDW3" s="168"/>
      <c r="QDX3" s="168"/>
      <c r="QDY3" s="168"/>
      <c r="QDZ3" s="168"/>
      <c r="QEA3" s="168"/>
      <c r="QEB3" s="168"/>
      <c r="QEC3" s="168"/>
      <c r="QED3" s="168"/>
      <c r="QEE3" s="168"/>
      <c r="QEF3" s="168"/>
      <c r="QEG3" s="168"/>
      <c r="QEH3" s="168"/>
      <c r="QEI3" s="168"/>
      <c r="QEJ3" s="168"/>
      <c r="QEK3" s="168"/>
      <c r="QEL3" s="168"/>
      <c r="QEM3" s="168"/>
      <c r="QEN3" s="168"/>
      <c r="QEO3" s="168"/>
      <c r="QEP3" s="168"/>
      <c r="QEQ3" s="168"/>
      <c r="QER3" s="168"/>
      <c r="QES3" s="168"/>
      <c r="QET3" s="168"/>
      <c r="QEU3" s="168"/>
      <c r="QEV3" s="168"/>
      <c r="QEW3" s="168"/>
      <c r="QEX3" s="168"/>
      <c r="QEY3" s="168"/>
      <c r="QEZ3" s="168"/>
      <c r="QFA3" s="168"/>
      <c r="QFB3" s="168"/>
      <c r="QFC3" s="168"/>
      <c r="QFD3" s="168"/>
      <c r="QFE3" s="168"/>
      <c r="QFF3" s="168"/>
      <c r="QFG3" s="168"/>
      <c r="QFH3" s="168"/>
      <c r="QFI3" s="168"/>
      <c r="QFJ3" s="168"/>
      <c r="QFK3" s="168"/>
      <c r="QFL3" s="168"/>
      <c r="QFM3" s="168"/>
      <c r="QFN3" s="168"/>
      <c r="QFO3" s="168"/>
      <c r="QFP3" s="168"/>
      <c r="QFQ3" s="168"/>
      <c r="QFR3" s="168"/>
      <c r="QFS3" s="168"/>
      <c r="QFT3" s="168"/>
      <c r="QFU3" s="168"/>
      <c r="QFV3" s="168"/>
      <c r="QFW3" s="168"/>
      <c r="QFX3" s="168"/>
      <c r="QFY3" s="168"/>
      <c r="QFZ3" s="168"/>
      <c r="QGA3" s="168"/>
      <c r="QGB3" s="168"/>
      <c r="QGC3" s="168"/>
      <c r="QGD3" s="168"/>
      <c r="QGE3" s="168"/>
      <c r="QGF3" s="168"/>
      <c r="QGG3" s="168"/>
      <c r="QGH3" s="168"/>
      <c r="QGI3" s="168"/>
      <c r="QGJ3" s="168"/>
      <c r="QGK3" s="168"/>
      <c r="QGL3" s="168"/>
      <c r="QGM3" s="168"/>
      <c r="QGN3" s="168"/>
      <c r="QGO3" s="168"/>
      <c r="QGP3" s="168"/>
      <c r="QGQ3" s="168"/>
      <c r="QGR3" s="168"/>
      <c r="QGS3" s="168"/>
      <c r="QGT3" s="168"/>
      <c r="QGU3" s="168"/>
      <c r="QGV3" s="168"/>
      <c r="QGW3" s="168"/>
      <c r="QGX3" s="168"/>
      <c r="QGY3" s="168"/>
      <c r="QGZ3" s="168"/>
      <c r="QHA3" s="168"/>
      <c r="QHB3" s="168"/>
      <c r="QHC3" s="168"/>
      <c r="QHD3" s="168"/>
      <c r="QHE3" s="168"/>
      <c r="QHF3" s="168"/>
      <c r="QHG3" s="168"/>
      <c r="QHH3" s="168"/>
      <c r="QHI3" s="168"/>
      <c r="QHJ3" s="168"/>
      <c r="QHK3" s="168"/>
      <c r="QHL3" s="168"/>
      <c r="QHM3" s="168"/>
      <c r="QHN3" s="168"/>
      <c r="QHO3" s="168"/>
      <c r="QHP3" s="168"/>
      <c r="QHQ3" s="168"/>
      <c r="QHR3" s="168"/>
      <c r="QHS3" s="168"/>
      <c r="QHT3" s="168"/>
      <c r="QHU3" s="168"/>
      <c r="QHV3" s="168"/>
      <c r="QHW3" s="168"/>
      <c r="QHX3" s="168"/>
      <c r="QHY3" s="168"/>
      <c r="QHZ3" s="168"/>
      <c r="QIA3" s="168"/>
      <c r="QIB3" s="168"/>
      <c r="QIC3" s="168"/>
      <c r="QID3" s="168"/>
      <c r="QIE3" s="168"/>
      <c r="QIF3" s="168"/>
      <c r="QIG3" s="168"/>
      <c r="QIH3" s="168"/>
      <c r="QII3" s="168"/>
      <c r="QIJ3" s="168"/>
      <c r="QIK3" s="168"/>
      <c r="QIL3" s="168"/>
      <c r="QIM3" s="168"/>
      <c r="QIN3" s="168"/>
      <c r="QIO3" s="168"/>
      <c r="QIP3" s="168"/>
      <c r="QIQ3" s="168"/>
      <c r="QIR3" s="168"/>
      <c r="QIS3" s="168"/>
      <c r="QIT3" s="168"/>
      <c r="QIU3" s="168"/>
      <c r="QIV3" s="168"/>
      <c r="QIW3" s="168"/>
      <c r="QIX3" s="168"/>
      <c r="QIY3" s="168"/>
      <c r="QIZ3" s="168"/>
      <c r="QJA3" s="168"/>
      <c r="QJB3" s="168"/>
      <c r="QJC3" s="168"/>
      <c r="QJD3" s="168"/>
      <c r="QJE3" s="168"/>
      <c r="QJF3" s="168"/>
      <c r="QJG3" s="168"/>
      <c r="QJH3" s="168"/>
      <c r="QJI3" s="168"/>
      <c r="QJJ3" s="168"/>
      <c r="QJK3" s="168"/>
      <c r="QJL3" s="168"/>
      <c r="QJM3" s="168"/>
      <c r="QJN3" s="168"/>
      <c r="QJO3" s="168"/>
      <c r="QJP3" s="168"/>
      <c r="QJQ3" s="168"/>
      <c r="QJR3" s="168"/>
      <c r="QJS3" s="168"/>
      <c r="QJT3" s="168"/>
      <c r="QJU3" s="168"/>
      <c r="QJV3" s="168"/>
      <c r="QJW3" s="168"/>
      <c r="QJX3" s="168"/>
      <c r="QJY3" s="168"/>
      <c r="QJZ3" s="168"/>
      <c r="QKA3" s="168"/>
      <c r="QKB3" s="168"/>
      <c r="QKC3" s="168"/>
      <c r="QKD3" s="168"/>
      <c r="QKE3" s="168"/>
      <c r="QKF3" s="168"/>
      <c r="QKG3" s="168"/>
      <c r="QKH3" s="168"/>
      <c r="QKI3" s="168"/>
      <c r="QKJ3" s="168"/>
      <c r="QKK3" s="168"/>
      <c r="QKL3" s="168"/>
      <c r="QKM3" s="168"/>
      <c r="QKN3" s="168"/>
      <c r="QKO3" s="168"/>
      <c r="QKP3" s="168"/>
      <c r="QKQ3" s="168"/>
      <c r="QKR3" s="168"/>
      <c r="QKS3" s="168"/>
      <c r="QKT3" s="168"/>
      <c r="QKU3" s="168"/>
      <c r="QKV3" s="168"/>
      <c r="QKW3" s="168"/>
      <c r="QKX3" s="168"/>
      <c r="QKY3" s="168"/>
      <c r="QKZ3" s="168"/>
      <c r="QLA3" s="168"/>
      <c r="QLB3" s="168"/>
      <c r="QLC3" s="168"/>
      <c r="QLD3" s="168"/>
      <c r="QLE3" s="168"/>
      <c r="QLF3" s="168"/>
      <c r="QLG3" s="168"/>
      <c r="QLH3" s="168"/>
      <c r="QLI3" s="168"/>
      <c r="QLJ3" s="168"/>
      <c r="QLK3" s="168"/>
      <c r="QLL3" s="168"/>
      <c r="QLM3" s="168"/>
      <c r="QLN3" s="168"/>
      <c r="QLO3" s="168"/>
      <c r="QLP3" s="168"/>
      <c r="QLQ3" s="168"/>
      <c r="QLR3" s="168"/>
      <c r="QLS3" s="168"/>
      <c r="QLT3" s="168"/>
      <c r="QLU3" s="168"/>
      <c r="QLV3" s="168"/>
      <c r="QLW3" s="168"/>
      <c r="QLX3" s="168"/>
      <c r="QLY3" s="168"/>
      <c r="QLZ3" s="168"/>
      <c r="QMA3" s="168"/>
      <c r="QMB3" s="168"/>
      <c r="QMC3" s="168"/>
      <c r="QMD3" s="168"/>
      <c r="QME3" s="168"/>
      <c r="QMF3" s="168"/>
      <c r="QMG3" s="168"/>
      <c r="QMH3" s="168"/>
      <c r="QMI3" s="168"/>
      <c r="QMJ3" s="168"/>
      <c r="QMK3" s="168"/>
      <c r="QML3" s="168"/>
      <c r="QMM3" s="168"/>
      <c r="QMN3" s="168"/>
      <c r="QMO3" s="168"/>
      <c r="QMP3" s="168"/>
      <c r="QMQ3" s="168"/>
      <c r="QMR3" s="168"/>
      <c r="QMS3" s="168"/>
      <c r="QMT3" s="168"/>
      <c r="QMU3" s="168"/>
      <c r="QMV3" s="168"/>
      <c r="QMW3" s="168"/>
      <c r="QMX3" s="168"/>
      <c r="QMY3" s="168"/>
      <c r="QMZ3" s="168"/>
      <c r="QNA3" s="168"/>
      <c r="QNB3" s="168"/>
      <c r="QNC3" s="168"/>
      <c r="QND3" s="168"/>
      <c r="QNE3" s="168"/>
      <c r="QNF3" s="168"/>
      <c r="QNG3" s="168"/>
      <c r="QNH3" s="168"/>
      <c r="QNI3" s="168"/>
      <c r="QNJ3" s="168"/>
      <c r="QNK3" s="168"/>
      <c r="QNL3" s="168"/>
      <c r="QNM3" s="168"/>
      <c r="QNN3" s="168"/>
      <c r="QNO3" s="168"/>
      <c r="QNP3" s="168"/>
      <c r="QNQ3" s="168"/>
      <c r="QNR3" s="168"/>
      <c r="QNS3" s="168"/>
      <c r="QNT3" s="168"/>
      <c r="QNU3" s="168"/>
      <c r="QNV3" s="168"/>
      <c r="QNW3" s="168"/>
      <c r="QNX3" s="168"/>
      <c r="QNY3" s="168"/>
      <c r="QNZ3" s="168"/>
      <c r="QOA3" s="168"/>
      <c r="QOB3" s="168"/>
      <c r="QOC3" s="168"/>
      <c r="QOD3" s="168"/>
      <c r="QOE3" s="168"/>
      <c r="QOF3" s="168"/>
      <c r="QOG3" s="168"/>
      <c r="QOH3" s="168"/>
      <c r="QOI3" s="168"/>
      <c r="QOJ3" s="168"/>
      <c r="QOK3" s="168"/>
      <c r="QOL3" s="168"/>
      <c r="QOM3" s="168"/>
      <c r="QON3" s="168"/>
      <c r="QOO3" s="168"/>
      <c r="QOP3" s="168"/>
      <c r="QOQ3" s="168"/>
      <c r="QOR3" s="168"/>
      <c r="QOS3" s="168"/>
      <c r="QOT3" s="168"/>
      <c r="QOU3" s="168"/>
      <c r="QOV3" s="168"/>
      <c r="QOW3" s="168"/>
      <c r="QOX3" s="168"/>
      <c r="QOY3" s="168"/>
      <c r="QOZ3" s="168"/>
      <c r="QPA3" s="168"/>
      <c r="QPB3" s="168"/>
      <c r="QPC3" s="168"/>
      <c r="QPD3" s="168"/>
      <c r="QPE3" s="168"/>
      <c r="QPF3" s="168"/>
      <c r="QPG3" s="168"/>
      <c r="QPH3" s="168"/>
      <c r="QPI3" s="168"/>
      <c r="QPJ3" s="168"/>
      <c r="QPK3" s="168"/>
      <c r="QPL3" s="168"/>
      <c r="QPM3" s="168"/>
      <c r="QPN3" s="168"/>
      <c r="QPO3" s="168"/>
      <c r="QPP3" s="168"/>
      <c r="QPQ3" s="168"/>
      <c r="QPR3" s="168"/>
      <c r="QPS3" s="168"/>
      <c r="QPT3" s="168"/>
      <c r="QPU3" s="168"/>
      <c r="QPV3" s="168"/>
      <c r="QPW3" s="168"/>
      <c r="QPX3" s="168"/>
      <c r="QPY3" s="168"/>
      <c r="QPZ3" s="168"/>
      <c r="QQA3" s="168"/>
      <c r="QQB3" s="168"/>
      <c r="QQC3" s="168"/>
      <c r="QQD3" s="168"/>
      <c r="QQE3" s="168"/>
      <c r="QQF3" s="168"/>
      <c r="QQG3" s="168"/>
      <c r="QQH3" s="168"/>
      <c r="QQI3" s="168"/>
      <c r="QQJ3" s="168"/>
      <c r="QQK3" s="168"/>
      <c r="QQL3" s="168"/>
      <c r="QQM3" s="168"/>
      <c r="QQN3" s="168"/>
      <c r="QQO3" s="168"/>
      <c r="QQP3" s="168"/>
      <c r="QQQ3" s="168"/>
      <c r="QQR3" s="168"/>
      <c r="QQS3" s="168"/>
      <c r="QQT3" s="168"/>
      <c r="QQU3" s="168"/>
      <c r="QQV3" s="168"/>
      <c r="QQW3" s="168"/>
      <c r="QQX3" s="168"/>
      <c r="QQY3" s="168"/>
      <c r="QQZ3" s="168"/>
      <c r="QRA3" s="168"/>
      <c r="QRB3" s="168"/>
      <c r="QRC3" s="168"/>
      <c r="QRD3" s="168"/>
      <c r="QRE3" s="168"/>
      <c r="QRF3" s="168"/>
      <c r="QRG3" s="168"/>
      <c r="QRH3" s="168"/>
      <c r="QRI3" s="168"/>
      <c r="QRJ3" s="168"/>
      <c r="QRK3" s="168"/>
      <c r="QRL3" s="168"/>
      <c r="QRM3" s="168"/>
      <c r="QRN3" s="168"/>
      <c r="QRO3" s="168"/>
      <c r="QRP3" s="168"/>
      <c r="QRQ3" s="168"/>
      <c r="QRR3" s="168"/>
      <c r="QRS3" s="168"/>
      <c r="QRT3" s="168"/>
      <c r="QRU3" s="168"/>
      <c r="QRV3" s="168"/>
      <c r="QRW3" s="168"/>
      <c r="QRX3" s="168"/>
      <c r="QRY3" s="168"/>
      <c r="QRZ3" s="168"/>
      <c r="QSA3" s="168"/>
      <c r="QSB3" s="168"/>
      <c r="QSC3" s="168"/>
      <c r="QSD3" s="168"/>
      <c r="QSE3" s="168"/>
      <c r="QSF3" s="168"/>
      <c r="QSG3" s="168"/>
      <c r="QSH3" s="168"/>
      <c r="QSI3" s="168"/>
      <c r="QSJ3" s="168"/>
      <c r="QSK3" s="168"/>
      <c r="QSL3" s="168"/>
      <c r="QSM3" s="168"/>
      <c r="QSN3" s="168"/>
      <c r="QSO3" s="168"/>
      <c r="QSP3" s="168"/>
      <c r="QSQ3" s="168"/>
      <c r="QSR3" s="168"/>
      <c r="QSS3" s="168"/>
      <c r="QST3" s="168"/>
      <c r="QSU3" s="168"/>
      <c r="QSV3" s="168"/>
      <c r="QSW3" s="168"/>
      <c r="QSX3" s="168"/>
      <c r="QSY3" s="168"/>
      <c r="QSZ3" s="168"/>
      <c r="QTA3" s="168"/>
      <c r="QTB3" s="168"/>
      <c r="QTC3" s="168"/>
      <c r="QTD3" s="168"/>
      <c r="QTE3" s="168"/>
      <c r="QTF3" s="168"/>
      <c r="QTG3" s="168"/>
      <c r="QTH3" s="168"/>
      <c r="QTI3" s="168"/>
      <c r="QTJ3" s="168"/>
      <c r="QTK3" s="168"/>
      <c r="QTL3" s="168"/>
      <c r="QTM3" s="168"/>
      <c r="QTN3" s="168"/>
      <c r="QTO3" s="168"/>
      <c r="QTP3" s="168"/>
      <c r="QTQ3" s="168"/>
      <c r="QTR3" s="168"/>
      <c r="QTS3" s="168"/>
      <c r="QTT3" s="168"/>
      <c r="QTU3" s="168"/>
      <c r="QTV3" s="168"/>
      <c r="QTW3" s="168"/>
      <c r="QTX3" s="168"/>
      <c r="QTY3" s="168"/>
      <c r="QTZ3" s="168"/>
      <c r="QUA3" s="168"/>
      <c r="QUB3" s="168"/>
      <c r="QUC3" s="168"/>
      <c r="QUD3" s="168"/>
      <c r="QUE3" s="168"/>
      <c r="QUF3" s="168"/>
      <c r="QUG3" s="168"/>
      <c r="QUH3" s="168"/>
      <c r="QUI3" s="168"/>
      <c r="QUJ3" s="168"/>
      <c r="QUK3" s="168"/>
      <c r="QUL3" s="168"/>
      <c r="QUM3" s="168"/>
      <c r="QUN3" s="168"/>
      <c r="QUO3" s="168"/>
      <c r="QUP3" s="168"/>
      <c r="QUQ3" s="168"/>
      <c r="QUR3" s="168"/>
      <c r="QUS3" s="168"/>
      <c r="QUT3" s="168"/>
      <c r="QUU3" s="168"/>
      <c r="QUV3" s="168"/>
      <c r="QUW3" s="168"/>
      <c r="QUX3" s="168"/>
      <c r="QUY3" s="168"/>
      <c r="QUZ3" s="168"/>
      <c r="QVA3" s="168"/>
      <c r="QVB3" s="168"/>
      <c r="QVC3" s="168"/>
      <c r="QVD3" s="168"/>
      <c r="QVE3" s="168"/>
      <c r="QVF3" s="168"/>
      <c r="QVG3" s="168"/>
      <c r="QVH3" s="168"/>
      <c r="QVI3" s="168"/>
      <c r="QVJ3" s="168"/>
      <c r="QVK3" s="168"/>
      <c r="QVL3" s="168"/>
      <c r="QVM3" s="168"/>
      <c r="QVN3" s="168"/>
      <c r="QVO3" s="168"/>
      <c r="QVP3" s="168"/>
      <c r="QVQ3" s="168"/>
      <c r="QVR3" s="168"/>
      <c r="QVS3" s="168"/>
      <c r="QVT3" s="168"/>
      <c r="QVU3" s="168"/>
      <c r="QVV3" s="168"/>
      <c r="QVW3" s="168"/>
      <c r="QVX3" s="168"/>
      <c r="QVY3" s="168"/>
      <c r="QVZ3" s="168"/>
      <c r="QWA3" s="168"/>
      <c r="QWB3" s="168"/>
      <c r="QWC3" s="168"/>
      <c r="QWD3" s="168"/>
      <c r="QWE3" s="168"/>
      <c r="QWF3" s="168"/>
      <c r="QWG3" s="168"/>
      <c r="QWH3" s="168"/>
      <c r="QWI3" s="168"/>
      <c r="QWJ3" s="168"/>
      <c r="QWK3" s="168"/>
      <c r="QWL3" s="168"/>
      <c r="QWM3" s="168"/>
      <c r="QWN3" s="168"/>
      <c r="QWO3" s="168"/>
      <c r="QWP3" s="168"/>
      <c r="QWQ3" s="168"/>
      <c r="QWR3" s="168"/>
      <c r="QWS3" s="168"/>
      <c r="QWT3" s="168"/>
      <c r="QWU3" s="168"/>
      <c r="QWV3" s="168"/>
      <c r="QWW3" s="168"/>
      <c r="QWX3" s="168"/>
      <c r="QWY3" s="168"/>
      <c r="QWZ3" s="168"/>
      <c r="QXA3" s="168"/>
      <c r="QXB3" s="168"/>
      <c r="QXC3" s="168"/>
      <c r="QXD3" s="168"/>
      <c r="QXE3" s="168"/>
      <c r="QXF3" s="168"/>
      <c r="QXG3" s="168"/>
      <c r="QXH3" s="168"/>
      <c r="QXI3" s="168"/>
      <c r="QXJ3" s="168"/>
      <c r="QXK3" s="168"/>
      <c r="QXL3" s="168"/>
      <c r="QXM3" s="168"/>
      <c r="QXN3" s="168"/>
      <c r="QXO3" s="168"/>
      <c r="QXP3" s="168"/>
      <c r="QXQ3" s="168"/>
      <c r="QXR3" s="168"/>
      <c r="QXS3" s="168"/>
      <c r="QXT3" s="168"/>
      <c r="QXU3" s="168"/>
      <c r="QXV3" s="168"/>
      <c r="QXW3" s="168"/>
      <c r="QXX3" s="168"/>
      <c r="QXY3" s="168"/>
      <c r="QXZ3" s="168"/>
      <c r="QYA3" s="168"/>
      <c r="QYB3" s="168"/>
      <c r="QYC3" s="168"/>
      <c r="QYD3" s="168"/>
      <c r="QYE3" s="168"/>
      <c r="QYF3" s="168"/>
      <c r="QYG3" s="168"/>
      <c r="QYH3" s="168"/>
      <c r="QYI3" s="168"/>
      <c r="QYJ3" s="168"/>
      <c r="QYK3" s="168"/>
      <c r="QYL3" s="168"/>
      <c r="QYM3" s="168"/>
      <c r="QYN3" s="168"/>
      <c r="QYO3" s="168"/>
      <c r="QYP3" s="168"/>
      <c r="QYQ3" s="168"/>
      <c r="QYR3" s="168"/>
      <c r="QYS3" s="168"/>
      <c r="QYT3" s="168"/>
      <c r="QYU3" s="168"/>
      <c r="QYV3" s="168"/>
      <c r="QYW3" s="168"/>
      <c r="QYX3" s="168"/>
      <c r="QYY3" s="168"/>
      <c r="QYZ3" s="168"/>
      <c r="QZA3" s="168"/>
      <c r="QZB3" s="168"/>
      <c r="QZC3" s="168"/>
      <c r="QZD3" s="168"/>
      <c r="QZE3" s="168"/>
      <c r="QZF3" s="168"/>
      <c r="QZG3" s="168"/>
      <c r="QZH3" s="168"/>
      <c r="QZI3" s="168"/>
      <c r="QZJ3" s="168"/>
      <c r="QZK3" s="168"/>
      <c r="QZL3" s="168"/>
      <c r="QZM3" s="168"/>
      <c r="QZN3" s="168"/>
      <c r="QZO3" s="168"/>
      <c r="QZP3" s="168"/>
      <c r="QZQ3" s="168"/>
      <c r="QZR3" s="168"/>
      <c r="QZS3" s="168"/>
      <c r="QZT3" s="168"/>
      <c r="QZU3" s="168"/>
      <c r="QZV3" s="168"/>
      <c r="QZW3" s="168"/>
      <c r="QZX3" s="168"/>
      <c r="QZY3" s="168"/>
      <c r="QZZ3" s="168"/>
      <c r="RAA3" s="168"/>
      <c r="RAB3" s="168"/>
      <c r="RAC3" s="168"/>
      <c r="RAD3" s="168"/>
      <c r="RAE3" s="168"/>
      <c r="RAF3" s="168"/>
      <c r="RAG3" s="168"/>
      <c r="RAH3" s="168"/>
      <c r="RAI3" s="168"/>
      <c r="RAJ3" s="168"/>
      <c r="RAK3" s="168"/>
      <c r="RAL3" s="168"/>
      <c r="RAM3" s="168"/>
      <c r="RAN3" s="168"/>
      <c r="RAO3" s="168"/>
      <c r="RAP3" s="168"/>
      <c r="RAQ3" s="168"/>
      <c r="RAR3" s="168"/>
      <c r="RAS3" s="168"/>
      <c r="RAT3" s="168"/>
      <c r="RAU3" s="168"/>
      <c r="RAV3" s="168"/>
      <c r="RAW3" s="168"/>
      <c r="RAX3" s="168"/>
      <c r="RAY3" s="168"/>
      <c r="RAZ3" s="168"/>
      <c r="RBA3" s="168"/>
      <c r="RBB3" s="168"/>
      <c r="RBC3" s="168"/>
      <c r="RBD3" s="168"/>
      <c r="RBE3" s="168"/>
      <c r="RBF3" s="168"/>
      <c r="RBG3" s="168"/>
      <c r="RBH3" s="168"/>
      <c r="RBI3" s="168"/>
      <c r="RBJ3" s="168"/>
      <c r="RBK3" s="168"/>
      <c r="RBL3" s="168"/>
      <c r="RBM3" s="168"/>
      <c r="RBN3" s="168"/>
      <c r="RBO3" s="168"/>
      <c r="RBP3" s="168"/>
      <c r="RBQ3" s="168"/>
      <c r="RBR3" s="168"/>
      <c r="RBS3" s="168"/>
      <c r="RBT3" s="168"/>
      <c r="RBU3" s="168"/>
      <c r="RBV3" s="168"/>
      <c r="RBW3" s="168"/>
      <c r="RBX3" s="168"/>
      <c r="RBY3" s="168"/>
      <c r="RBZ3" s="168"/>
      <c r="RCA3" s="168"/>
      <c r="RCB3" s="168"/>
      <c r="RCC3" s="168"/>
      <c r="RCD3" s="168"/>
      <c r="RCE3" s="168"/>
      <c r="RCF3" s="168"/>
      <c r="RCG3" s="168"/>
      <c r="RCH3" s="168"/>
      <c r="RCI3" s="168"/>
      <c r="RCJ3" s="168"/>
      <c r="RCK3" s="168"/>
      <c r="RCL3" s="168"/>
      <c r="RCM3" s="168"/>
      <c r="RCN3" s="168"/>
      <c r="RCO3" s="168"/>
      <c r="RCP3" s="168"/>
      <c r="RCQ3" s="168"/>
      <c r="RCR3" s="168"/>
      <c r="RCS3" s="168"/>
      <c r="RCT3" s="168"/>
      <c r="RCU3" s="168"/>
      <c r="RCV3" s="168"/>
      <c r="RCW3" s="168"/>
      <c r="RCX3" s="168"/>
      <c r="RCY3" s="168"/>
      <c r="RCZ3" s="168"/>
      <c r="RDA3" s="168"/>
      <c r="RDB3" s="168"/>
      <c r="RDC3" s="168"/>
      <c r="RDD3" s="168"/>
      <c r="RDE3" s="168"/>
      <c r="RDF3" s="168"/>
      <c r="RDG3" s="168"/>
      <c r="RDH3" s="168"/>
      <c r="RDI3" s="168"/>
      <c r="RDJ3" s="168"/>
      <c r="RDK3" s="168"/>
      <c r="RDL3" s="168"/>
      <c r="RDM3" s="168"/>
      <c r="RDN3" s="168"/>
      <c r="RDO3" s="168"/>
      <c r="RDP3" s="168"/>
      <c r="RDQ3" s="168"/>
      <c r="RDR3" s="168"/>
      <c r="RDS3" s="168"/>
      <c r="RDT3" s="168"/>
      <c r="RDU3" s="168"/>
      <c r="RDV3" s="168"/>
      <c r="RDW3" s="168"/>
      <c r="RDX3" s="168"/>
      <c r="RDY3" s="168"/>
      <c r="RDZ3" s="168"/>
      <c r="REA3" s="168"/>
      <c r="REB3" s="168"/>
      <c r="REC3" s="168"/>
      <c r="RED3" s="168"/>
      <c r="REE3" s="168"/>
      <c r="REF3" s="168"/>
      <c r="REG3" s="168"/>
      <c r="REH3" s="168"/>
      <c r="REI3" s="168"/>
      <c r="REJ3" s="168"/>
      <c r="REK3" s="168"/>
      <c r="REL3" s="168"/>
      <c r="REM3" s="168"/>
      <c r="REN3" s="168"/>
      <c r="REO3" s="168"/>
      <c r="REP3" s="168"/>
      <c r="REQ3" s="168"/>
      <c r="RER3" s="168"/>
      <c r="RES3" s="168"/>
      <c r="RET3" s="168"/>
      <c r="REU3" s="168"/>
      <c r="REV3" s="168"/>
      <c r="REW3" s="168"/>
      <c r="REX3" s="168"/>
      <c r="REY3" s="168"/>
      <c r="REZ3" s="168"/>
      <c r="RFA3" s="168"/>
      <c r="RFB3" s="168"/>
      <c r="RFC3" s="168"/>
      <c r="RFD3" s="168"/>
      <c r="RFE3" s="168"/>
      <c r="RFF3" s="168"/>
      <c r="RFG3" s="168"/>
      <c r="RFH3" s="168"/>
      <c r="RFI3" s="168"/>
      <c r="RFJ3" s="168"/>
      <c r="RFK3" s="168"/>
      <c r="RFL3" s="168"/>
      <c r="RFM3" s="168"/>
      <c r="RFN3" s="168"/>
      <c r="RFO3" s="168"/>
      <c r="RFP3" s="168"/>
      <c r="RFQ3" s="168"/>
      <c r="RFR3" s="168"/>
      <c r="RFS3" s="168"/>
      <c r="RFT3" s="168"/>
      <c r="RFU3" s="168"/>
      <c r="RFV3" s="168"/>
      <c r="RFW3" s="168"/>
      <c r="RFX3" s="168"/>
      <c r="RFY3" s="168"/>
      <c r="RFZ3" s="168"/>
      <c r="RGA3" s="168"/>
      <c r="RGB3" s="168"/>
      <c r="RGC3" s="168"/>
      <c r="RGD3" s="168"/>
      <c r="RGE3" s="168"/>
      <c r="RGF3" s="168"/>
      <c r="RGG3" s="168"/>
      <c r="RGH3" s="168"/>
      <c r="RGI3" s="168"/>
      <c r="RGJ3" s="168"/>
      <c r="RGK3" s="168"/>
      <c r="RGL3" s="168"/>
      <c r="RGM3" s="168"/>
      <c r="RGN3" s="168"/>
      <c r="RGO3" s="168"/>
      <c r="RGP3" s="168"/>
      <c r="RGQ3" s="168"/>
      <c r="RGR3" s="168"/>
      <c r="RGS3" s="168"/>
      <c r="RGT3" s="168"/>
      <c r="RGU3" s="168"/>
      <c r="RGV3" s="168"/>
      <c r="RGW3" s="168"/>
      <c r="RGX3" s="168"/>
      <c r="RGY3" s="168"/>
      <c r="RGZ3" s="168"/>
      <c r="RHA3" s="168"/>
      <c r="RHB3" s="168"/>
      <c r="RHC3" s="168"/>
      <c r="RHD3" s="168"/>
      <c r="RHE3" s="168"/>
      <c r="RHF3" s="168"/>
      <c r="RHG3" s="168"/>
      <c r="RHH3" s="168"/>
      <c r="RHI3" s="168"/>
      <c r="RHJ3" s="168"/>
      <c r="RHK3" s="168"/>
      <c r="RHL3" s="168"/>
      <c r="RHM3" s="168"/>
      <c r="RHN3" s="168"/>
      <c r="RHO3" s="168"/>
      <c r="RHP3" s="168"/>
      <c r="RHQ3" s="168"/>
      <c r="RHR3" s="168"/>
      <c r="RHS3" s="168"/>
      <c r="RHT3" s="168"/>
      <c r="RHU3" s="168"/>
      <c r="RHV3" s="168"/>
      <c r="RHW3" s="168"/>
      <c r="RHX3" s="168"/>
      <c r="RHY3" s="168"/>
      <c r="RHZ3" s="168"/>
      <c r="RIA3" s="168"/>
      <c r="RIB3" s="168"/>
      <c r="RIC3" s="168"/>
      <c r="RID3" s="168"/>
      <c r="RIE3" s="168"/>
      <c r="RIF3" s="168"/>
      <c r="RIG3" s="168"/>
      <c r="RIH3" s="168"/>
      <c r="RII3" s="168"/>
      <c r="RIJ3" s="168"/>
      <c r="RIK3" s="168"/>
      <c r="RIL3" s="168"/>
      <c r="RIM3" s="168"/>
      <c r="RIN3" s="168"/>
      <c r="RIO3" s="168"/>
      <c r="RIP3" s="168"/>
      <c r="RIQ3" s="168"/>
      <c r="RIR3" s="168"/>
      <c r="RIS3" s="168"/>
      <c r="RIT3" s="168"/>
      <c r="RIU3" s="168"/>
      <c r="RIV3" s="168"/>
      <c r="RIW3" s="168"/>
      <c r="RIX3" s="168"/>
      <c r="RIY3" s="168"/>
      <c r="RIZ3" s="168"/>
      <c r="RJA3" s="168"/>
      <c r="RJB3" s="168"/>
      <c r="RJC3" s="168"/>
      <c r="RJD3" s="168"/>
      <c r="RJE3" s="168"/>
      <c r="RJF3" s="168"/>
      <c r="RJG3" s="168"/>
      <c r="RJH3" s="168"/>
      <c r="RJI3" s="168"/>
      <c r="RJJ3" s="168"/>
      <c r="RJK3" s="168"/>
      <c r="RJL3" s="168"/>
      <c r="RJM3" s="168"/>
      <c r="RJN3" s="168"/>
      <c r="RJO3" s="168"/>
      <c r="RJP3" s="168"/>
      <c r="RJQ3" s="168"/>
      <c r="RJR3" s="168"/>
      <c r="RJS3" s="168"/>
      <c r="RJT3" s="168"/>
      <c r="RJU3" s="168"/>
      <c r="RJV3" s="168"/>
      <c r="RJW3" s="168"/>
      <c r="RJX3" s="168"/>
      <c r="RJY3" s="168"/>
      <c r="RJZ3" s="168"/>
      <c r="RKA3" s="168"/>
      <c r="RKB3" s="168"/>
      <c r="RKC3" s="168"/>
      <c r="RKD3" s="168"/>
      <c r="RKE3" s="168"/>
      <c r="RKF3" s="168"/>
      <c r="RKG3" s="168"/>
      <c r="RKH3" s="168"/>
      <c r="RKI3" s="168"/>
      <c r="RKJ3" s="168"/>
      <c r="RKK3" s="168"/>
      <c r="RKL3" s="168"/>
      <c r="RKM3" s="168"/>
      <c r="RKN3" s="168"/>
      <c r="RKO3" s="168"/>
      <c r="RKP3" s="168"/>
      <c r="RKQ3" s="168"/>
      <c r="RKR3" s="168"/>
      <c r="RKS3" s="168"/>
      <c r="RKT3" s="168"/>
      <c r="RKU3" s="168"/>
      <c r="RKV3" s="168"/>
      <c r="RKW3" s="168"/>
      <c r="RKX3" s="168"/>
      <c r="RKY3" s="168"/>
      <c r="RKZ3" s="168"/>
      <c r="RLA3" s="168"/>
      <c r="RLB3" s="168"/>
      <c r="RLC3" s="168"/>
      <c r="RLD3" s="168"/>
      <c r="RLE3" s="168"/>
      <c r="RLF3" s="168"/>
      <c r="RLG3" s="168"/>
      <c r="RLH3" s="168"/>
      <c r="RLI3" s="168"/>
      <c r="RLJ3" s="168"/>
      <c r="RLK3" s="168"/>
      <c r="RLL3" s="168"/>
      <c r="RLM3" s="168"/>
      <c r="RLN3" s="168"/>
      <c r="RLO3" s="168"/>
      <c r="RLP3" s="168"/>
      <c r="RLQ3" s="168"/>
      <c r="RLR3" s="168"/>
      <c r="RLS3" s="168"/>
      <c r="RLT3" s="168"/>
      <c r="RLU3" s="168"/>
      <c r="RLV3" s="168"/>
      <c r="RLW3" s="168"/>
      <c r="RLX3" s="168"/>
      <c r="RLY3" s="168"/>
      <c r="RLZ3" s="168"/>
      <c r="RMA3" s="168"/>
      <c r="RMB3" s="168"/>
      <c r="RMC3" s="168"/>
      <c r="RMD3" s="168"/>
      <c r="RME3" s="168"/>
      <c r="RMF3" s="168"/>
      <c r="RMG3" s="168"/>
      <c r="RMH3" s="168"/>
      <c r="RMI3" s="168"/>
      <c r="RMJ3" s="168"/>
      <c r="RMK3" s="168"/>
      <c r="RML3" s="168"/>
      <c r="RMM3" s="168"/>
      <c r="RMN3" s="168"/>
      <c r="RMO3" s="168"/>
      <c r="RMP3" s="168"/>
      <c r="RMQ3" s="168"/>
      <c r="RMR3" s="168"/>
      <c r="RMS3" s="168"/>
      <c r="RMT3" s="168"/>
      <c r="RMU3" s="168"/>
      <c r="RMV3" s="168"/>
      <c r="RMW3" s="168"/>
      <c r="RMX3" s="168"/>
      <c r="RMY3" s="168"/>
      <c r="RMZ3" s="168"/>
      <c r="RNA3" s="168"/>
      <c r="RNB3" s="168"/>
      <c r="RNC3" s="168"/>
      <c r="RND3" s="168"/>
      <c r="RNE3" s="168"/>
      <c r="RNF3" s="168"/>
      <c r="RNG3" s="168"/>
      <c r="RNH3" s="168"/>
      <c r="RNI3" s="168"/>
      <c r="RNJ3" s="168"/>
      <c r="RNK3" s="168"/>
      <c r="RNL3" s="168"/>
      <c r="RNM3" s="168"/>
      <c r="RNN3" s="168"/>
      <c r="RNO3" s="168"/>
      <c r="RNP3" s="168"/>
      <c r="RNQ3" s="168"/>
      <c r="RNR3" s="168"/>
      <c r="RNS3" s="168"/>
      <c r="RNT3" s="168"/>
      <c r="RNU3" s="168"/>
      <c r="RNV3" s="168"/>
      <c r="RNW3" s="168"/>
      <c r="RNX3" s="168"/>
      <c r="RNY3" s="168"/>
      <c r="RNZ3" s="168"/>
      <c r="ROA3" s="168"/>
      <c r="ROB3" s="168"/>
      <c r="ROC3" s="168"/>
      <c r="ROD3" s="168"/>
      <c r="ROE3" s="168"/>
      <c r="ROF3" s="168"/>
      <c r="ROG3" s="168"/>
      <c r="ROH3" s="168"/>
      <c r="ROI3" s="168"/>
      <c r="ROJ3" s="168"/>
      <c r="ROK3" s="168"/>
      <c r="ROL3" s="168"/>
      <c r="ROM3" s="168"/>
      <c r="RON3" s="168"/>
      <c r="ROO3" s="168"/>
      <c r="ROP3" s="168"/>
      <c r="ROQ3" s="168"/>
      <c r="ROR3" s="168"/>
      <c r="ROS3" s="168"/>
      <c r="ROT3" s="168"/>
      <c r="ROU3" s="168"/>
      <c r="ROV3" s="168"/>
      <c r="ROW3" s="168"/>
      <c r="ROX3" s="168"/>
      <c r="ROY3" s="168"/>
      <c r="ROZ3" s="168"/>
      <c r="RPA3" s="168"/>
      <c r="RPB3" s="168"/>
      <c r="RPC3" s="168"/>
      <c r="RPD3" s="168"/>
      <c r="RPE3" s="168"/>
      <c r="RPF3" s="168"/>
      <c r="RPG3" s="168"/>
      <c r="RPH3" s="168"/>
      <c r="RPI3" s="168"/>
      <c r="RPJ3" s="168"/>
      <c r="RPK3" s="168"/>
      <c r="RPL3" s="168"/>
      <c r="RPM3" s="168"/>
      <c r="RPN3" s="168"/>
      <c r="RPO3" s="168"/>
      <c r="RPP3" s="168"/>
      <c r="RPQ3" s="168"/>
      <c r="RPR3" s="168"/>
      <c r="RPS3" s="168"/>
      <c r="RPT3" s="168"/>
      <c r="RPU3" s="168"/>
      <c r="RPV3" s="168"/>
      <c r="RPW3" s="168"/>
      <c r="RPX3" s="168"/>
      <c r="RPY3" s="168"/>
      <c r="RPZ3" s="168"/>
      <c r="RQA3" s="168"/>
      <c r="RQB3" s="168"/>
      <c r="RQC3" s="168"/>
      <c r="RQD3" s="168"/>
      <c r="RQE3" s="168"/>
      <c r="RQF3" s="168"/>
      <c r="RQG3" s="168"/>
      <c r="RQH3" s="168"/>
      <c r="RQI3" s="168"/>
      <c r="RQJ3" s="168"/>
      <c r="RQK3" s="168"/>
      <c r="RQL3" s="168"/>
      <c r="RQM3" s="168"/>
      <c r="RQN3" s="168"/>
      <c r="RQO3" s="168"/>
      <c r="RQP3" s="168"/>
      <c r="RQQ3" s="168"/>
      <c r="RQR3" s="168"/>
      <c r="RQS3" s="168"/>
      <c r="RQT3" s="168"/>
      <c r="RQU3" s="168"/>
      <c r="RQV3" s="168"/>
      <c r="RQW3" s="168"/>
      <c r="RQX3" s="168"/>
      <c r="RQY3" s="168"/>
      <c r="RQZ3" s="168"/>
      <c r="RRA3" s="168"/>
      <c r="RRB3" s="168"/>
      <c r="RRC3" s="168"/>
      <c r="RRD3" s="168"/>
      <c r="RRE3" s="168"/>
      <c r="RRF3" s="168"/>
      <c r="RRG3" s="168"/>
      <c r="RRH3" s="168"/>
      <c r="RRI3" s="168"/>
      <c r="RRJ3" s="168"/>
      <c r="RRK3" s="168"/>
      <c r="RRL3" s="168"/>
      <c r="RRM3" s="168"/>
      <c r="RRN3" s="168"/>
      <c r="RRO3" s="168"/>
      <c r="RRP3" s="168"/>
      <c r="RRQ3" s="168"/>
      <c r="RRR3" s="168"/>
      <c r="RRS3" s="168"/>
      <c r="RRT3" s="168"/>
      <c r="RRU3" s="168"/>
      <c r="RRV3" s="168"/>
      <c r="RRW3" s="168"/>
      <c r="RRX3" s="168"/>
      <c r="RRY3" s="168"/>
      <c r="RRZ3" s="168"/>
      <c r="RSA3" s="168"/>
      <c r="RSB3" s="168"/>
      <c r="RSC3" s="168"/>
      <c r="RSD3" s="168"/>
      <c r="RSE3" s="168"/>
      <c r="RSF3" s="168"/>
      <c r="RSG3" s="168"/>
      <c r="RSH3" s="168"/>
      <c r="RSI3" s="168"/>
      <c r="RSJ3" s="168"/>
      <c r="RSK3" s="168"/>
      <c r="RSL3" s="168"/>
      <c r="RSM3" s="168"/>
      <c r="RSN3" s="168"/>
      <c r="RSO3" s="168"/>
      <c r="RSP3" s="168"/>
      <c r="RSQ3" s="168"/>
      <c r="RSR3" s="168"/>
      <c r="RSS3" s="168"/>
      <c r="RST3" s="168"/>
      <c r="RSU3" s="168"/>
      <c r="RSV3" s="168"/>
      <c r="RSW3" s="168"/>
      <c r="RSX3" s="168"/>
      <c r="RSY3" s="168"/>
      <c r="RSZ3" s="168"/>
      <c r="RTA3" s="168"/>
      <c r="RTB3" s="168"/>
      <c r="RTC3" s="168"/>
      <c r="RTD3" s="168"/>
      <c r="RTE3" s="168"/>
      <c r="RTF3" s="168"/>
      <c r="RTG3" s="168"/>
      <c r="RTH3" s="168"/>
      <c r="RTI3" s="168"/>
      <c r="RTJ3" s="168"/>
      <c r="RTK3" s="168"/>
      <c r="RTL3" s="168"/>
      <c r="RTM3" s="168"/>
      <c r="RTN3" s="168"/>
      <c r="RTO3" s="168"/>
      <c r="RTP3" s="168"/>
      <c r="RTQ3" s="168"/>
      <c r="RTR3" s="168"/>
      <c r="RTS3" s="168"/>
      <c r="RTT3" s="168"/>
      <c r="RTU3" s="168"/>
      <c r="RTV3" s="168"/>
      <c r="RTW3" s="168"/>
      <c r="RTX3" s="168"/>
      <c r="RTY3" s="168"/>
      <c r="RTZ3" s="168"/>
      <c r="RUA3" s="168"/>
      <c r="RUB3" s="168"/>
      <c r="RUC3" s="168"/>
      <c r="RUD3" s="168"/>
      <c r="RUE3" s="168"/>
      <c r="RUF3" s="168"/>
      <c r="RUG3" s="168"/>
      <c r="RUH3" s="168"/>
      <c r="RUI3" s="168"/>
      <c r="RUJ3" s="168"/>
      <c r="RUK3" s="168"/>
      <c r="RUL3" s="168"/>
      <c r="RUM3" s="168"/>
      <c r="RUN3" s="168"/>
      <c r="RUO3" s="168"/>
      <c r="RUP3" s="168"/>
      <c r="RUQ3" s="168"/>
      <c r="RUR3" s="168"/>
      <c r="RUS3" s="168"/>
      <c r="RUT3" s="168"/>
      <c r="RUU3" s="168"/>
      <c r="RUV3" s="168"/>
      <c r="RUW3" s="168"/>
      <c r="RUX3" s="168"/>
      <c r="RUY3" s="168"/>
      <c r="RUZ3" s="168"/>
      <c r="RVA3" s="168"/>
      <c r="RVB3" s="168"/>
      <c r="RVC3" s="168"/>
      <c r="RVD3" s="168"/>
      <c r="RVE3" s="168"/>
      <c r="RVF3" s="168"/>
      <c r="RVG3" s="168"/>
      <c r="RVH3" s="168"/>
      <c r="RVI3" s="168"/>
      <c r="RVJ3" s="168"/>
      <c r="RVK3" s="168"/>
      <c r="RVL3" s="168"/>
      <c r="RVM3" s="168"/>
      <c r="RVN3" s="168"/>
      <c r="RVO3" s="168"/>
      <c r="RVP3" s="168"/>
      <c r="RVQ3" s="168"/>
      <c r="RVR3" s="168"/>
      <c r="RVS3" s="168"/>
      <c r="RVT3" s="168"/>
      <c r="RVU3" s="168"/>
      <c r="RVV3" s="168"/>
      <c r="RVW3" s="168"/>
      <c r="RVX3" s="168"/>
      <c r="RVY3" s="168"/>
      <c r="RVZ3" s="168"/>
      <c r="RWA3" s="168"/>
      <c r="RWB3" s="168"/>
      <c r="RWC3" s="168"/>
      <c r="RWD3" s="168"/>
      <c r="RWE3" s="168"/>
      <c r="RWF3" s="168"/>
      <c r="RWG3" s="168"/>
      <c r="RWH3" s="168"/>
      <c r="RWI3" s="168"/>
      <c r="RWJ3" s="168"/>
      <c r="RWK3" s="168"/>
      <c r="RWL3" s="168"/>
      <c r="RWM3" s="168"/>
      <c r="RWN3" s="168"/>
      <c r="RWO3" s="168"/>
      <c r="RWP3" s="168"/>
      <c r="RWQ3" s="168"/>
      <c r="RWR3" s="168"/>
      <c r="RWS3" s="168"/>
      <c r="RWT3" s="168"/>
      <c r="RWU3" s="168"/>
      <c r="RWV3" s="168"/>
      <c r="RWW3" s="168"/>
      <c r="RWX3" s="168"/>
      <c r="RWY3" s="168"/>
      <c r="RWZ3" s="168"/>
      <c r="RXA3" s="168"/>
      <c r="RXB3" s="168"/>
      <c r="RXC3" s="168"/>
      <c r="RXD3" s="168"/>
      <c r="RXE3" s="168"/>
      <c r="RXF3" s="168"/>
      <c r="RXG3" s="168"/>
      <c r="RXH3" s="168"/>
      <c r="RXI3" s="168"/>
      <c r="RXJ3" s="168"/>
      <c r="RXK3" s="168"/>
      <c r="RXL3" s="168"/>
      <c r="RXM3" s="168"/>
      <c r="RXN3" s="168"/>
      <c r="RXO3" s="168"/>
      <c r="RXP3" s="168"/>
      <c r="RXQ3" s="168"/>
      <c r="RXR3" s="168"/>
      <c r="RXS3" s="168"/>
      <c r="RXT3" s="168"/>
      <c r="RXU3" s="168"/>
      <c r="RXV3" s="168"/>
      <c r="RXW3" s="168"/>
      <c r="RXX3" s="168"/>
      <c r="RXY3" s="168"/>
      <c r="RXZ3" s="168"/>
      <c r="RYA3" s="168"/>
      <c r="RYB3" s="168"/>
      <c r="RYC3" s="168"/>
      <c r="RYD3" s="168"/>
      <c r="RYE3" s="168"/>
      <c r="RYF3" s="168"/>
      <c r="RYG3" s="168"/>
      <c r="RYH3" s="168"/>
      <c r="RYI3" s="168"/>
      <c r="RYJ3" s="168"/>
      <c r="RYK3" s="168"/>
      <c r="RYL3" s="168"/>
      <c r="RYM3" s="168"/>
      <c r="RYN3" s="168"/>
      <c r="RYO3" s="168"/>
      <c r="RYP3" s="168"/>
      <c r="RYQ3" s="168"/>
      <c r="RYR3" s="168"/>
      <c r="RYS3" s="168"/>
      <c r="RYT3" s="168"/>
      <c r="RYU3" s="168"/>
      <c r="RYV3" s="168"/>
      <c r="RYW3" s="168"/>
      <c r="RYX3" s="168"/>
      <c r="RYY3" s="168"/>
      <c r="RYZ3" s="168"/>
      <c r="RZA3" s="168"/>
      <c r="RZB3" s="168"/>
      <c r="RZC3" s="168"/>
      <c r="RZD3" s="168"/>
      <c r="RZE3" s="168"/>
      <c r="RZF3" s="168"/>
      <c r="RZG3" s="168"/>
      <c r="RZH3" s="168"/>
      <c r="RZI3" s="168"/>
      <c r="RZJ3" s="168"/>
      <c r="RZK3" s="168"/>
      <c r="RZL3" s="168"/>
      <c r="RZM3" s="168"/>
      <c r="RZN3" s="168"/>
      <c r="RZO3" s="168"/>
      <c r="RZP3" s="168"/>
      <c r="RZQ3" s="168"/>
      <c r="RZR3" s="168"/>
      <c r="RZS3" s="168"/>
      <c r="RZT3" s="168"/>
      <c r="RZU3" s="168"/>
      <c r="RZV3" s="168"/>
      <c r="RZW3" s="168"/>
      <c r="RZX3" s="168"/>
      <c r="RZY3" s="168"/>
      <c r="RZZ3" s="168"/>
      <c r="SAA3" s="168"/>
      <c r="SAB3" s="168"/>
      <c r="SAC3" s="168"/>
      <c r="SAD3" s="168"/>
      <c r="SAE3" s="168"/>
      <c r="SAF3" s="168"/>
      <c r="SAG3" s="168"/>
      <c r="SAH3" s="168"/>
      <c r="SAI3" s="168"/>
      <c r="SAJ3" s="168"/>
      <c r="SAK3" s="168"/>
      <c r="SAL3" s="168"/>
      <c r="SAM3" s="168"/>
      <c r="SAN3" s="168"/>
      <c r="SAO3" s="168"/>
      <c r="SAP3" s="168"/>
      <c r="SAQ3" s="168"/>
      <c r="SAR3" s="168"/>
      <c r="SAS3" s="168"/>
      <c r="SAT3" s="168"/>
      <c r="SAU3" s="168"/>
      <c r="SAV3" s="168"/>
      <c r="SAW3" s="168"/>
      <c r="SAX3" s="168"/>
      <c r="SAY3" s="168"/>
      <c r="SAZ3" s="168"/>
      <c r="SBA3" s="168"/>
      <c r="SBB3" s="168"/>
      <c r="SBC3" s="168"/>
      <c r="SBD3" s="168"/>
      <c r="SBE3" s="168"/>
      <c r="SBF3" s="168"/>
      <c r="SBG3" s="168"/>
      <c r="SBH3" s="168"/>
      <c r="SBI3" s="168"/>
      <c r="SBJ3" s="168"/>
      <c r="SBK3" s="168"/>
      <c r="SBL3" s="168"/>
      <c r="SBM3" s="168"/>
      <c r="SBN3" s="168"/>
      <c r="SBO3" s="168"/>
      <c r="SBP3" s="168"/>
      <c r="SBQ3" s="168"/>
      <c r="SBR3" s="168"/>
      <c r="SBS3" s="168"/>
      <c r="SBT3" s="168"/>
      <c r="SBU3" s="168"/>
      <c r="SBV3" s="168"/>
      <c r="SBW3" s="168"/>
      <c r="SBX3" s="168"/>
      <c r="SBY3" s="168"/>
      <c r="SBZ3" s="168"/>
      <c r="SCA3" s="168"/>
      <c r="SCB3" s="168"/>
      <c r="SCC3" s="168"/>
      <c r="SCD3" s="168"/>
      <c r="SCE3" s="168"/>
      <c r="SCF3" s="168"/>
      <c r="SCG3" s="168"/>
      <c r="SCH3" s="168"/>
      <c r="SCI3" s="168"/>
      <c r="SCJ3" s="168"/>
      <c r="SCK3" s="168"/>
      <c r="SCL3" s="168"/>
      <c r="SCM3" s="168"/>
      <c r="SCN3" s="168"/>
      <c r="SCO3" s="168"/>
      <c r="SCP3" s="168"/>
      <c r="SCQ3" s="168"/>
      <c r="SCR3" s="168"/>
      <c r="SCS3" s="168"/>
      <c r="SCT3" s="168"/>
      <c r="SCU3" s="168"/>
      <c r="SCV3" s="168"/>
      <c r="SCW3" s="168"/>
      <c r="SCX3" s="168"/>
      <c r="SCY3" s="168"/>
      <c r="SCZ3" s="168"/>
      <c r="SDA3" s="168"/>
      <c r="SDB3" s="168"/>
      <c r="SDC3" s="168"/>
      <c r="SDD3" s="168"/>
      <c r="SDE3" s="168"/>
      <c r="SDF3" s="168"/>
      <c r="SDG3" s="168"/>
      <c r="SDH3" s="168"/>
      <c r="SDI3" s="168"/>
      <c r="SDJ3" s="168"/>
      <c r="SDK3" s="168"/>
      <c r="SDL3" s="168"/>
      <c r="SDM3" s="168"/>
      <c r="SDN3" s="168"/>
      <c r="SDO3" s="168"/>
      <c r="SDP3" s="168"/>
      <c r="SDQ3" s="168"/>
      <c r="SDR3" s="168"/>
      <c r="SDS3" s="168"/>
      <c r="SDT3" s="168"/>
      <c r="SDU3" s="168"/>
      <c r="SDV3" s="168"/>
      <c r="SDW3" s="168"/>
      <c r="SDX3" s="168"/>
      <c r="SDY3" s="168"/>
      <c r="SDZ3" s="168"/>
      <c r="SEA3" s="168"/>
      <c r="SEB3" s="168"/>
      <c r="SEC3" s="168"/>
      <c r="SED3" s="168"/>
      <c r="SEE3" s="168"/>
      <c r="SEF3" s="168"/>
      <c r="SEG3" s="168"/>
      <c r="SEH3" s="168"/>
      <c r="SEI3" s="168"/>
      <c r="SEJ3" s="168"/>
      <c r="SEK3" s="168"/>
      <c r="SEL3" s="168"/>
      <c r="SEM3" s="168"/>
      <c r="SEN3" s="168"/>
      <c r="SEO3" s="168"/>
      <c r="SEP3" s="168"/>
      <c r="SEQ3" s="168"/>
      <c r="SER3" s="168"/>
      <c r="SES3" s="168"/>
      <c r="SET3" s="168"/>
      <c r="SEU3" s="168"/>
      <c r="SEV3" s="168"/>
      <c r="SEW3" s="168"/>
      <c r="SEX3" s="168"/>
      <c r="SEY3" s="168"/>
      <c r="SEZ3" s="168"/>
      <c r="SFA3" s="168"/>
      <c r="SFB3" s="168"/>
      <c r="SFC3" s="168"/>
      <c r="SFD3" s="168"/>
      <c r="SFE3" s="168"/>
      <c r="SFF3" s="168"/>
      <c r="SFG3" s="168"/>
      <c r="SFH3" s="168"/>
      <c r="SFI3" s="168"/>
      <c r="SFJ3" s="168"/>
      <c r="SFK3" s="168"/>
      <c r="SFL3" s="168"/>
      <c r="SFM3" s="168"/>
      <c r="SFN3" s="168"/>
      <c r="SFO3" s="168"/>
      <c r="SFP3" s="168"/>
      <c r="SFQ3" s="168"/>
      <c r="SFR3" s="168"/>
      <c r="SFS3" s="168"/>
      <c r="SFT3" s="168"/>
      <c r="SFU3" s="168"/>
      <c r="SFV3" s="168"/>
      <c r="SFW3" s="168"/>
      <c r="SFX3" s="168"/>
      <c r="SFY3" s="168"/>
      <c r="SFZ3" s="168"/>
      <c r="SGA3" s="168"/>
      <c r="SGB3" s="168"/>
      <c r="SGC3" s="168"/>
      <c r="SGD3" s="168"/>
      <c r="SGE3" s="168"/>
      <c r="SGF3" s="168"/>
      <c r="SGG3" s="168"/>
      <c r="SGH3" s="168"/>
      <c r="SGI3" s="168"/>
      <c r="SGJ3" s="168"/>
      <c r="SGK3" s="168"/>
      <c r="SGL3" s="168"/>
      <c r="SGM3" s="168"/>
      <c r="SGN3" s="168"/>
      <c r="SGO3" s="168"/>
      <c r="SGP3" s="168"/>
      <c r="SGQ3" s="168"/>
      <c r="SGR3" s="168"/>
      <c r="SGS3" s="168"/>
      <c r="SGT3" s="168"/>
      <c r="SGU3" s="168"/>
      <c r="SGV3" s="168"/>
      <c r="SGW3" s="168"/>
      <c r="SGX3" s="168"/>
      <c r="SGY3" s="168"/>
      <c r="SGZ3" s="168"/>
      <c r="SHA3" s="168"/>
      <c r="SHB3" s="168"/>
      <c r="SHC3" s="168"/>
      <c r="SHD3" s="168"/>
      <c r="SHE3" s="168"/>
      <c r="SHF3" s="168"/>
      <c r="SHG3" s="168"/>
      <c r="SHH3" s="168"/>
      <c r="SHI3" s="168"/>
      <c r="SHJ3" s="168"/>
      <c r="SHK3" s="168"/>
      <c r="SHL3" s="168"/>
      <c r="SHM3" s="168"/>
      <c r="SHN3" s="168"/>
      <c r="SHO3" s="168"/>
      <c r="SHP3" s="168"/>
      <c r="SHQ3" s="168"/>
      <c r="SHR3" s="168"/>
      <c r="SHS3" s="168"/>
      <c r="SHT3" s="168"/>
      <c r="SHU3" s="168"/>
      <c r="SHV3" s="168"/>
      <c r="SHW3" s="168"/>
      <c r="SHX3" s="168"/>
      <c r="SHY3" s="168"/>
      <c r="SHZ3" s="168"/>
      <c r="SIA3" s="168"/>
      <c r="SIB3" s="168"/>
      <c r="SIC3" s="168"/>
      <c r="SID3" s="168"/>
      <c r="SIE3" s="168"/>
      <c r="SIF3" s="168"/>
      <c r="SIG3" s="168"/>
      <c r="SIH3" s="168"/>
      <c r="SII3" s="168"/>
      <c r="SIJ3" s="168"/>
      <c r="SIK3" s="168"/>
      <c r="SIL3" s="168"/>
      <c r="SIM3" s="168"/>
      <c r="SIN3" s="168"/>
      <c r="SIO3" s="168"/>
      <c r="SIP3" s="168"/>
      <c r="SIQ3" s="168"/>
      <c r="SIR3" s="168"/>
      <c r="SIS3" s="168"/>
      <c r="SIT3" s="168"/>
      <c r="SIU3" s="168"/>
      <c r="SIV3" s="168"/>
      <c r="SIW3" s="168"/>
      <c r="SIX3" s="168"/>
      <c r="SIY3" s="168"/>
      <c r="SIZ3" s="168"/>
      <c r="SJA3" s="168"/>
      <c r="SJB3" s="168"/>
      <c r="SJC3" s="168"/>
      <c r="SJD3" s="168"/>
      <c r="SJE3" s="168"/>
      <c r="SJF3" s="168"/>
      <c r="SJG3" s="168"/>
      <c r="SJH3" s="168"/>
      <c r="SJI3" s="168"/>
      <c r="SJJ3" s="168"/>
      <c r="SJK3" s="168"/>
      <c r="SJL3" s="168"/>
      <c r="SJM3" s="168"/>
      <c r="SJN3" s="168"/>
      <c r="SJO3" s="168"/>
      <c r="SJP3" s="168"/>
      <c r="SJQ3" s="168"/>
      <c r="SJR3" s="168"/>
      <c r="SJS3" s="168"/>
      <c r="SJT3" s="168"/>
      <c r="SJU3" s="168"/>
      <c r="SJV3" s="168"/>
      <c r="SJW3" s="168"/>
      <c r="SJX3" s="168"/>
      <c r="SJY3" s="168"/>
      <c r="SJZ3" s="168"/>
      <c r="SKA3" s="168"/>
      <c r="SKB3" s="168"/>
      <c r="SKC3" s="168"/>
      <c r="SKD3" s="168"/>
      <c r="SKE3" s="168"/>
      <c r="SKF3" s="168"/>
      <c r="SKG3" s="168"/>
      <c r="SKH3" s="168"/>
      <c r="SKI3" s="168"/>
      <c r="SKJ3" s="168"/>
      <c r="SKK3" s="168"/>
      <c r="SKL3" s="168"/>
      <c r="SKM3" s="168"/>
      <c r="SKN3" s="168"/>
      <c r="SKO3" s="168"/>
      <c r="SKP3" s="168"/>
      <c r="SKQ3" s="168"/>
      <c r="SKR3" s="168"/>
      <c r="SKS3" s="168"/>
      <c r="SKT3" s="168"/>
      <c r="SKU3" s="168"/>
      <c r="SKV3" s="168"/>
      <c r="SKW3" s="168"/>
      <c r="SKX3" s="168"/>
      <c r="SKY3" s="168"/>
      <c r="SKZ3" s="168"/>
      <c r="SLA3" s="168"/>
      <c r="SLB3" s="168"/>
      <c r="SLC3" s="168"/>
      <c r="SLD3" s="168"/>
      <c r="SLE3" s="168"/>
      <c r="SLF3" s="168"/>
      <c r="SLG3" s="168"/>
      <c r="SLH3" s="168"/>
      <c r="SLI3" s="168"/>
      <c r="SLJ3" s="168"/>
      <c r="SLK3" s="168"/>
      <c r="SLL3" s="168"/>
      <c r="SLM3" s="168"/>
      <c r="SLN3" s="168"/>
      <c r="SLO3" s="168"/>
      <c r="SLP3" s="168"/>
      <c r="SLQ3" s="168"/>
      <c r="SLR3" s="168"/>
      <c r="SLS3" s="168"/>
      <c r="SLT3" s="168"/>
      <c r="SLU3" s="168"/>
      <c r="SLV3" s="168"/>
      <c r="SLW3" s="168"/>
      <c r="SLX3" s="168"/>
      <c r="SLY3" s="168"/>
      <c r="SLZ3" s="168"/>
      <c r="SMA3" s="168"/>
      <c r="SMB3" s="168"/>
      <c r="SMC3" s="168"/>
      <c r="SMD3" s="168"/>
      <c r="SME3" s="168"/>
      <c r="SMF3" s="168"/>
      <c r="SMG3" s="168"/>
      <c r="SMH3" s="168"/>
      <c r="SMI3" s="168"/>
      <c r="SMJ3" s="168"/>
      <c r="SMK3" s="168"/>
      <c r="SML3" s="168"/>
      <c r="SMM3" s="168"/>
      <c r="SMN3" s="168"/>
      <c r="SMO3" s="168"/>
      <c r="SMP3" s="168"/>
      <c r="SMQ3" s="168"/>
      <c r="SMR3" s="168"/>
      <c r="SMS3" s="168"/>
      <c r="SMT3" s="168"/>
      <c r="SMU3" s="168"/>
      <c r="SMV3" s="168"/>
      <c r="SMW3" s="168"/>
      <c r="SMX3" s="168"/>
      <c r="SMY3" s="168"/>
      <c r="SMZ3" s="168"/>
      <c r="SNA3" s="168"/>
      <c r="SNB3" s="168"/>
      <c r="SNC3" s="168"/>
      <c r="SND3" s="168"/>
      <c r="SNE3" s="168"/>
      <c r="SNF3" s="168"/>
      <c r="SNG3" s="168"/>
      <c r="SNH3" s="168"/>
      <c r="SNI3" s="168"/>
      <c r="SNJ3" s="168"/>
      <c r="SNK3" s="168"/>
      <c r="SNL3" s="168"/>
      <c r="SNM3" s="168"/>
      <c r="SNN3" s="168"/>
      <c r="SNO3" s="168"/>
      <c r="SNP3" s="168"/>
      <c r="SNQ3" s="168"/>
      <c r="SNR3" s="168"/>
      <c r="SNS3" s="168"/>
      <c r="SNT3" s="168"/>
      <c r="SNU3" s="168"/>
      <c r="SNV3" s="168"/>
      <c r="SNW3" s="168"/>
      <c r="SNX3" s="168"/>
      <c r="SNY3" s="168"/>
      <c r="SNZ3" s="168"/>
      <c r="SOA3" s="168"/>
      <c r="SOB3" s="168"/>
      <c r="SOC3" s="168"/>
      <c r="SOD3" s="168"/>
      <c r="SOE3" s="168"/>
      <c r="SOF3" s="168"/>
      <c r="SOG3" s="168"/>
      <c r="SOH3" s="168"/>
      <c r="SOI3" s="168"/>
      <c r="SOJ3" s="168"/>
      <c r="SOK3" s="168"/>
      <c r="SOL3" s="168"/>
      <c r="SOM3" s="168"/>
      <c r="SON3" s="168"/>
      <c r="SOO3" s="168"/>
      <c r="SOP3" s="168"/>
      <c r="SOQ3" s="168"/>
      <c r="SOR3" s="168"/>
      <c r="SOS3" s="168"/>
      <c r="SOT3" s="168"/>
      <c r="SOU3" s="168"/>
      <c r="SOV3" s="168"/>
      <c r="SOW3" s="168"/>
      <c r="SOX3" s="168"/>
      <c r="SOY3" s="168"/>
      <c r="SOZ3" s="168"/>
      <c r="SPA3" s="168"/>
      <c r="SPB3" s="168"/>
      <c r="SPC3" s="168"/>
      <c r="SPD3" s="168"/>
      <c r="SPE3" s="168"/>
      <c r="SPF3" s="168"/>
      <c r="SPG3" s="168"/>
      <c r="SPH3" s="168"/>
      <c r="SPI3" s="168"/>
      <c r="SPJ3" s="168"/>
      <c r="SPK3" s="168"/>
      <c r="SPL3" s="168"/>
      <c r="SPM3" s="168"/>
      <c r="SPN3" s="168"/>
      <c r="SPO3" s="168"/>
      <c r="SPP3" s="168"/>
      <c r="SPQ3" s="168"/>
      <c r="SPR3" s="168"/>
      <c r="SPS3" s="168"/>
      <c r="SPT3" s="168"/>
      <c r="SPU3" s="168"/>
      <c r="SPV3" s="168"/>
      <c r="SPW3" s="168"/>
      <c r="SPX3" s="168"/>
      <c r="SPY3" s="168"/>
      <c r="SPZ3" s="168"/>
      <c r="SQA3" s="168"/>
      <c r="SQB3" s="168"/>
      <c r="SQC3" s="168"/>
      <c r="SQD3" s="168"/>
      <c r="SQE3" s="168"/>
      <c r="SQF3" s="168"/>
      <c r="SQG3" s="168"/>
      <c r="SQH3" s="168"/>
      <c r="SQI3" s="168"/>
      <c r="SQJ3" s="168"/>
      <c r="SQK3" s="168"/>
      <c r="SQL3" s="168"/>
      <c r="SQM3" s="168"/>
      <c r="SQN3" s="168"/>
      <c r="SQO3" s="168"/>
      <c r="SQP3" s="168"/>
      <c r="SQQ3" s="168"/>
      <c r="SQR3" s="168"/>
      <c r="SQS3" s="168"/>
      <c r="SQT3" s="168"/>
      <c r="SQU3" s="168"/>
      <c r="SQV3" s="168"/>
      <c r="SQW3" s="168"/>
      <c r="SQX3" s="168"/>
      <c r="SQY3" s="168"/>
      <c r="SQZ3" s="168"/>
      <c r="SRA3" s="168"/>
      <c r="SRB3" s="168"/>
      <c r="SRC3" s="168"/>
      <c r="SRD3" s="168"/>
      <c r="SRE3" s="168"/>
      <c r="SRF3" s="168"/>
      <c r="SRG3" s="168"/>
      <c r="SRH3" s="168"/>
      <c r="SRI3" s="168"/>
      <c r="SRJ3" s="168"/>
      <c r="SRK3" s="168"/>
      <c r="SRL3" s="168"/>
      <c r="SRM3" s="168"/>
      <c r="SRN3" s="168"/>
      <c r="SRO3" s="168"/>
      <c r="SRP3" s="168"/>
      <c r="SRQ3" s="168"/>
      <c r="SRR3" s="168"/>
      <c r="SRS3" s="168"/>
      <c r="SRT3" s="168"/>
      <c r="SRU3" s="168"/>
      <c r="SRV3" s="168"/>
      <c r="SRW3" s="168"/>
      <c r="SRX3" s="168"/>
      <c r="SRY3" s="168"/>
      <c r="SRZ3" s="168"/>
      <c r="SSA3" s="168"/>
      <c r="SSB3" s="168"/>
      <c r="SSC3" s="168"/>
      <c r="SSD3" s="168"/>
      <c r="SSE3" s="168"/>
      <c r="SSF3" s="168"/>
      <c r="SSG3" s="168"/>
      <c r="SSH3" s="168"/>
      <c r="SSI3" s="168"/>
      <c r="SSJ3" s="168"/>
      <c r="SSK3" s="168"/>
      <c r="SSL3" s="168"/>
      <c r="SSM3" s="168"/>
      <c r="SSN3" s="168"/>
      <c r="SSO3" s="168"/>
      <c r="SSP3" s="168"/>
      <c r="SSQ3" s="168"/>
      <c r="SSR3" s="168"/>
      <c r="SSS3" s="168"/>
      <c r="SST3" s="168"/>
      <c r="SSU3" s="168"/>
      <c r="SSV3" s="168"/>
      <c r="SSW3" s="168"/>
      <c r="SSX3" s="168"/>
      <c r="SSY3" s="168"/>
      <c r="SSZ3" s="168"/>
      <c r="STA3" s="168"/>
      <c r="STB3" s="168"/>
      <c r="STC3" s="168"/>
      <c r="STD3" s="168"/>
      <c r="STE3" s="168"/>
      <c r="STF3" s="168"/>
      <c r="STG3" s="168"/>
      <c r="STH3" s="168"/>
      <c r="STI3" s="168"/>
      <c r="STJ3" s="168"/>
      <c r="STK3" s="168"/>
      <c r="STL3" s="168"/>
      <c r="STM3" s="168"/>
      <c r="STN3" s="168"/>
      <c r="STO3" s="168"/>
      <c r="STP3" s="168"/>
      <c r="STQ3" s="168"/>
      <c r="STR3" s="168"/>
      <c r="STS3" s="168"/>
      <c r="STT3" s="168"/>
      <c r="STU3" s="168"/>
      <c r="STV3" s="168"/>
      <c r="STW3" s="168"/>
      <c r="STX3" s="168"/>
      <c r="STY3" s="168"/>
      <c r="STZ3" s="168"/>
      <c r="SUA3" s="168"/>
      <c r="SUB3" s="168"/>
      <c r="SUC3" s="168"/>
      <c r="SUD3" s="168"/>
      <c r="SUE3" s="168"/>
      <c r="SUF3" s="168"/>
      <c r="SUG3" s="168"/>
      <c r="SUH3" s="168"/>
      <c r="SUI3" s="168"/>
      <c r="SUJ3" s="168"/>
      <c r="SUK3" s="168"/>
      <c r="SUL3" s="168"/>
      <c r="SUM3" s="168"/>
      <c r="SUN3" s="168"/>
      <c r="SUO3" s="168"/>
      <c r="SUP3" s="168"/>
      <c r="SUQ3" s="168"/>
      <c r="SUR3" s="168"/>
      <c r="SUS3" s="168"/>
      <c r="SUT3" s="168"/>
      <c r="SUU3" s="168"/>
      <c r="SUV3" s="168"/>
      <c r="SUW3" s="168"/>
      <c r="SUX3" s="168"/>
      <c r="SUY3" s="168"/>
      <c r="SUZ3" s="168"/>
      <c r="SVA3" s="168"/>
      <c r="SVB3" s="168"/>
      <c r="SVC3" s="168"/>
      <c r="SVD3" s="168"/>
      <c r="SVE3" s="168"/>
      <c r="SVF3" s="168"/>
      <c r="SVG3" s="168"/>
      <c r="SVH3" s="168"/>
      <c r="SVI3" s="168"/>
      <c r="SVJ3" s="168"/>
      <c r="SVK3" s="168"/>
      <c r="SVL3" s="168"/>
      <c r="SVM3" s="168"/>
      <c r="SVN3" s="168"/>
      <c r="SVO3" s="168"/>
      <c r="SVP3" s="168"/>
      <c r="SVQ3" s="168"/>
      <c r="SVR3" s="168"/>
      <c r="SVS3" s="168"/>
      <c r="SVT3" s="168"/>
      <c r="SVU3" s="168"/>
      <c r="SVV3" s="168"/>
      <c r="SVW3" s="168"/>
      <c r="SVX3" s="168"/>
      <c r="SVY3" s="168"/>
      <c r="SVZ3" s="168"/>
      <c r="SWA3" s="168"/>
      <c r="SWB3" s="168"/>
      <c r="SWC3" s="168"/>
      <c r="SWD3" s="168"/>
      <c r="SWE3" s="168"/>
      <c r="SWF3" s="168"/>
      <c r="SWG3" s="168"/>
      <c r="SWH3" s="168"/>
      <c r="SWI3" s="168"/>
      <c r="SWJ3" s="168"/>
      <c r="SWK3" s="168"/>
      <c r="SWL3" s="168"/>
      <c r="SWM3" s="168"/>
      <c r="SWN3" s="168"/>
      <c r="SWO3" s="168"/>
      <c r="SWP3" s="168"/>
      <c r="SWQ3" s="168"/>
      <c r="SWR3" s="168"/>
      <c r="SWS3" s="168"/>
      <c r="SWT3" s="168"/>
      <c r="SWU3" s="168"/>
      <c r="SWV3" s="168"/>
      <c r="SWW3" s="168"/>
      <c r="SWX3" s="168"/>
      <c r="SWY3" s="168"/>
      <c r="SWZ3" s="168"/>
      <c r="SXA3" s="168"/>
      <c r="SXB3" s="168"/>
      <c r="SXC3" s="168"/>
      <c r="SXD3" s="168"/>
      <c r="SXE3" s="168"/>
      <c r="SXF3" s="168"/>
      <c r="SXG3" s="168"/>
      <c r="SXH3" s="168"/>
      <c r="SXI3" s="168"/>
      <c r="SXJ3" s="168"/>
      <c r="SXK3" s="168"/>
      <c r="SXL3" s="168"/>
      <c r="SXM3" s="168"/>
      <c r="SXN3" s="168"/>
      <c r="SXO3" s="168"/>
      <c r="SXP3" s="168"/>
      <c r="SXQ3" s="168"/>
      <c r="SXR3" s="168"/>
      <c r="SXS3" s="168"/>
      <c r="SXT3" s="168"/>
      <c r="SXU3" s="168"/>
      <c r="SXV3" s="168"/>
      <c r="SXW3" s="168"/>
      <c r="SXX3" s="168"/>
      <c r="SXY3" s="168"/>
      <c r="SXZ3" s="168"/>
      <c r="SYA3" s="168"/>
      <c r="SYB3" s="168"/>
      <c r="SYC3" s="168"/>
      <c r="SYD3" s="168"/>
      <c r="SYE3" s="168"/>
      <c r="SYF3" s="168"/>
      <c r="SYG3" s="168"/>
      <c r="SYH3" s="168"/>
      <c r="SYI3" s="168"/>
      <c r="SYJ3" s="168"/>
      <c r="SYK3" s="168"/>
      <c r="SYL3" s="168"/>
      <c r="SYM3" s="168"/>
      <c r="SYN3" s="168"/>
      <c r="SYO3" s="168"/>
      <c r="SYP3" s="168"/>
      <c r="SYQ3" s="168"/>
      <c r="SYR3" s="168"/>
      <c r="SYS3" s="168"/>
      <c r="SYT3" s="168"/>
      <c r="SYU3" s="168"/>
      <c r="SYV3" s="168"/>
      <c r="SYW3" s="168"/>
      <c r="SYX3" s="168"/>
      <c r="SYY3" s="168"/>
      <c r="SYZ3" s="168"/>
      <c r="SZA3" s="168"/>
      <c r="SZB3" s="168"/>
      <c r="SZC3" s="168"/>
      <c r="SZD3" s="168"/>
      <c r="SZE3" s="168"/>
      <c r="SZF3" s="168"/>
      <c r="SZG3" s="168"/>
      <c r="SZH3" s="168"/>
      <c r="SZI3" s="168"/>
      <c r="SZJ3" s="168"/>
      <c r="SZK3" s="168"/>
      <c r="SZL3" s="168"/>
      <c r="SZM3" s="168"/>
      <c r="SZN3" s="168"/>
      <c r="SZO3" s="168"/>
      <c r="SZP3" s="168"/>
      <c r="SZQ3" s="168"/>
      <c r="SZR3" s="168"/>
      <c r="SZS3" s="168"/>
      <c r="SZT3" s="168"/>
      <c r="SZU3" s="168"/>
      <c r="SZV3" s="168"/>
      <c r="SZW3" s="168"/>
      <c r="SZX3" s="168"/>
      <c r="SZY3" s="168"/>
      <c r="SZZ3" s="168"/>
      <c r="TAA3" s="168"/>
      <c r="TAB3" s="168"/>
      <c r="TAC3" s="168"/>
      <c r="TAD3" s="168"/>
      <c r="TAE3" s="168"/>
      <c r="TAF3" s="168"/>
      <c r="TAG3" s="168"/>
      <c r="TAH3" s="168"/>
      <c r="TAI3" s="168"/>
      <c r="TAJ3" s="168"/>
      <c r="TAK3" s="168"/>
      <c r="TAL3" s="168"/>
      <c r="TAM3" s="168"/>
      <c r="TAN3" s="168"/>
      <c r="TAO3" s="168"/>
      <c r="TAP3" s="168"/>
      <c r="TAQ3" s="168"/>
      <c r="TAR3" s="168"/>
      <c r="TAS3" s="168"/>
      <c r="TAT3" s="168"/>
      <c r="TAU3" s="168"/>
      <c r="TAV3" s="168"/>
      <c r="TAW3" s="168"/>
      <c r="TAX3" s="168"/>
      <c r="TAY3" s="168"/>
      <c r="TAZ3" s="168"/>
      <c r="TBA3" s="168"/>
      <c r="TBB3" s="168"/>
      <c r="TBC3" s="168"/>
      <c r="TBD3" s="168"/>
      <c r="TBE3" s="168"/>
      <c r="TBF3" s="168"/>
      <c r="TBG3" s="168"/>
      <c r="TBH3" s="168"/>
      <c r="TBI3" s="168"/>
      <c r="TBJ3" s="168"/>
      <c r="TBK3" s="168"/>
      <c r="TBL3" s="168"/>
      <c r="TBM3" s="168"/>
      <c r="TBN3" s="168"/>
      <c r="TBO3" s="168"/>
      <c r="TBP3" s="168"/>
      <c r="TBQ3" s="168"/>
      <c r="TBR3" s="168"/>
      <c r="TBS3" s="168"/>
      <c r="TBT3" s="168"/>
      <c r="TBU3" s="168"/>
      <c r="TBV3" s="168"/>
      <c r="TBW3" s="168"/>
      <c r="TBX3" s="168"/>
      <c r="TBY3" s="168"/>
      <c r="TBZ3" s="168"/>
      <c r="TCA3" s="168"/>
      <c r="TCB3" s="168"/>
      <c r="TCC3" s="168"/>
      <c r="TCD3" s="168"/>
      <c r="TCE3" s="168"/>
      <c r="TCF3" s="168"/>
      <c r="TCG3" s="168"/>
      <c r="TCH3" s="168"/>
      <c r="TCI3" s="168"/>
      <c r="TCJ3" s="168"/>
      <c r="TCK3" s="168"/>
      <c r="TCL3" s="168"/>
      <c r="TCM3" s="168"/>
      <c r="TCN3" s="168"/>
      <c r="TCO3" s="168"/>
      <c r="TCP3" s="168"/>
      <c r="TCQ3" s="168"/>
      <c r="TCR3" s="168"/>
      <c r="TCS3" s="168"/>
      <c r="TCT3" s="168"/>
      <c r="TCU3" s="168"/>
      <c r="TCV3" s="168"/>
      <c r="TCW3" s="168"/>
      <c r="TCX3" s="168"/>
      <c r="TCY3" s="168"/>
      <c r="TCZ3" s="168"/>
      <c r="TDA3" s="168"/>
      <c r="TDB3" s="168"/>
      <c r="TDC3" s="168"/>
      <c r="TDD3" s="168"/>
      <c r="TDE3" s="168"/>
      <c r="TDF3" s="168"/>
      <c r="TDG3" s="168"/>
      <c r="TDH3" s="168"/>
      <c r="TDI3" s="168"/>
      <c r="TDJ3" s="168"/>
      <c r="TDK3" s="168"/>
      <c r="TDL3" s="168"/>
      <c r="TDM3" s="168"/>
      <c r="TDN3" s="168"/>
      <c r="TDO3" s="168"/>
      <c r="TDP3" s="168"/>
      <c r="TDQ3" s="168"/>
      <c r="TDR3" s="168"/>
      <c r="TDS3" s="168"/>
      <c r="TDT3" s="168"/>
      <c r="TDU3" s="168"/>
      <c r="TDV3" s="168"/>
      <c r="TDW3" s="168"/>
      <c r="TDX3" s="168"/>
      <c r="TDY3" s="168"/>
      <c r="TDZ3" s="168"/>
      <c r="TEA3" s="168"/>
      <c r="TEB3" s="168"/>
      <c r="TEC3" s="168"/>
      <c r="TED3" s="168"/>
      <c r="TEE3" s="168"/>
      <c r="TEF3" s="168"/>
      <c r="TEG3" s="168"/>
      <c r="TEH3" s="168"/>
      <c r="TEI3" s="168"/>
      <c r="TEJ3" s="168"/>
      <c r="TEK3" s="168"/>
      <c r="TEL3" s="168"/>
      <c r="TEM3" s="168"/>
      <c r="TEN3" s="168"/>
      <c r="TEO3" s="168"/>
      <c r="TEP3" s="168"/>
      <c r="TEQ3" s="168"/>
      <c r="TER3" s="168"/>
      <c r="TES3" s="168"/>
      <c r="TET3" s="168"/>
      <c r="TEU3" s="168"/>
      <c r="TEV3" s="168"/>
      <c r="TEW3" s="168"/>
      <c r="TEX3" s="168"/>
      <c r="TEY3" s="168"/>
      <c r="TEZ3" s="168"/>
      <c r="TFA3" s="168"/>
      <c r="TFB3" s="168"/>
      <c r="TFC3" s="168"/>
      <c r="TFD3" s="168"/>
      <c r="TFE3" s="168"/>
      <c r="TFF3" s="168"/>
      <c r="TFG3" s="168"/>
      <c r="TFH3" s="168"/>
      <c r="TFI3" s="168"/>
      <c r="TFJ3" s="168"/>
      <c r="TFK3" s="168"/>
      <c r="TFL3" s="168"/>
      <c r="TFM3" s="168"/>
      <c r="TFN3" s="168"/>
      <c r="TFO3" s="168"/>
      <c r="TFP3" s="168"/>
      <c r="TFQ3" s="168"/>
      <c r="TFR3" s="168"/>
      <c r="TFS3" s="168"/>
      <c r="TFT3" s="168"/>
      <c r="TFU3" s="168"/>
      <c r="TFV3" s="168"/>
      <c r="TFW3" s="168"/>
      <c r="TFX3" s="168"/>
      <c r="TFY3" s="168"/>
      <c r="TFZ3" s="168"/>
      <c r="TGA3" s="168"/>
      <c r="TGB3" s="168"/>
      <c r="TGC3" s="168"/>
      <c r="TGD3" s="168"/>
      <c r="TGE3" s="168"/>
      <c r="TGF3" s="168"/>
      <c r="TGG3" s="168"/>
      <c r="TGH3" s="168"/>
      <c r="TGI3" s="168"/>
      <c r="TGJ3" s="168"/>
      <c r="TGK3" s="168"/>
      <c r="TGL3" s="168"/>
      <c r="TGM3" s="168"/>
      <c r="TGN3" s="168"/>
      <c r="TGO3" s="168"/>
      <c r="TGP3" s="168"/>
      <c r="TGQ3" s="168"/>
      <c r="TGR3" s="168"/>
      <c r="TGS3" s="168"/>
      <c r="TGT3" s="168"/>
      <c r="TGU3" s="168"/>
      <c r="TGV3" s="168"/>
      <c r="TGW3" s="168"/>
      <c r="TGX3" s="168"/>
      <c r="TGY3" s="168"/>
      <c r="TGZ3" s="168"/>
      <c r="THA3" s="168"/>
      <c r="THB3" s="168"/>
      <c r="THC3" s="168"/>
      <c r="THD3" s="168"/>
      <c r="THE3" s="168"/>
      <c r="THF3" s="168"/>
      <c r="THG3" s="168"/>
      <c r="THH3" s="168"/>
      <c r="THI3" s="168"/>
      <c r="THJ3" s="168"/>
      <c r="THK3" s="168"/>
      <c r="THL3" s="168"/>
      <c r="THM3" s="168"/>
      <c r="THN3" s="168"/>
      <c r="THO3" s="168"/>
      <c r="THP3" s="168"/>
      <c r="THQ3" s="168"/>
      <c r="THR3" s="168"/>
      <c r="THS3" s="168"/>
      <c r="THT3" s="168"/>
      <c r="THU3" s="168"/>
      <c r="THV3" s="168"/>
      <c r="THW3" s="168"/>
      <c r="THX3" s="168"/>
      <c r="THY3" s="168"/>
      <c r="THZ3" s="168"/>
      <c r="TIA3" s="168"/>
      <c r="TIB3" s="168"/>
      <c r="TIC3" s="168"/>
      <c r="TID3" s="168"/>
      <c r="TIE3" s="168"/>
      <c r="TIF3" s="168"/>
      <c r="TIG3" s="168"/>
      <c r="TIH3" s="168"/>
      <c r="TII3" s="168"/>
      <c r="TIJ3" s="168"/>
      <c r="TIK3" s="168"/>
      <c r="TIL3" s="168"/>
      <c r="TIM3" s="168"/>
      <c r="TIN3" s="168"/>
      <c r="TIO3" s="168"/>
      <c r="TIP3" s="168"/>
      <c r="TIQ3" s="168"/>
      <c r="TIR3" s="168"/>
      <c r="TIS3" s="168"/>
      <c r="TIT3" s="168"/>
      <c r="TIU3" s="168"/>
      <c r="TIV3" s="168"/>
      <c r="TIW3" s="168"/>
      <c r="TIX3" s="168"/>
      <c r="TIY3" s="168"/>
      <c r="TIZ3" s="168"/>
      <c r="TJA3" s="168"/>
      <c r="TJB3" s="168"/>
      <c r="TJC3" s="168"/>
      <c r="TJD3" s="168"/>
      <c r="TJE3" s="168"/>
      <c r="TJF3" s="168"/>
      <c r="TJG3" s="168"/>
      <c r="TJH3" s="168"/>
      <c r="TJI3" s="168"/>
      <c r="TJJ3" s="168"/>
      <c r="TJK3" s="168"/>
      <c r="TJL3" s="168"/>
      <c r="TJM3" s="168"/>
      <c r="TJN3" s="168"/>
      <c r="TJO3" s="168"/>
      <c r="TJP3" s="168"/>
      <c r="TJQ3" s="168"/>
      <c r="TJR3" s="168"/>
      <c r="TJS3" s="168"/>
      <c r="TJT3" s="168"/>
      <c r="TJU3" s="168"/>
      <c r="TJV3" s="168"/>
      <c r="TJW3" s="168"/>
      <c r="TJX3" s="168"/>
      <c r="TJY3" s="168"/>
      <c r="TJZ3" s="168"/>
      <c r="TKA3" s="168"/>
      <c r="TKB3" s="168"/>
      <c r="TKC3" s="168"/>
      <c r="TKD3" s="168"/>
      <c r="TKE3" s="168"/>
      <c r="TKF3" s="168"/>
      <c r="TKG3" s="168"/>
      <c r="TKH3" s="168"/>
      <c r="TKI3" s="168"/>
      <c r="TKJ3" s="168"/>
      <c r="TKK3" s="168"/>
      <c r="TKL3" s="168"/>
      <c r="TKM3" s="168"/>
      <c r="TKN3" s="168"/>
      <c r="TKO3" s="168"/>
      <c r="TKP3" s="168"/>
      <c r="TKQ3" s="168"/>
      <c r="TKR3" s="168"/>
      <c r="TKS3" s="168"/>
      <c r="TKT3" s="168"/>
      <c r="TKU3" s="168"/>
      <c r="TKV3" s="168"/>
      <c r="TKW3" s="168"/>
      <c r="TKX3" s="168"/>
      <c r="TKY3" s="168"/>
      <c r="TKZ3" s="168"/>
      <c r="TLA3" s="168"/>
      <c r="TLB3" s="168"/>
      <c r="TLC3" s="168"/>
      <c r="TLD3" s="168"/>
      <c r="TLE3" s="168"/>
      <c r="TLF3" s="168"/>
      <c r="TLG3" s="168"/>
      <c r="TLH3" s="168"/>
      <c r="TLI3" s="168"/>
      <c r="TLJ3" s="168"/>
      <c r="TLK3" s="168"/>
      <c r="TLL3" s="168"/>
      <c r="TLM3" s="168"/>
      <c r="TLN3" s="168"/>
      <c r="TLO3" s="168"/>
      <c r="TLP3" s="168"/>
      <c r="TLQ3" s="168"/>
      <c r="TLR3" s="168"/>
      <c r="TLS3" s="168"/>
      <c r="TLT3" s="168"/>
      <c r="TLU3" s="168"/>
      <c r="TLV3" s="168"/>
      <c r="TLW3" s="168"/>
      <c r="TLX3" s="168"/>
      <c r="TLY3" s="168"/>
      <c r="TLZ3" s="168"/>
      <c r="TMA3" s="168"/>
      <c r="TMB3" s="168"/>
      <c r="TMC3" s="168"/>
      <c r="TMD3" s="168"/>
      <c r="TME3" s="168"/>
      <c r="TMF3" s="168"/>
      <c r="TMG3" s="168"/>
      <c r="TMH3" s="168"/>
      <c r="TMI3" s="168"/>
      <c r="TMJ3" s="168"/>
      <c r="TMK3" s="168"/>
      <c r="TML3" s="168"/>
      <c r="TMM3" s="168"/>
      <c r="TMN3" s="168"/>
      <c r="TMO3" s="168"/>
      <c r="TMP3" s="168"/>
      <c r="TMQ3" s="168"/>
      <c r="TMR3" s="168"/>
      <c r="TMS3" s="168"/>
      <c r="TMT3" s="168"/>
      <c r="TMU3" s="168"/>
      <c r="TMV3" s="168"/>
      <c r="TMW3" s="168"/>
      <c r="TMX3" s="168"/>
      <c r="TMY3" s="168"/>
      <c r="TMZ3" s="168"/>
      <c r="TNA3" s="168"/>
      <c r="TNB3" s="168"/>
      <c r="TNC3" s="168"/>
      <c r="TND3" s="168"/>
      <c r="TNE3" s="168"/>
      <c r="TNF3" s="168"/>
      <c r="TNG3" s="168"/>
      <c r="TNH3" s="168"/>
      <c r="TNI3" s="168"/>
      <c r="TNJ3" s="168"/>
      <c r="TNK3" s="168"/>
      <c r="TNL3" s="168"/>
      <c r="TNM3" s="168"/>
      <c r="TNN3" s="168"/>
      <c r="TNO3" s="168"/>
      <c r="TNP3" s="168"/>
      <c r="TNQ3" s="168"/>
      <c r="TNR3" s="168"/>
      <c r="TNS3" s="168"/>
      <c r="TNT3" s="168"/>
      <c r="TNU3" s="168"/>
      <c r="TNV3" s="168"/>
      <c r="TNW3" s="168"/>
      <c r="TNX3" s="168"/>
      <c r="TNY3" s="168"/>
      <c r="TNZ3" s="168"/>
      <c r="TOA3" s="168"/>
      <c r="TOB3" s="168"/>
      <c r="TOC3" s="168"/>
      <c r="TOD3" s="168"/>
      <c r="TOE3" s="168"/>
      <c r="TOF3" s="168"/>
      <c r="TOG3" s="168"/>
      <c r="TOH3" s="168"/>
      <c r="TOI3" s="168"/>
      <c r="TOJ3" s="168"/>
      <c r="TOK3" s="168"/>
      <c r="TOL3" s="168"/>
      <c r="TOM3" s="168"/>
      <c r="TON3" s="168"/>
      <c r="TOO3" s="168"/>
      <c r="TOP3" s="168"/>
      <c r="TOQ3" s="168"/>
      <c r="TOR3" s="168"/>
      <c r="TOS3" s="168"/>
      <c r="TOT3" s="168"/>
      <c r="TOU3" s="168"/>
      <c r="TOV3" s="168"/>
      <c r="TOW3" s="168"/>
      <c r="TOX3" s="168"/>
      <c r="TOY3" s="168"/>
      <c r="TOZ3" s="168"/>
      <c r="TPA3" s="168"/>
      <c r="TPB3" s="168"/>
      <c r="TPC3" s="168"/>
      <c r="TPD3" s="168"/>
      <c r="TPE3" s="168"/>
      <c r="TPF3" s="168"/>
      <c r="TPG3" s="168"/>
      <c r="TPH3" s="168"/>
      <c r="TPI3" s="168"/>
      <c r="TPJ3" s="168"/>
      <c r="TPK3" s="168"/>
      <c r="TPL3" s="168"/>
      <c r="TPM3" s="168"/>
      <c r="TPN3" s="168"/>
      <c r="TPO3" s="168"/>
      <c r="TPP3" s="168"/>
      <c r="TPQ3" s="168"/>
      <c r="TPR3" s="168"/>
      <c r="TPS3" s="168"/>
      <c r="TPT3" s="168"/>
      <c r="TPU3" s="168"/>
      <c r="TPV3" s="168"/>
      <c r="TPW3" s="168"/>
      <c r="TPX3" s="168"/>
      <c r="TPY3" s="168"/>
      <c r="TPZ3" s="168"/>
      <c r="TQA3" s="168"/>
      <c r="TQB3" s="168"/>
      <c r="TQC3" s="168"/>
      <c r="TQD3" s="168"/>
      <c r="TQE3" s="168"/>
      <c r="TQF3" s="168"/>
      <c r="TQG3" s="168"/>
      <c r="TQH3" s="168"/>
      <c r="TQI3" s="168"/>
      <c r="TQJ3" s="168"/>
      <c r="TQK3" s="168"/>
      <c r="TQL3" s="168"/>
      <c r="TQM3" s="168"/>
      <c r="TQN3" s="168"/>
      <c r="TQO3" s="168"/>
      <c r="TQP3" s="168"/>
      <c r="TQQ3" s="168"/>
      <c r="TQR3" s="168"/>
      <c r="TQS3" s="168"/>
      <c r="TQT3" s="168"/>
      <c r="TQU3" s="168"/>
      <c r="TQV3" s="168"/>
      <c r="TQW3" s="168"/>
      <c r="TQX3" s="168"/>
      <c r="TQY3" s="168"/>
      <c r="TQZ3" s="168"/>
      <c r="TRA3" s="168"/>
      <c r="TRB3" s="168"/>
      <c r="TRC3" s="168"/>
      <c r="TRD3" s="168"/>
      <c r="TRE3" s="168"/>
      <c r="TRF3" s="168"/>
      <c r="TRG3" s="168"/>
      <c r="TRH3" s="168"/>
      <c r="TRI3" s="168"/>
      <c r="TRJ3" s="168"/>
      <c r="TRK3" s="168"/>
      <c r="TRL3" s="168"/>
      <c r="TRM3" s="168"/>
      <c r="TRN3" s="168"/>
      <c r="TRO3" s="168"/>
      <c r="TRP3" s="168"/>
      <c r="TRQ3" s="168"/>
      <c r="TRR3" s="168"/>
      <c r="TRS3" s="168"/>
      <c r="TRT3" s="168"/>
      <c r="TRU3" s="168"/>
      <c r="TRV3" s="168"/>
      <c r="TRW3" s="168"/>
      <c r="TRX3" s="168"/>
      <c r="TRY3" s="168"/>
      <c r="TRZ3" s="168"/>
      <c r="TSA3" s="168"/>
      <c r="TSB3" s="168"/>
      <c r="TSC3" s="168"/>
      <c r="TSD3" s="168"/>
      <c r="TSE3" s="168"/>
      <c r="TSF3" s="168"/>
      <c r="TSG3" s="168"/>
      <c r="TSH3" s="168"/>
      <c r="TSI3" s="168"/>
      <c r="TSJ3" s="168"/>
      <c r="TSK3" s="168"/>
      <c r="TSL3" s="168"/>
      <c r="TSM3" s="168"/>
      <c r="TSN3" s="168"/>
      <c r="TSO3" s="168"/>
      <c r="TSP3" s="168"/>
      <c r="TSQ3" s="168"/>
      <c r="TSR3" s="168"/>
      <c r="TSS3" s="168"/>
      <c r="TST3" s="168"/>
      <c r="TSU3" s="168"/>
      <c r="TSV3" s="168"/>
      <c r="TSW3" s="168"/>
      <c r="TSX3" s="168"/>
      <c r="TSY3" s="168"/>
      <c r="TSZ3" s="168"/>
      <c r="TTA3" s="168"/>
      <c r="TTB3" s="168"/>
      <c r="TTC3" s="168"/>
      <c r="TTD3" s="168"/>
      <c r="TTE3" s="168"/>
      <c r="TTF3" s="168"/>
      <c r="TTG3" s="168"/>
      <c r="TTH3" s="168"/>
      <c r="TTI3" s="168"/>
      <c r="TTJ3" s="168"/>
      <c r="TTK3" s="168"/>
      <c r="TTL3" s="168"/>
      <c r="TTM3" s="168"/>
      <c r="TTN3" s="168"/>
      <c r="TTO3" s="168"/>
      <c r="TTP3" s="168"/>
      <c r="TTQ3" s="168"/>
      <c r="TTR3" s="168"/>
      <c r="TTS3" s="168"/>
      <c r="TTT3" s="168"/>
      <c r="TTU3" s="168"/>
      <c r="TTV3" s="168"/>
      <c r="TTW3" s="168"/>
      <c r="TTX3" s="168"/>
      <c r="TTY3" s="168"/>
      <c r="TTZ3" s="168"/>
      <c r="TUA3" s="168"/>
      <c r="TUB3" s="168"/>
      <c r="TUC3" s="168"/>
      <c r="TUD3" s="168"/>
      <c r="TUE3" s="168"/>
      <c r="TUF3" s="168"/>
      <c r="TUG3" s="168"/>
      <c r="TUH3" s="168"/>
      <c r="TUI3" s="168"/>
      <c r="TUJ3" s="168"/>
      <c r="TUK3" s="168"/>
      <c r="TUL3" s="168"/>
      <c r="TUM3" s="168"/>
      <c r="TUN3" s="168"/>
      <c r="TUO3" s="168"/>
      <c r="TUP3" s="168"/>
      <c r="TUQ3" s="168"/>
      <c r="TUR3" s="168"/>
      <c r="TUS3" s="168"/>
      <c r="TUT3" s="168"/>
      <c r="TUU3" s="168"/>
      <c r="TUV3" s="168"/>
      <c r="TUW3" s="168"/>
      <c r="TUX3" s="168"/>
      <c r="TUY3" s="168"/>
      <c r="TUZ3" s="168"/>
      <c r="TVA3" s="168"/>
      <c r="TVB3" s="168"/>
      <c r="TVC3" s="168"/>
      <c r="TVD3" s="168"/>
      <c r="TVE3" s="168"/>
      <c r="TVF3" s="168"/>
      <c r="TVG3" s="168"/>
      <c r="TVH3" s="168"/>
      <c r="TVI3" s="168"/>
      <c r="TVJ3" s="168"/>
      <c r="TVK3" s="168"/>
      <c r="TVL3" s="168"/>
      <c r="TVM3" s="168"/>
      <c r="TVN3" s="168"/>
      <c r="TVO3" s="168"/>
      <c r="TVP3" s="168"/>
      <c r="TVQ3" s="168"/>
      <c r="TVR3" s="168"/>
      <c r="TVS3" s="168"/>
      <c r="TVT3" s="168"/>
      <c r="TVU3" s="168"/>
      <c r="TVV3" s="168"/>
      <c r="TVW3" s="168"/>
      <c r="TVX3" s="168"/>
      <c r="TVY3" s="168"/>
      <c r="TVZ3" s="168"/>
      <c r="TWA3" s="168"/>
      <c r="TWB3" s="168"/>
      <c r="TWC3" s="168"/>
      <c r="TWD3" s="168"/>
      <c r="TWE3" s="168"/>
      <c r="TWF3" s="168"/>
      <c r="TWG3" s="168"/>
      <c r="TWH3" s="168"/>
      <c r="TWI3" s="168"/>
      <c r="TWJ3" s="168"/>
      <c r="TWK3" s="168"/>
      <c r="TWL3" s="168"/>
      <c r="TWM3" s="168"/>
      <c r="TWN3" s="168"/>
      <c r="TWO3" s="168"/>
      <c r="TWP3" s="168"/>
      <c r="TWQ3" s="168"/>
      <c r="TWR3" s="168"/>
      <c r="TWS3" s="168"/>
      <c r="TWT3" s="168"/>
      <c r="TWU3" s="168"/>
      <c r="TWV3" s="168"/>
      <c r="TWW3" s="168"/>
      <c r="TWX3" s="168"/>
      <c r="TWY3" s="168"/>
      <c r="TWZ3" s="168"/>
      <c r="TXA3" s="168"/>
      <c r="TXB3" s="168"/>
      <c r="TXC3" s="168"/>
      <c r="TXD3" s="168"/>
      <c r="TXE3" s="168"/>
      <c r="TXF3" s="168"/>
      <c r="TXG3" s="168"/>
      <c r="TXH3" s="168"/>
      <c r="TXI3" s="168"/>
      <c r="TXJ3" s="168"/>
      <c r="TXK3" s="168"/>
      <c r="TXL3" s="168"/>
      <c r="TXM3" s="168"/>
      <c r="TXN3" s="168"/>
      <c r="TXO3" s="168"/>
      <c r="TXP3" s="168"/>
      <c r="TXQ3" s="168"/>
      <c r="TXR3" s="168"/>
      <c r="TXS3" s="168"/>
      <c r="TXT3" s="168"/>
      <c r="TXU3" s="168"/>
      <c r="TXV3" s="168"/>
      <c r="TXW3" s="168"/>
      <c r="TXX3" s="168"/>
      <c r="TXY3" s="168"/>
      <c r="TXZ3" s="168"/>
      <c r="TYA3" s="168"/>
      <c r="TYB3" s="168"/>
      <c r="TYC3" s="168"/>
      <c r="TYD3" s="168"/>
      <c r="TYE3" s="168"/>
      <c r="TYF3" s="168"/>
      <c r="TYG3" s="168"/>
      <c r="TYH3" s="168"/>
      <c r="TYI3" s="168"/>
      <c r="TYJ3" s="168"/>
      <c r="TYK3" s="168"/>
      <c r="TYL3" s="168"/>
      <c r="TYM3" s="168"/>
      <c r="TYN3" s="168"/>
      <c r="TYO3" s="168"/>
      <c r="TYP3" s="168"/>
      <c r="TYQ3" s="168"/>
      <c r="TYR3" s="168"/>
      <c r="TYS3" s="168"/>
      <c r="TYT3" s="168"/>
      <c r="TYU3" s="168"/>
      <c r="TYV3" s="168"/>
      <c r="TYW3" s="168"/>
      <c r="TYX3" s="168"/>
      <c r="TYY3" s="168"/>
      <c r="TYZ3" s="168"/>
      <c r="TZA3" s="168"/>
      <c r="TZB3" s="168"/>
      <c r="TZC3" s="168"/>
      <c r="TZD3" s="168"/>
      <c r="TZE3" s="168"/>
      <c r="TZF3" s="168"/>
      <c r="TZG3" s="168"/>
      <c r="TZH3" s="168"/>
      <c r="TZI3" s="168"/>
      <c r="TZJ3" s="168"/>
      <c r="TZK3" s="168"/>
      <c r="TZL3" s="168"/>
      <c r="TZM3" s="168"/>
      <c r="TZN3" s="168"/>
      <c r="TZO3" s="168"/>
      <c r="TZP3" s="168"/>
      <c r="TZQ3" s="168"/>
      <c r="TZR3" s="168"/>
      <c r="TZS3" s="168"/>
      <c r="TZT3" s="168"/>
      <c r="TZU3" s="168"/>
      <c r="TZV3" s="168"/>
      <c r="TZW3" s="168"/>
      <c r="TZX3" s="168"/>
      <c r="TZY3" s="168"/>
      <c r="TZZ3" s="168"/>
      <c r="UAA3" s="168"/>
      <c r="UAB3" s="168"/>
      <c r="UAC3" s="168"/>
      <c r="UAD3" s="168"/>
      <c r="UAE3" s="168"/>
      <c r="UAF3" s="168"/>
      <c r="UAG3" s="168"/>
      <c r="UAH3" s="168"/>
      <c r="UAI3" s="168"/>
      <c r="UAJ3" s="168"/>
      <c r="UAK3" s="168"/>
      <c r="UAL3" s="168"/>
      <c r="UAM3" s="168"/>
      <c r="UAN3" s="168"/>
      <c r="UAO3" s="168"/>
      <c r="UAP3" s="168"/>
      <c r="UAQ3" s="168"/>
      <c r="UAR3" s="168"/>
      <c r="UAS3" s="168"/>
      <c r="UAT3" s="168"/>
      <c r="UAU3" s="168"/>
      <c r="UAV3" s="168"/>
      <c r="UAW3" s="168"/>
      <c r="UAX3" s="168"/>
      <c r="UAY3" s="168"/>
      <c r="UAZ3" s="168"/>
      <c r="UBA3" s="168"/>
      <c r="UBB3" s="168"/>
      <c r="UBC3" s="168"/>
      <c r="UBD3" s="168"/>
      <c r="UBE3" s="168"/>
      <c r="UBF3" s="168"/>
      <c r="UBG3" s="168"/>
      <c r="UBH3" s="168"/>
      <c r="UBI3" s="168"/>
      <c r="UBJ3" s="168"/>
      <c r="UBK3" s="168"/>
      <c r="UBL3" s="168"/>
      <c r="UBM3" s="168"/>
      <c r="UBN3" s="168"/>
      <c r="UBO3" s="168"/>
      <c r="UBP3" s="168"/>
      <c r="UBQ3" s="168"/>
      <c r="UBR3" s="168"/>
      <c r="UBS3" s="168"/>
      <c r="UBT3" s="168"/>
      <c r="UBU3" s="168"/>
      <c r="UBV3" s="168"/>
      <c r="UBW3" s="168"/>
      <c r="UBX3" s="168"/>
      <c r="UBY3" s="168"/>
      <c r="UBZ3" s="168"/>
      <c r="UCA3" s="168"/>
      <c r="UCB3" s="168"/>
      <c r="UCC3" s="168"/>
      <c r="UCD3" s="168"/>
      <c r="UCE3" s="168"/>
      <c r="UCF3" s="168"/>
      <c r="UCG3" s="168"/>
      <c r="UCH3" s="168"/>
      <c r="UCI3" s="168"/>
      <c r="UCJ3" s="168"/>
      <c r="UCK3" s="168"/>
      <c r="UCL3" s="168"/>
      <c r="UCM3" s="168"/>
      <c r="UCN3" s="168"/>
      <c r="UCO3" s="168"/>
      <c r="UCP3" s="168"/>
      <c r="UCQ3" s="168"/>
      <c r="UCR3" s="168"/>
      <c r="UCS3" s="168"/>
      <c r="UCT3" s="168"/>
      <c r="UCU3" s="168"/>
      <c r="UCV3" s="168"/>
      <c r="UCW3" s="168"/>
      <c r="UCX3" s="168"/>
      <c r="UCY3" s="168"/>
      <c r="UCZ3" s="168"/>
      <c r="UDA3" s="168"/>
      <c r="UDB3" s="168"/>
      <c r="UDC3" s="168"/>
      <c r="UDD3" s="168"/>
      <c r="UDE3" s="168"/>
      <c r="UDF3" s="168"/>
      <c r="UDG3" s="168"/>
      <c r="UDH3" s="168"/>
      <c r="UDI3" s="168"/>
      <c r="UDJ3" s="168"/>
      <c r="UDK3" s="168"/>
      <c r="UDL3" s="168"/>
      <c r="UDM3" s="168"/>
      <c r="UDN3" s="168"/>
      <c r="UDO3" s="168"/>
      <c r="UDP3" s="168"/>
      <c r="UDQ3" s="168"/>
      <c r="UDR3" s="168"/>
      <c r="UDS3" s="168"/>
      <c r="UDT3" s="168"/>
      <c r="UDU3" s="168"/>
      <c r="UDV3" s="168"/>
      <c r="UDW3" s="168"/>
      <c r="UDX3" s="168"/>
      <c r="UDY3" s="168"/>
      <c r="UDZ3" s="168"/>
      <c r="UEA3" s="168"/>
      <c r="UEB3" s="168"/>
      <c r="UEC3" s="168"/>
      <c r="UED3" s="168"/>
      <c r="UEE3" s="168"/>
      <c r="UEF3" s="168"/>
      <c r="UEG3" s="168"/>
      <c r="UEH3" s="168"/>
      <c r="UEI3" s="168"/>
      <c r="UEJ3" s="168"/>
      <c r="UEK3" s="168"/>
      <c r="UEL3" s="168"/>
      <c r="UEM3" s="168"/>
      <c r="UEN3" s="168"/>
      <c r="UEO3" s="168"/>
      <c r="UEP3" s="168"/>
      <c r="UEQ3" s="168"/>
      <c r="UER3" s="168"/>
      <c r="UES3" s="168"/>
      <c r="UET3" s="168"/>
      <c r="UEU3" s="168"/>
      <c r="UEV3" s="168"/>
      <c r="UEW3" s="168"/>
      <c r="UEX3" s="168"/>
      <c r="UEY3" s="168"/>
      <c r="UEZ3" s="168"/>
      <c r="UFA3" s="168"/>
      <c r="UFB3" s="168"/>
      <c r="UFC3" s="168"/>
      <c r="UFD3" s="168"/>
      <c r="UFE3" s="168"/>
      <c r="UFF3" s="168"/>
      <c r="UFG3" s="168"/>
      <c r="UFH3" s="168"/>
      <c r="UFI3" s="168"/>
      <c r="UFJ3" s="168"/>
      <c r="UFK3" s="168"/>
      <c r="UFL3" s="168"/>
      <c r="UFM3" s="168"/>
      <c r="UFN3" s="168"/>
      <c r="UFO3" s="168"/>
      <c r="UFP3" s="168"/>
      <c r="UFQ3" s="168"/>
      <c r="UFR3" s="168"/>
      <c r="UFS3" s="168"/>
      <c r="UFT3" s="168"/>
      <c r="UFU3" s="168"/>
      <c r="UFV3" s="168"/>
      <c r="UFW3" s="168"/>
      <c r="UFX3" s="168"/>
      <c r="UFY3" s="168"/>
      <c r="UFZ3" s="168"/>
      <c r="UGA3" s="168"/>
      <c r="UGB3" s="168"/>
      <c r="UGC3" s="168"/>
      <c r="UGD3" s="168"/>
      <c r="UGE3" s="168"/>
      <c r="UGF3" s="168"/>
      <c r="UGG3" s="168"/>
      <c r="UGH3" s="168"/>
      <c r="UGI3" s="168"/>
      <c r="UGJ3" s="168"/>
      <c r="UGK3" s="168"/>
      <c r="UGL3" s="168"/>
      <c r="UGM3" s="168"/>
      <c r="UGN3" s="168"/>
      <c r="UGO3" s="168"/>
      <c r="UGP3" s="168"/>
      <c r="UGQ3" s="168"/>
      <c r="UGR3" s="168"/>
      <c r="UGS3" s="168"/>
      <c r="UGT3" s="168"/>
      <c r="UGU3" s="168"/>
      <c r="UGV3" s="168"/>
      <c r="UGW3" s="168"/>
      <c r="UGX3" s="168"/>
      <c r="UGY3" s="168"/>
      <c r="UGZ3" s="168"/>
      <c r="UHA3" s="168"/>
      <c r="UHB3" s="168"/>
      <c r="UHC3" s="168"/>
      <c r="UHD3" s="168"/>
      <c r="UHE3" s="168"/>
      <c r="UHF3" s="168"/>
      <c r="UHG3" s="168"/>
      <c r="UHH3" s="168"/>
      <c r="UHI3" s="168"/>
      <c r="UHJ3" s="168"/>
      <c r="UHK3" s="168"/>
      <c r="UHL3" s="168"/>
      <c r="UHM3" s="168"/>
      <c r="UHN3" s="168"/>
      <c r="UHO3" s="168"/>
      <c r="UHP3" s="168"/>
      <c r="UHQ3" s="168"/>
      <c r="UHR3" s="168"/>
      <c r="UHS3" s="168"/>
      <c r="UHT3" s="168"/>
      <c r="UHU3" s="168"/>
      <c r="UHV3" s="168"/>
      <c r="UHW3" s="168"/>
      <c r="UHX3" s="168"/>
      <c r="UHY3" s="168"/>
      <c r="UHZ3" s="168"/>
      <c r="UIA3" s="168"/>
      <c r="UIB3" s="168"/>
      <c r="UIC3" s="168"/>
      <c r="UID3" s="168"/>
      <c r="UIE3" s="168"/>
      <c r="UIF3" s="168"/>
      <c r="UIG3" s="168"/>
      <c r="UIH3" s="168"/>
      <c r="UII3" s="168"/>
      <c r="UIJ3" s="168"/>
      <c r="UIK3" s="168"/>
      <c r="UIL3" s="168"/>
      <c r="UIM3" s="168"/>
      <c r="UIN3" s="168"/>
      <c r="UIO3" s="168"/>
      <c r="UIP3" s="168"/>
      <c r="UIQ3" s="168"/>
      <c r="UIR3" s="168"/>
      <c r="UIS3" s="168"/>
      <c r="UIT3" s="168"/>
      <c r="UIU3" s="168"/>
      <c r="UIV3" s="168"/>
      <c r="UIW3" s="168"/>
      <c r="UIX3" s="168"/>
      <c r="UIY3" s="168"/>
      <c r="UIZ3" s="168"/>
      <c r="UJA3" s="168"/>
      <c r="UJB3" s="168"/>
      <c r="UJC3" s="168"/>
      <c r="UJD3" s="168"/>
      <c r="UJE3" s="168"/>
      <c r="UJF3" s="168"/>
      <c r="UJG3" s="168"/>
      <c r="UJH3" s="168"/>
      <c r="UJI3" s="168"/>
      <c r="UJJ3" s="168"/>
      <c r="UJK3" s="168"/>
      <c r="UJL3" s="168"/>
      <c r="UJM3" s="168"/>
      <c r="UJN3" s="168"/>
      <c r="UJO3" s="168"/>
      <c r="UJP3" s="168"/>
      <c r="UJQ3" s="168"/>
      <c r="UJR3" s="168"/>
      <c r="UJS3" s="168"/>
      <c r="UJT3" s="168"/>
      <c r="UJU3" s="168"/>
      <c r="UJV3" s="168"/>
      <c r="UJW3" s="168"/>
      <c r="UJX3" s="168"/>
      <c r="UJY3" s="168"/>
      <c r="UJZ3" s="168"/>
      <c r="UKA3" s="168"/>
      <c r="UKB3" s="168"/>
      <c r="UKC3" s="168"/>
      <c r="UKD3" s="168"/>
      <c r="UKE3" s="168"/>
      <c r="UKF3" s="168"/>
      <c r="UKG3" s="168"/>
      <c r="UKH3" s="168"/>
      <c r="UKI3" s="168"/>
      <c r="UKJ3" s="168"/>
      <c r="UKK3" s="168"/>
      <c r="UKL3" s="168"/>
      <c r="UKM3" s="168"/>
      <c r="UKN3" s="168"/>
      <c r="UKO3" s="168"/>
      <c r="UKP3" s="168"/>
      <c r="UKQ3" s="168"/>
      <c r="UKR3" s="168"/>
      <c r="UKS3" s="168"/>
      <c r="UKT3" s="168"/>
      <c r="UKU3" s="168"/>
      <c r="UKV3" s="168"/>
      <c r="UKW3" s="168"/>
      <c r="UKX3" s="168"/>
      <c r="UKY3" s="168"/>
      <c r="UKZ3" s="168"/>
      <c r="ULA3" s="168"/>
      <c r="ULB3" s="168"/>
      <c r="ULC3" s="168"/>
      <c r="ULD3" s="168"/>
      <c r="ULE3" s="168"/>
      <c r="ULF3" s="168"/>
      <c r="ULG3" s="168"/>
      <c r="ULH3" s="168"/>
      <c r="ULI3" s="168"/>
      <c r="ULJ3" s="168"/>
      <c r="ULK3" s="168"/>
      <c r="ULL3" s="168"/>
      <c r="ULM3" s="168"/>
      <c r="ULN3" s="168"/>
      <c r="ULO3" s="168"/>
      <c r="ULP3" s="168"/>
      <c r="ULQ3" s="168"/>
      <c r="ULR3" s="168"/>
      <c r="ULS3" s="168"/>
      <c r="ULT3" s="168"/>
      <c r="ULU3" s="168"/>
      <c r="ULV3" s="168"/>
      <c r="ULW3" s="168"/>
      <c r="ULX3" s="168"/>
      <c r="ULY3" s="168"/>
      <c r="ULZ3" s="168"/>
      <c r="UMA3" s="168"/>
      <c r="UMB3" s="168"/>
      <c r="UMC3" s="168"/>
      <c r="UMD3" s="168"/>
      <c r="UME3" s="168"/>
      <c r="UMF3" s="168"/>
      <c r="UMG3" s="168"/>
      <c r="UMH3" s="168"/>
      <c r="UMI3" s="168"/>
      <c r="UMJ3" s="168"/>
      <c r="UMK3" s="168"/>
      <c r="UML3" s="168"/>
      <c r="UMM3" s="168"/>
      <c r="UMN3" s="168"/>
      <c r="UMO3" s="168"/>
      <c r="UMP3" s="168"/>
      <c r="UMQ3" s="168"/>
      <c r="UMR3" s="168"/>
      <c r="UMS3" s="168"/>
      <c r="UMT3" s="168"/>
      <c r="UMU3" s="168"/>
      <c r="UMV3" s="168"/>
      <c r="UMW3" s="168"/>
      <c r="UMX3" s="168"/>
      <c r="UMY3" s="168"/>
      <c r="UMZ3" s="168"/>
      <c r="UNA3" s="168"/>
      <c r="UNB3" s="168"/>
      <c r="UNC3" s="168"/>
      <c r="UND3" s="168"/>
      <c r="UNE3" s="168"/>
      <c r="UNF3" s="168"/>
      <c r="UNG3" s="168"/>
      <c r="UNH3" s="168"/>
      <c r="UNI3" s="168"/>
      <c r="UNJ3" s="168"/>
      <c r="UNK3" s="168"/>
      <c r="UNL3" s="168"/>
      <c r="UNM3" s="168"/>
      <c r="UNN3" s="168"/>
      <c r="UNO3" s="168"/>
      <c r="UNP3" s="168"/>
      <c r="UNQ3" s="168"/>
      <c r="UNR3" s="168"/>
      <c r="UNS3" s="168"/>
      <c r="UNT3" s="168"/>
      <c r="UNU3" s="168"/>
      <c r="UNV3" s="168"/>
      <c r="UNW3" s="168"/>
      <c r="UNX3" s="168"/>
      <c r="UNY3" s="168"/>
      <c r="UNZ3" s="168"/>
      <c r="UOA3" s="168"/>
      <c r="UOB3" s="168"/>
      <c r="UOC3" s="168"/>
      <c r="UOD3" s="168"/>
      <c r="UOE3" s="168"/>
      <c r="UOF3" s="168"/>
      <c r="UOG3" s="168"/>
      <c r="UOH3" s="168"/>
      <c r="UOI3" s="168"/>
      <c r="UOJ3" s="168"/>
      <c r="UOK3" s="168"/>
      <c r="UOL3" s="168"/>
      <c r="UOM3" s="168"/>
      <c r="UON3" s="168"/>
      <c r="UOO3" s="168"/>
      <c r="UOP3" s="168"/>
      <c r="UOQ3" s="168"/>
      <c r="UOR3" s="168"/>
      <c r="UOS3" s="168"/>
      <c r="UOT3" s="168"/>
      <c r="UOU3" s="168"/>
      <c r="UOV3" s="168"/>
      <c r="UOW3" s="168"/>
      <c r="UOX3" s="168"/>
      <c r="UOY3" s="168"/>
      <c r="UOZ3" s="168"/>
      <c r="UPA3" s="168"/>
      <c r="UPB3" s="168"/>
      <c r="UPC3" s="168"/>
      <c r="UPD3" s="168"/>
      <c r="UPE3" s="168"/>
      <c r="UPF3" s="168"/>
      <c r="UPG3" s="168"/>
      <c r="UPH3" s="168"/>
      <c r="UPI3" s="168"/>
      <c r="UPJ3" s="168"/>
      <c r="UPK3" s="168"/>
      <c r="UPL3" s="168"/>
      <c r="UPM3" s="168"/>
      <c r="UPN3" s="168"/>
      <c r="UPO3" s="168"/>
      <c r="UPP3" s="168"/>
      <c r="UPQ3" s="168"/>
      <c r="UPR3" s="168"/>
      <c r="UPS3" s="168"/>
      <c r="UPT3" s="168"/>
      <c r="UPU3" s="168"/>
      <c r="UPV3" s="168"/>
      <c r="UPW3" s="168"/>
      <c r="UPX3" s="168"/>
      <c r="UPY3" s="168"/>
      <c r="UPZ3" s="168"/>
      <c r="UQA3" s="168"/>
      <c r="UQB3" s="168"/>
      <c r="UQC3" s="168"/>
      <c r="UQD3" s="168"/>
      <c r="UQE3" s="168"/>
      <c r="UQF3" s="168"/>
      <c r="UQG3" s="168"/>
      <c r="UQH3" s="168"/>
      <c r="UQI3" s="168"/>
      <c r="UQJ3" s="168"/>
      <c r="UQK3" s="168"/>
      <c r="UQL3" s="168"/>
      <c r="UQM3" s="168"/>
      <c r="UQN3" s="168"/>
      <c r="UQO3" s="168"/>
      <c r="UQP3" s="168"/>
      <c r="UQQ3" s="168"/>
      <c r="UQR3" s="168"/>
      <c r="UQS3" s="168"/>
      <c r="UQT3" s="168"/>
      <c r="UQU3" s="168"/>
      <c r="UQV3" s="168"/>
      <c r="UQW3" s="168"/>
      <c r="UQX3" s="168"/>
      <c r="UQY3" s="168"/>
      <c r="UQZ3" s="168"/>
      <c r="URA3" s="168"/>
      <c r="URB3" s="168"/>
      <c r="URC3" s="168"/>
      <c r="URD3" s="168"/>
      <c r="URE3" s="168"/>
      <c r="URF3" s="168"/>
      <c r="URG3" s="168"/>
      <c r="URH3" s="168"/>
      <c r="URI3" s="168"/>
      <c r="URJ3" s="168"/>
      <c r="URK3" s="168"/>
      <c r="URL3" s="168"/>
      <c r="URM3" s="168"/>
      <c r="URN3" s="168"/>
      <c r="URO3" s="168"/>
      <c r="URP3" s="168"/>
      <c r="URQ3" s="168"/>
      <c r="URR3" s="168"/>
      <c r="URS3" s="168"/>
      <c r="URT3" s="168"/>
      <c r="URU3" s="168"/>
      <c r="URV3" s="168"/>
      <c r="URW3" s="168"/>
      <c r="URX3" s="168"/>
      <c r="URY3" s="168"/>
      <c r="URZ3" s="168"/>
      <c r="USA3" s="168"/>
      <c r="USB3" s="168"/>
      <c r="USC3" s="168"/>
      <c r="USD3" s="168"/>
      <c r="USE3" s="168"/>
      <c r="USF3" s="168"/>
      <c r="USG3" s="168"/>
      <c r="USH3" s="168"/>
      <c r="USI3" s="168"/>
      <c r="USJ3" s="168"/>
      <c r="USK3" s="168"/>
      <c r="USL3" s="168"/>
      <c r="USM3" s="168"/>
      <c r="USN3" s="168"/>
      <c r="USO3" s="168"/>
      <c r="USP3" s="168"/>
      <c r="USQ3" s="168"/>
      <c r="USR3" s="168"/>
      <c r="USS3" s="168"/>
      <c r="UST3" s="168"/>
      <c r="USU3" s="168"/>
      <c r="USV3" s="168"/>
      <c r="USW3" s="168"/>
      <c r="USX3" s="168"/>
      <c r="USY3" s="168"/>
      <c r="USZ3" s="168"/>
      <c r="UTA3" s="168"/>
      <c r="UTB3" s="168"/>
      <c r="UTC3" s="168"/>
      <c r="UTD3" s="168"/>
      <c r="UTE3" s="168"/>
      <c r="UTF3" s="168"/>
      <c r="UTG3" s="168"/>
      <c r="UTH3" s="168"/>
      <c r="UTI3" s="168"/>
      <c r="UTJ3" s="168"/>
      <c r="UTK3" s="168"/>
      <c r="UTL3" s="168"/>
      <c r="UTM3" s="168"/>
      <c r="UTN3" s="168"/>
      <c r="UTO3" s="168"/>
      <c r="UTP3" s="168"/>
      <c r="UTQ3" s="168"/>
      <c r="UTR3" s="168"/>
      <c r="UTS3" s="168"/>
      <c r="UTT3" s="168"/>
      <c r="UTU3" s="168"/>
      <c r="UTV3" s="168"/>
      <c r="UTW3" s="168"/>
      <c r="UTX3" s="168"/>
      <c r="UTY3" s="168"/>
      <c r="UTZ3" s="168"/>
      <c r="UUA3" s="168"/>
      <c r="UUB3" s="168"/>
      <c r="UUC3" s="168"/>
      <c r="UUD3" s="168"/>
      <c r="UUE3" s="168"/>
      <c r="UUF3" s="168"/>
      <c r="UUG3" s="168"/>
      <c r="UUH3" s="168"/>
      <c r="UUI3" s="168"/>
      <c r="UUJ3" s="168"/>
      <c r="UUK3" s="168"/>
      <c r="UUL3" s="168"/>
      <c r="UUM3" s="168"/>
      <c r="UUN3" s="168"/>
      <c r="UUO3" s="168"/>
      <c r="UUP3" s="168"/>
      <c r="UUQ3" s="168"/>
      <c r="UUR3" s="168"/>
      <c r="UUS3" s="168"/>
      <c r="UUT3" s="168"/>
      <c r="UUU3" s="168"/>
      <c r="UUV3" s="168"/>
      <c r="UUW3" s="168"/>
      <c r="UUX3" s="168"/>
      <c r="UUY3" s="168"/>
      <c r="UUZ3" s="168"/>
      <c r="UVA3" s="168"/>
      <c r="UVB3" s="168"/>
      <c r="UVC3" s="168"/>
      <c r="UVD3" s="168"/>
      <c r="UVE3" s="168"/>
      <c r="UVF3" s="168"/>
      <c r="UVG3" s="168"/>
      <c r="UVH3" s="168"/>
      <c r="UVI3" s="168"/>
      <c r="UVJ3" s="168"/>
      <c r="UVK3" s="168"/>
      <c r="UVL3" s="168"/>
      <c r="UVM3" s="168"/>
      <c r="UVN3" s="168"/>
      <c r="UVO3" s="168"/>
      <c r="UVP3" s="168"/>
      <c r="UVQ3" s="168"/>
      <c r="UVR3" s="168"/>
      <c r="UVS3" s="168"/>
      <c r="UVT3" s="168"/>
      <c r="UVU3" s="168"/>
      <c r="UVV3" s="168"/>
      <c r="UVW3" s="168"/>
      <c r="UVX3" s="168"/>
      <c r="UVY3" s="168"/>
      <c r="UVZ3" s="168"/>
      <c r="UWA3" s="168"/>
      <c r="UWB3" s="168"/>
      <c r="UWC3" s="168"/>
      <c r="UWD3" s="168"/>
      <c r="UWE3" s="168"/>
      <c r="UWF3" s="168"/>
      <c r="UWG3" s="168"/>
      <c r="UWH3" s="168"/>
      <c r="UWI3" s="168"/>
      <c r="UWJ3" s="168"/>
      <c r="UWK3" s="168"/>
      <c r="UWL3" s="168"/>
      <c r="UWM3" s="168"/>
      <c r="UWN3" s="168"/>
      <c r="UWO3" s="168"/>
      <c r="UWP3" s="168"/>
      <c r="UWQ3" s="168"/>
      <c r="UWR3" s="168"/>
      <c r="UWS3" s="168"/>
      <c r="UWT3" s="168"/>
      <c r="UWU3" s="168"/>
      <c r="UWV3" s="168"/>
      <c r="UWW3" s="168"/>
      <c r="UWX3" s="168"/>
      <c r="UWY3" s="168"/>
      <c r="UWZ3" s="168"/>
      <c r="UXA3" s="168"/>
      <c r="UXB3" s="168"/>
      <c r="UXC3" s="168"/>
      <c r="UXD3" s="168"/>
      <c r="UXE3" s="168"/>
      <c r="UXF3" s="168"/>
      <c r="UXG3" s="168"/>
      <c r="UXH3" s="168"/>
      <c r="UXI3" s="168"/>
      <c r="UXJ3" s="168"/>
      <c r="UXK3" s="168"/>
      <c r="UXL3" s="168"/>
      <c r="UXM3" s="168"/>
      <c r="UXN3" s="168"/>
      <c r="UXO3" s="168"/>
      <c r="UXP3" s="168"/>
      <c r="UXQ3" s="168"/>
      <c r="UXR3" s="168"/>
      <c r="UXS3" s="168"/>
      <c r="UXT3" s="168"/>
      <c r="UXU3" s="168"/>
      <c r="UXV3" s="168"/>
      <c r="UXW3" s="168"/>
      <c r="UXX3" s="168"/>
      <c r="UXY3" s="168"/>
      <c r="UXZ3" s="168"/>
      <c r="UYA3" s="168"/>
      <c r="UYB3" s="168"/>
      <c r="UYC3" s="168"/>
      <c r="UYD3" s="168"/>
      <c r="UYE3" s="168"/>
      <c r="UYF3" s="168"/>
      <c r="UYG3" s="168"/>
      <c r="UYH3" s="168"/>
      <c r="UYI3" s="168"/>
      <c r="UYJ3" s="168"/>
      <c r="UYK3" s="168"/>
      <c r="UYL3" s="168"/>
      <c r="UYM3" s="168"/>
      <c r="UYN3" s="168"/>
      <c r="UYO3" s="168"/>
      <c r="UYP3" s="168"/>
      <c r="UYQ3" s="168"/>
      <c r="UYR3" s="168"/>
      <c r="UYS3" s="168"/>
      <c r="UYT3" s="168"/>
      <c r="UYU3" s="168"/>
      <c r="UYV3" s="168"/>
      <c r="UYW3" s="168"/>
      <c r="UYX3" s="168"/>
      <c r="UYY3" s="168"/>
      <c r="UYZ3" s="168"/>
      <c r="UZA3" s="168"/>
      <c r="UZB3" s="168"/>
      <c r="UZC3" s="168"/>
      <c r="UZD3" s="168"/>
      <c r="UZE3" s="168"/>
      <c r="UZF3" s="168"/>
      <c r="UZG3" s="168"/>
      <c r="UZH3" s="168"/>
      <c r="UZI3" s="168"/>
      <c r="UZJ3" s="168"/>
      <c r="UZK3" s="168"/>
      <c r="UZL3" s="168"/>
      <c r="UZM3" s="168"/>
      <c r="UZN3" s="168"/>
      <c r="UZO3" s="168"/>
      <c r="UZP3" s="168"/>
      <c r="UZQ3" s="168"/>
      <c r="UZR3" s="168"/>
      <c r="UZS3" s="168"/>
      <c r="UZT3" s="168"/>
      <c r="UZU3" s="168"/>
      <c r="UZV3" s="168"/>
      <c r="UZW3" s="168"/>
      <c r="UZX3" s="168"/>
      <c r="UZY3" s="168"/>
      <c r="UZZ3" s="168"/>
      <c r="VAA3" s="168"/>
      <c r="VAB3" s="168"/>
      <c r="VAC3" s="168"/>
      <c r="VAD3" s="168"/>
      <c r="VAE3" s="168"/>
      <c r="VAF3" s="168"/>
      <c r="VAG3" s="168"/>
      <c r="VAH3" s="168"/>
      <c r="VAI3" s="168"/>
      <c r="VAJ3" s="168"/>
      <c r="VAK3" s="168"/>
      <c r="VAL3" s="168"/>
      <c r="VAM3" s="168"/>
      <c r="VAN3" s="168"/>
      <c r="VAO3" s="168"/>
      <c r="VAP3" s="168"/>
      <c r="VAQ3" s="168"/>
      <c r="VAR3" s="168"/>
      <c r="VAS3" s="168"/>
      <c r="VAT3" s="168"/>
      <c r="VAU3" s="168"/>
      <c r="VAV3" s="168"/>
      <c r="VAW3" s="168"/>
      <c r="VAX3" s="168"/>
      <c r="VAY3" s="168"/>
      <c r="VAZ3" s="168"/>
      <c r="VBA3" s="168"/>
      <c r="VBB3" s="168"/>
      <c r="VBC3" s="168"/>
      <c r="VBD3" s="168"/>
      <c r="VBE3" s="168"/>
      <c r="VBF3" s="168"/>
      <c r="VBG3" s="168"/>
      <c r="VBH3" s="168"/>
      <c r="VBI3" s="168"/>
      <c r="VBJ3" s="168"/>
      <c r="VBK3" s="168"/>
      <c r="VBL3" s="168"/>
      <c r="VBM3" s="168"/>
      <c r="VBN3" s="168"/>
      <c r="VBO3" s="168"/>
      <c r="VBP3" s="168"/>
      <c r="VBQ3" s="168"/>
      <c r="VBR3" s="168"/>
      <c r="VBS3" s="168"/>
      <c r="VBT3" s="168"/>
      <c r="VBU3" s="168"/>
      <c r="VBV3" s="168"/>
      <c r="VBW3" s="168"/>
      <c r="VBX3" s="168"/>
      <c r="VBY3" s="168"/>
      <c r="VBZ3" s="168"/>
      <c r="VCA3" s="168"/>
      <c r="VCB3" s="168"/>
      <c r="VCC3" s="168"/>
      <c r="VCD3" s="168"/>
      <c r="VCE3" s="168"/>
      <c r="VCF3" s="168"/>
      <c r="VCG3" s="168"/>
      <c r="VCH3" s="168"/>
      <c r="VCI3" s="168"/>
      <c r="VCJ3" s="168"/>
      <c r="VCK3" s="168"/>
      <c r="VCL3" s="168"/>
      <c r="VCM3" s="168"/>
      <c r="VCN3" s="168"/>
      <c r="VCO3" s="168"/>
      <c r="VCP3" s="168"/>
      <c r="VCQ3" s="168"/>
      <c r="VCR3" s="168"/>
      <c r="VCS3" s="168"/>
      <c r="VCT3" s="168"/>
      <c r="VCU3" s="168"/>
      <c r="VCV3" s="168"/>
      <c r="VCW3" s="168"/>
      <c r="VCX3" s="168"/>
      <c r="VCY3" s="168"/>
      <c r="VCZ3" s="168"/>
      <c r="VDA3" s="168"/>
      <c r="VDB3" s="168"/>
      <c r="VDC3" s="168"/>
      <c r="VDD3" s="168"/>
      <c r="VDE3" s="168"/>
      <c r="VDF3" s="168"/>
      <c r="VDG3" s="168"/>
      <c r="VDH3" s="168"/>
      <c r="VDI3" s="168"/>
      <c r="VDJ3" s="168"/>
      <c r="VDK3" s="168"/>
      <c r="VDL3" s="168"/>
      <c r="VDM3" s="168"/>
      <c r="VDN3" s="168"/>
      <c r="VDO3" s="168"/>
      <c r="VDP3" s="168"/>
      <c r="VDQ3" s="168"/>
      <c r="VDR3" s="168"/>
      <c r="VDS3" s="168"/>
      <c r="VDT3" s="168"/>
      <c r="VDU3" s="168"/>
      <c r="VDV3" s="168"/>
      <c r="VDW3" s="168"/>
      <c r="VDX3" s="168"/>
      <c r="VDY3" s="168"/>
      <c r="VDZ3" s="168"/>
      <c r="VEA3" s="168"/>
      <c r="VEB3" s="168"/>
      <c r="VEC3" s="168"/>
      <c r="VED3" s="168"/>
      <c r="VEE3" s="168"/>
      <c r="VEF3" s="168"/>
      <c r="VEG3" s="168"/>
      <c r="VEH3" s="168"/>
      <c r="VEI3" s="168"/>
      <c r="VEJ3" s="168"/>
      <c r="VEK3" s="168"/>
      <c r="VEL3" s="168"/>
      <c r="VEM3" s="168"/>
      <c r="VEN3" s="168"/>
      <c r="VEO3" s="168"/>
      <c r="VEP3" s="168"/>
      <c r="VEQ3" s="168"/>
      <c r="VER3" s="168"/>
      <c r="VES3" s="168"/>
      <c r="VET3" s="168"/>
      <c r="VEU3" s="168"/>
      <c r="VEV3" s="168"/>
      <c r="VEW3" s="168"/>
      <c r="VEX3" s="168"/>
      <c r="VEY3" s="168"/>
      <c r="VEZ3" s="168"/>
      <c r="VFA3" s="168"/>
      <c r="VFB3" s="168"/>
      <c r="VFC3" s="168"/>
      <c r="VFD3" s="168"/>
      <c r="VFE3" s="168"/>
      <c r="VFF3" s="168"/>
      <c r="VFG3" s="168"/>
      <c r="VFH3" s="168"/>
      <c r="VFI3" s="168"/>
      <c r="VFJ3" s="168"/>
      <c r="VFK3" s="168"/>
      <c r="VFL3" s="168"/>
      <c r="VFM3" s="168"/>
      <c r="VFN3" s="168"/>
      <c r="VFO3" s="168"/>
      <c r="VFP3" s="168"/>
      <c r="VFQ3" s="168"/>
      <c r="VFR3" s="168"/>
      <c r="VFS3" s="168"/>
      <c r="VFT3" s="168"/>
      <c r="VFU3" s="168"/>
      <c r="VFV3" s="168"/>
      <c r="VFW3" s="168"/>
      <c r="VFX3" s="168"/>
      <c r="VFY3" s="168"/>
      <c r="VFZ3" s="168"/>
      <c r="VGA3" s="168"/>
      <c r="VGB3" s="168"/>
      <c r="VGC3" s="168"/>
      <c r="VGD3" s="168"/>
      <c r="VGE3" s="168"/>
      <c r="VGF3" s="168"/>
      <c r="VGG3" s="168"/>
      <c r="VGH3" s="168"/>
      <c r="VGI3" s="168"/>
      <c r="VGJ3" s="168"/>
      <c r="VGK3" s="168"/>
      <c r="VGL3" s="168"/>
      <c r="VGM3" s="168"/>
      <c r="VGN3" s="168"/>
      <c r="VGO3" s="168"/>
      <c r="VGP3" s="168"/>
      <c r="VGQ3" s="168"/>
      <c r="VGR3" s="168"/>
      <c r="VGS3" s="168"/>
      <c r="VGT3" s="168"/>
      <c r="VGU3" s="168"/>
      <c r="VGV3" s="168"/>
      <c r="VGW3" s="168"/>
      <c r="VGX3" s="168"/>
      <c r="VGY3" s="168"/>
      <c r="VGZ3" s="168"/>
      <c r="VHA3" s="168"/>
      <c r="VHB3" s="168"/>
      <c r="VHC3" s="168"/>
      <c r="VHD3" s="168"/>
      <c r="VHE3" s="168"/>
      <c r="VHF3" s="168"/>
      <c r="VHG3" s="168"/>
      <c r="VHH3" s="168"/>
      <c r="VHI3" s="168"/>
      <c r="VHJ3" s="168"/>
      <c r="VHK3" s="168"/>
      <c r="VHL3" s="168"/>
      <c r="VHM3" s="168"/>
      <c r="VHN3" s="168"/>
      <c r="VHO3" s="168"/>
      <c r="VHP3" s="168"/>
      <c r="VHQ3" s="168"/>
      <c r="VHR3" s="168"/>
      <c r="VHS3" s="168"/>
      <c r="VHT3" s="168"/>
      <c r="VHU3" s="168"/>
      <c r="VHV3" s="168"/>
      <c r="VHW3" s="168"/>
      <c r="VHX3" s="168"/>
      <c r="VHY3" s="168"/>
      <c r="VHZ3" s="168"/>
      <c r="VIA3" s="168"/>
      <c r="VIB3" s="168"/>
      <c r="VIC3" s="168"/>
      <c r="VID3" s="168"/>
      <c r="VIE3" s="168"/>
      <c r="VIF3" s="168"/>
      <c r="VIG3" s="168"/>
      <c r="VIH3" s="168"/>
      <c r="VII3" s="168"/>
      <c r="VIJ3" s="168"/>
      <c r="VIK3" s="168"/>
      <c r="VIL3" s="168"/>
      <c r="VIM3" s="168"/>
      <c r="VIN3" s="168"/>
      <c r="VIO3" s="168"/>
      <c r="VIP3" s="168"/>
      <c r="VIQ3" s="168"/>
      <c r="VIR3" s="168"/>
      <c r="VIS3" s="168"/>
      <c r="VIT3" s="168"/>
      <c r="VIU3" s="168"/>
      <c r="VIV3" s="168"/>
      <c r="VIW3" s="168"/>
      <c r="VIX3" s="168"/>
      <c r="VIY3" s="168"/>
      <c r="VIZ3" s="168"/>
      <c r="VJA3" s="168"/>
      <c r="VJB3" s="168"/>
      <c r="VJC3" s="168"/>
      <c r="VJD3" s="168"/>
      <c r="VJE3" s="168"/>
      <c r="VJF3" s="168"/>
      <c r="VJG3" s="168"/>
      <c r="VJH3" s="168"/>
      <c r="VJI3" s="168"/>
      <c r="VJJ3" s="168"/>
      <c r="VJK3" s="168"/>
      <c r="VJL3" s="168"/>
      <c r="VJM3" s="168"/>
      <c r="VJN3" s="168"/>
      <c r="VJO3" s="168"/>
      <c r="VJP3" s="168"/>
      <c r="VJQ3" s="168"/>
      <c r="VJR3" s="168"/>
      <c r="VJS3" s="168"/>
      <c r="VJT3" s="168"/>
      <c r="VJU3" s="168"/>
      <c r="VJV3" s="168"/>
      <c r="VJW3" s="168"/>
      <c r="VJX3" s="168"/>
      <c r="VJY3" s="168"/>
      <c r="VJZ3" s="168"/>
      <c r="VKA3" s="168"/>
      <c r="VKB3" s="168"/>
      <c r="VKC3" s="168"/>
      <c r="VKD3" s="168"/>
      <c r="VKE3" s="168"/>
      <c r="VKF3" s="168"/>
      <c r="VKG3" s="168"/>
      <c r="VKH3" s="168"/>
      <c r="VKI3" s="168"/>
      <c r="VKJ3" s="168"/>
      <c r="VKK3" s="168"/>
      <c r="VKL3" s="168"/>
      <c r="VKM3" s="168"/>
      <c r="VKN3" s="168"/>
      <c r="VKO3" s="168"/>
      <c r="VKP3" s="168"/>
      <c r="VKQ3" s="168"/>
      <c r="VKR3" s="168"/>
      <c r="VKS3" s="168"/>
      <c r="VKT3" s="168"/>
      <c r="VKU3" s="168"/>
      <c r="VKV3" s="168"/>
      <c r="VKW3" s="168"/>
      <c r="VKX3" s="168"/>
      <c r="VKY3" s="168"/>
      <c r="VKZ3" s="168"/>
      <c r="VLA3" s="168"/>
      <c r="VLB3" s="168"/>
      <c r="VLC3" s="168"/>
      <c r="VLD3" s="168"/>
      <c r="VLE3" s="168"/>
      <c r="VLF3" s="168"/>
      <c r="VLG3" s="168"/>
      <c r="VLH3" s="168"/>
      <c r="VLI3" s="168"/>
      <c r="VLJ3" s="168"/>
      <c r="VLK3" s="168"/>
      <c r="VLL3" s="168"/>
      <c r="VLM3" s="168"/>
      <c r="VLN3" s="168"/>
      <c r="VLO3" s="168"/>
      <c r="VLP3" s="168"/>
      <c r="VLQ3" s="168"/>
      <c r="VLR3" s="168"/>
      <c r="VLS3" s="168"/>
      <c r="VLT3" s="168"/>
      <c r="VLU3" s="168"/>
      <c r="VLV3" s="168"/>
      <c r="VLW3" s="168"/>
      <c r="VLX3" s="168"/>
      <c r="VLY3" s="168"/>
      <c r="VLZ3" s="168"/>
      <c r="VMA3" s="168"/>
      <c r="VMB3" s="168"/>
      <c r="VMC3" s="168"/>
      <c r="VMD3" s="168"/>
      <c r="VME3" s="168"/>
      <c r="VMF3" s="168"/>
      <c r="VMG3" s="168"/>
      <c r="VMH3" s="168"/>
      <c r="VMI3" s="168"/>
      <c r="VMJ3" s="168"/>
      <c r="VMK3" s="168"/>
      <c r="VML3" s="168"/>
      <c r="VMM3" s="168"/>
      <c r="VMN3" s="168"/>
      <c r="VMO3" s="168"/>
      <c r="VMP3" s="168"/>
      <c r="VMQ3" s="168"/>
      <c r="VMR3" s="168"/>
      <c r="VMS3" s="168"/>
      <c r="VMT3" s="168"/>
      <c r="VMU3" s="168"/>
      <c r="VMV3" s="168"/>
      <c r="VMW3" s="168"/>
      <c r="VMX3" s="168"/>
      <c r="VMY3" s="168"/>
      <c r="VMZ3" s="168"/>
      <c r="VNA3" s="168"/>
      <c r="VNB3" s="168"/>
      <c r="VNC3" s="168"/>
      <c r="VND3" s="168"/>
      <c r="VNE3" s="168"/>
      <c r="VNF3" s="168"/>
      <c r="VNG3" s="168"/>
      <c r="VNH3" s="168"/>
      <c r="VNI3" s="168"/>
      <c r="VNJ3" s="168"/>
      <c r="VNK3" s="168"/>
      <c r="VNL3" s="168"/>
      <c r="VNM3" s="168"/>
      <c r="VNN3" s="168"/>
      <c r="VNO3" s="168"/>
      <c r="VNP3" s="168"/>
      <c r="VNQ3" s="168"/>
      <c r="VNR3" s="168"/>
      <c r="VNS3" s="168"/>
      <c r="VNT3" s="168"/>
      <c r="VNU3" s="168"/>
      <c r="VNV3" s="168"/>
      <c r="VNW3" s="168"/>
      <c r="VNX3" s="168"/>
      <c r="VNY3" s="168"/>
      <c r="VNZ3" s="168"/>
      <c r="VOA3" s="168"/>
      <c r="VOB3" s="168"/>
      <c r="VOC3" s="168"/>
      <c r="VOD3" s="168"/>
      <c r="VOE3" s="168"/>
      <c r="VOF3" s="168"/>
      <c r="VOG3" s="168"/>
      <c r="VOH3" s="168"/>
      <c r="VOI3" s="168"/>
      <c r="VOJ3" s="168"/>
      <c r="VOK3" s="168"/>
      <c r="VOL3" s="168"/>
      <c r="VOM3" s="168"/>
      <c r="VON3" s="168"/>
      <c r="VOO3" s="168"/>
      <c r="VOP3" s="168"/>
      <c r="VOQ3" s="168"/>
      <c r="VOR3" s="168"/>
      <c r="VOS3" s="168"/>
      <c r="VOT3" s="168"/>
      <c r="VOU3" s="168"/>
      <c r="VOV3" s="168"/>
      <c r="VOW3" s="168"/>
      <c r="VOX3" s="168"/>
      <c r="VOY3" s="168"/>
      <c r="VOZ3" s="168"/>
      <c r="VPA3" s="168"/>
      <c r="VPB3" s="168"/>
      <c r="VPC3" s="168"/>
      <c r="VPD3" s="168"/>
      <c r="VPE3" s="168"/>
      <c r="VPF3" s="168"/>
      <c r="VPG3" s="168"/>
      <c r="VPH3" s="168"/>
      <c r="VPI3" s="168"/>
      <c r="VPJ3" s="168"/>
      <c r="VPK3" s="168"/>
      <c r="VPL3" s="168"/>
      <c r="VPM3" s="168"/>
      <c r="VPN3" s="168"/>
      <c r="VPO3" s="168"/>
      <c r="VPP3" s="168"/>
      <c r="VPQ3" s="168"/>
      <c r="VPR3" s="168"/>
      <c r="VPS3" s="168"/>
      <c r="VPT3" s="168"/>
      <c r="VPU3" s="168"/>
      <c r="VPV3" s="168"/>
      <c r="VPW3" s="168"/>
      <c r="VPX3" s="168"/>
      <c r="VPY3" s="168"/>
      <c r="VPZ3" s="168"/>
      <c r="VQA3" s="168"/>
      <c r="VQB3" s="168"/>
      <c r="VQC3" s="168"/>
      <c r="VQD3" s="168"/>
      <c r="VQE3" s="168"/>
      <c r="VQF3" s="168"/>
      <c r="VQG3" s="168"/>
      <c r="VQH3" s="168"/>
      <c r="VQI3" s="168"/>
      <c r="VQJ3" s="168"/>
      <c r="VQK3" s="168"/>
      <c r="VQL3" s="168"/>
      <c r="VQM3" s="168"/>
      <c r="VQN3" s="168"/>
      <c r="VQO3" s="168"/>
      <c r="VQP3" s="168"/>
      <c r="VQQ3" s="168"/>
      <c r="VQR3" s="168"/>
      <c r="VQS3" s="168"/>
      <c r="VQT3" s="168"/>
      <c r="VQU3" s="168"/>
      <c r="VQV3" s="168"/>
      <c r="VQW3" s="168"/>
      <c r="VQX3" s="168"/>
      <c r="VQY3" s="168"/>
      <c r="VQZ3" s="168"/>
      <c r="VRA3" s="168"/>
      <c r="VRB3" s="168"/>
      <c r="VRC3" s="168"/>
      <c r="VRD3" s="168"/>
      <c r="VRE3" s="168"/>
      <c r="VRF3" s="168"/>
      <c r="VRG3" s="168"/>
      <c r="VRH3" s="168"/>
      <c r="VRI3" s="168"/>
      <c r="VRJ3" s="168"/>
      <c r="VRK3" s="168"/>
      <c r="VRL3" s="168"/>
      <c r="VRM3" s="168"/>
      <c r="VRN3" s="168"/>
      <c r="VRO3" s="168"/>
      <c r="VRP3" s="168"/>
      <c r="VRQ3" s="168"/>
      <c r="VRR3" s="168"/>
      <c r="VRS3" s="168"/>
      <c r="VRT3" s="168"/>
      <c r="VRU3" s="168"/>
      <c r="VRV3" s="168"/>
      <c r="VRW3" s="168"/>
      <c r="VRX3" s="168"/>
      <c r="VRY3" s="168"/>
      <c r="VRZ3" s="168"/>
      <c r="VSA3" s="168"/>
      <c r="VSB3" s="168"/>
      <c r="VSC3" s="168"/>
      <c r="VSD3" s="168"/>
      <c r="VSE3" s="168"/>
      <c r="VSF3" s="168"/>
      <c r="VSG3" s="168"/>
      <c r="VSH3" s="168"/>
      <c r="VSI3" s="168"/>
      <c r="VSJ3" s="168"/>
      <c r="VSK3" s="168"/>
      <c r="VSL3" s="168"/>
      <c r="VSM3" s="168"/>
      <c r="VSN3" s="168"/>
      <c r="VSO3" s="168"/>
      <c r="VSP3" s="168"/>
      <c r="VSQ3" s="168"/>
      <c r="VSR3" s="168"/>
      <c r="VSS3" s="168"/>
      <c r="VST3" s="168"/>
      <c r="VSU3" s="168"/>
      <c r="VSV3" s="168"/>
      <c r="VSW3" s="168"/>
      <c r="VSX3" s="168"/>
      <c r="VSY3" s="168"/>
      <c r="VSZ3" s="168"/>
      <c r="VTA3" s="168"/>
      <c r="VTB3" s="168"/>
      <c r="VTC3" s="168"/>
      <c r="VTD3" s="168"/>
      <c r="VTE3" s="168"/>
      <c r="VTF3" s="168"/>
      <c r="VTG3" s="168"/>
      <c r="VTH3" s="168"/>
      <c r="VTI3" s="168"/>
      <c r="VTJ3" s="168"/>
      <c r="VTK3" s="168"/>
      <c r="VTL3" s="168"/>
      <c r="VTM3" s="168"/>
      <c r="VTN3" s="168"/>
      <c r="VTO3" s="168"/>
      <c r="VTP3" s="168"/>
      <c r="VTQ3" s="168"/>
      <c r="VTR3" s="168"/>
      <c r="VTS3" s="168"/>
      <c r="VTT3" s="168"/>
      <c r="VTU3" s="168"/>
      <c r="VTV3" s="168"/>
      <c r="VTW3" s="168"/>
      <c r="VTX3" s="168"/>
      <c r="VTY3" s="168"/>
      <c r="VTZ3" s="168"/>
      <c r="VUA3" s="168"/>
      <c r="VUB3" s="168"/>
      <c r="VUC3" s="168"/>
      <c r="VUD3" s="168"/>
      <c r="VUE3" s="168"/>
      <c r="VUF3" s="168"/>
      <c r="VUG3" s="168"/>
      <c r="VUH3" s="168"/>
      <c r="VUI3" s="168"/>
      <c r="VUJ3" s="168"/>
      <c r="VUK3" s="168"/>
      <c r="VUL3" s="168"/>
      <c r="VUM3" s="168"/>
      <c r="VUN3" s="168"/>
      <c r="VUO3" s="168"/>
      <c r="VUP3" s="168"/>
      <c r="VUQ3" s="168"/>
      <c r="VUR3" s="168"/>
      <c r="VUS3" s="168"/>
      <c r="VUT3" s="168"/>
      <c r="VUU3" s="168"/>
      <c r="VUV3" s="168"/>
      <c r="VUW3" s="168"/>
      <c r="VUX3" s="168"/>
      <c r="VUY3" s="168"/>
      <c r="VUZ3" s="168"/>
      <c r="VVA3" s="168"/>
      <c r="VVB3" s="168"/>
      <c r="VVC3" s="168"/>
      <c r="VVD3" s="168"/>
      <c r="VVE3" s="168"/>
      <c r="VVF3" s="168"/>
      <c r="VVG3" s="168"/>
      <c r="VVH3" s="168"/>
      <c r="VVI3" s="168"/>
      <c r="VVJ3" s="168"/>
      <c r="VVK3" s="168"/>
      <c r="VVL3" s="168"/>
      <c r="VVM3" s="168"/>
      <c r="VVN3" s="168"/>
      <c r="VVO3" s="168"/>
      <c r="VVP3" s="168"/>
      <c r="VVQ3" s="168"/>
      <c r="VVR3" s="168"/>
      <c r="VVS3" s="168"/>
      <c r="VVT3" s="168"/>
      <c r="VVU3" s="168"/>
      <c r="VVV3" s="168"/>
      <c r="VVW3" s="168"/>
      <c r="VVX3" s="168"/>
      <c r="VVY3" s="168"/>
      <c r="VVZ3" s="168"/>
      <c r="VWA3" s="168"/>
      <c r="VWB3" s="168"/>
      <c r="VWC3" s="168"/>
      <c r="VWD3" s="168"/>
      <c r="VWE3" s="168"/>
      <c r="VWF3" s="168"/>
      <c r="VWG3" s="168"/>
      <c r="VWH3" s="168"/>
      <c r="VWI3" s="168"/>
      <c r="VWJ3" s="168"/>
      <c r="VWK3" s="168"/>
      <c r="VWL3" s="168"/>
      <c r="VWM3" s="168"/>
      <c r="VWN3" s="168"/>
      <c r="VWO3" s="168"/>
      <c r="VWP3" s="168"/>
      <c r="VWQ3" s="168"/>
      <c r="VWR3" s="168"/>
      <c r="VWS3" s="168"/>
      <c r="VWT3" s="168"/>
      <c r="VWU3" s="168"/>
      <c r="VWV3" s="168"/>
      <c r="VWW3" s="168"/>
      <c r="VWX3" s="168"/>
      <c r="VWY3" s="168"/>
      <c r="VWZ3" s="168"/>
      <c r="VXA3" s="168"/>
      <c r="VXB3" s="168"/>
      <c r="VXC3" s="168"/>
      <c r="VXD3" s="168"/>
      <c r="VXE3" s="168"/>
      <c r="VXF3" s="168"/>
      <c r="VXG3" s="168"/>
      <c r="VXH3" s="168"/>
      <c r="VXI3" s="168"/>
      <c r="VXJ3" s="168"/>
      <c r="VXK3" s="168"/>
      <c r="VXL3" s="168"/>
      <c r="VXM3" s="168"/>
      <c r="VXN3" s="168"/>
      <c r="VXO3" s="168"/>
      <c r="VXP3" s="168"/>
      <c r="VXQ3" s="168"/>
      <c r="VXR3" s="168"/>
      <c r="VXS3" s="168"/>
      <c r="VXT3" s="168"/>
      <c r="VXU3" s="168"/>
      <c r="VXV3" s="168"/>
      <c r="VXW3" s="168"/>
      <c r="VXX3" s="168"/>
      <c r="VXY3" s="168"/>
      <c r="VXZ3" s="168"/>
      <c r="VYA3" s="168"/>
      <c r="VYB3" s="168"/>
      <c r="VYC3" s="168"/>
      <c r="VYD3" s="168"/>
      <c r="VYE3" s="168"/>
      <c r="VYF3" s="168"/>
      <c r="VYG3" s="168"/>
      <c r="VYH3" s="168"/>
      <c r="VYI3" s="168"/>
      <c r="VYJ3" s="168"/>
      <c r="VYK3" s="168"/>
      <c r="VYL3" s="168"/>
      <c r="VYM3" s="168"/>
      <c r="VYN3" s="168"/>
      <c r="VYO3" s="168"/>
      <c r="VYP3" s="168"/>
      <c r="VYQ3" s="168"/>
      <c r="VYR3" s="168"/>
      <c r="VYS3" s="168"/>
      <c r="VYT3" s="168"/>
      <c r="VYU3" s="168"/>
      <c r="VYV3" s="168"/>
      <c r="VYW3" s="168"/>
      <c r="VYX3" s="168"/>
      <c r="VYY3" s="168"/>
      <c r="VYZ3" s="168"/>
      <c r="VZA3" s="168"/>
      <c r="VZB3" s="168"/>
      <c r="VZC3" s="168"/>
      <c r="VZD3" s="168"/>
      <c r="VZE3" s="168"/>
      <c r="VZF3" s="168"/>
      <c r="VZG3" s="168"/>
      <c r="VZH3" s="168"/>
      <c r="VZI3" s="168"/>
      <c r="VZJ3" s="168"/>
      <c r="VZK3" s="168"/>
      <c r="VZL3" s="168"/>
      <c r="VZM3" s="168"/>
      <c r="VZN3" s="168"/>
      <c r="VZO3" s="168"/>
      <c r="VZP3" s="168"/>
      <c r="VZQ3" s="168"/>
      <c r="VZR3" s="168"/>
      <c r="VZS3" s="168"/>
      <c r="VZT3" s="168"/>
      <c r="VZU3" s="168"/>
      <c r="VZV3" s="168"/>
      <c r="VZW3" s="168"/>
      <c r="VZX3" s="168"/>
      <c r="VZY3" s="168"/>
      <c r="VZZ3" s="168"/>
      <c r="WAA3" s="168"/>
      <c r="WAB3" s="168"/>
      <c r="WAC3" s="168"/>
      <c r="WAD3" s="168"/>
      <c r="WAE3" s="168"/>
      <c r="WAF3" s="168"/>
      <c r="WAG3" s="168"/>
      <c r="WAH3" s="168"/>
      <c r="WAI3" s="168"/>
      <c r="WAJ3" s="168"/>
      <c r="WAK3" s="168"/>
      <c r="WAL3" s="168"/>
      <c r="WAM3" s="168"/>
      <c r="WAN3" s="168"/>
      <c r="WAO3" s="168"/>
      <c r="WAP3" s="168"/>
      <c r="WAQ3" s="168"/>
      <c r="WAR3" s="168"/>
      <c r="WAS3" s="168"/>
      <c r="WAT3" s="168"/>
      <c r="WAU3" s="168"/>
      <c r="WAV3" s="168"/>
      <c r="WAW3" s="168"/>
      <c r="WAX3" s="168"/>
      <c r="WAY3" s="168"/>
      <c r="WAZ3" s="168"/>
      <c r="WBA3" s="168"/>
      <c r="WBB3" s="168"/>
      <c r="WBC3" s="168"/>
      <c r="WBD3" s="168"/>
      <c r="WBE3" s="168"/>
      <c r="WBF3" s="168"/>
      <c r="WBG3" s="168"/>
      <c r="WBH3" s="168"/>
      <c r="WBI3" s="168"/>
      <c r="WBJ3" s="168"/>
      <c r="WBK3" s="168"/>
      <c r="WBL3" s="168"/>
      <c r="WBM3" s="168"/>
      <c r="WBN3" s="168"/>
      <c r="WBO3" s="168"/>
      <c r="WBP3" s="168"/>
      <c r="WBQ3" s="168"/>
      <c r="WBR3" s="168"/>
      <c r="WBS3" s="168"/>
      <c r="WBT3" s="168"/>
      <c r="WBU3" s="168"/>
      <c r="WBV3" s="168"/>
      <c r="WBW3" s="168"/>
      <c r="WBX3" s="168"/>
      <c r="WBY3" s="168"/>
      <c r="WBZ3" s="168"/>
      <c r="WCA3" s="168"/>
      <c r="WCB3" s="168"/>
      <c r="WCC3" s="168"/>
      <c r="WCD3" s="168"/>
      <c r="WCE3" s="168"/>
      <c r="WCF3" s="168"/>
      <c r="WCG3" s="168"/>
      <c r="WCH3" s="168"/>
      <c r="WCI3" s="168"/>
      <c r="WCJ3" s="168"/>
      <c r="WCK3" s="168"/>
      <c r="WCL3" s="168"/>
      <c r="WCM3" s="168"/>
      <c r="WCN3" s="168"/>
      <c r="WCO3" s="168"/>
      <c r="WCP3" s="168"/>
      <c r="WCQ3" s="168"/>
      <c r="WCR3" s="168"/>
      <c r="WCS3" s="168"/>
      <c r="WCT3" s="168"/>
      <c r="WCU3" s="168"/>
      <c r="WCV3" s="168"/>
      <c r="WCW3" s="168"/>
      <c r="WCX3" s="168"/>
      <c r="WCY3" s="168"/>
      <c r="WCZ3" s="168"/>
      <c r="WDA3" s="168"/>
      <c r="WDB3" s="168"/>
      <c r="WDC3" s="168"/>
      <c r="WDD3" s="168"/>
      <c r="WDE3" s="168"/>
      <c r="WDF3" s="168"/>
      <c r="WDG3" s="168"/>
      <c r="WDH3" s="168"/>
      <c r="WDI3" s="168"/>
      <c r="WDJ3" s="168"/>
      <c r="WDK3" s="168"/>
      <c r="WDL3" s="168"/>
      <c r="WDM3" s="168"/>
      <c r="WDN3" s="168"/>
      <c r="WDO3" s="168"/>
      <c r="WDP3" s="168"/>
      <c r="WDQ3" s="168"/>
      <c r="WDR3" s="168"/>
      <c r="WDS3" s="168"/>
      <c r="WDT3" s="168"/>
      <c r="WDU3" s="168"/>
      <c r="WDV3" s="168"/>
      <c r="WDW3" s="168"/>
      <c r="WDX3" s="168"/>
      <c r="WDY3" s="168"/>
      <c r="WDZ3" s="168"/>
      <c r="WEA3" s="168"/>
      <c r="WEB3" s="168"/>
      <c r="WEC3" s="168"/>
      <c r="WED3" s="168"/>
      <c r="WEE3" s="168"/>
      <c r="WEF3" s="168"/>
      <c r="WEG3" s="168"/>
      <c r="WEH3" s="168"/>
      <c r="WEI3" s="168"/>
      <c r="WEJ3" s="168"/>
      <c r="WEK3" s="168"/>
      <c r="WEL3" s="168"/>
      <c r="WEM3" s="168"/>
      <c r="WEN3" s="168"/>
      <c r="WEO3" s="168"/>
      <c r="WEP3" s="168"/>
      <c r="WEQ3" s="168"/>
      <c r="WER3" s="168"/>
      <c r="WES3" s="168"/>
      <c r="WET3" s="168"/>
      <c r="WEU3" s="168"/>
      <c r="WEV3" s="168"/>
      <c r="WEW3" s="168"/>
      <c r="WEX3" s="168"/>
      <c r="WEY3" s="168"/>
      <c r="WEZ3" s="168"/>
      <c r="WFA3" s="168"/>
      <c r="WFB3" s="168"/>
      <c r="WFC3" s="168"/>
      <c r="WFD3" s="168"/>
      <c r="WFE3" s="168"/>
      <c r="WFF3" s="168"/>
      <c r="WFG3" s="168"/>
      <c r="WFH3" s="168"/>
      <c r="WFI3" s="168"/>
      <c r="WFJ3" s="168"/>
      <c r="WFK3" s="168"/>
      <c r="WFL3" s="168"/>
      <c r="WFM3" s="168"/>
      <c r="WFN3" s="168"/>
      <c r="WFO3" s="168"/>
      <c r="WFP3" s="168"/>
      <c r="WFQ3" s="168"/>
      <c r="WFR3" s="168"/>
      <c r="WFS3" s="168"/>
      <c r="WFT3" s="168"/>
      <c r="WFU3" s="168"/>
      <c r="WFV3" s="168"/>
      <c r="WFW3" s="168"/>
      <c r="WFX3" s="168"/>
      <c r="WFY3" s="168"/>
      <c r="WFZ3" s="168"/>
      <c r="WGA3" s="168"/>
      <c r="WGB3" s="168"/>
      <c r="WGC3" s="168"/>
      <c r="WGD3" s="168"/>
      <c r="WGE3" s="168"/>
      <c r="WGF3" s="168"/>
      <c r="WGG3" s="168"/>
      <c r="WGH3" s="168"/>
      <c r="WGI3" s="168"/>
      <c r="WGJ3" s="168"/>
      <c r="WGK3" s="168"/>
      <c r="WGL3" s="168"/>
      <c r="WGM3" s="168"/>
      <c r="WGN3" s="168"/>
      <c r="WGO3" s="168"/>
      <c r="WGP3" s="168"/>
      <c r="WGQ3" s="168"/>
      <c r="WGR3" s="168"/>
      <c r="WGS3" s="168"/>
      <c r="WGT3" s="168"/>
      <c r="WGU3" s="168"/>
      <c r="WGV3" s="168"/>
      <c r="WGW3" s="168"/>
      <c r="WGX3" s="168"/>
      <c r="WGY3" s="168"/>
      <c r="WGZ3" s="168"/>
      <c r="WHA3" s="168"/>
      <c r="WHB3" s="168"/>
      <c r="WHC3" s="168"/>
      <c r="WHD3" s="168"/>
      <c r="WHE3" s="168"/>
      <c r="WHF3" s="168"/>
      <c r="WHG3" s="168"/>
      <c r="WHH3" s="168"/>
      <c r="WHI3" s="168"/>
      <c r="WHJ3" s="168"/>
      <c r="WHK3" s="168"/>
      <c r="WHL3" s="168"/>
      <c r="WHM3" s="168"/>
      <c r="WHN3" s="168"/>
      <c r="WHO3" s="168"/>
      <c r="WHP3" s="168"/>
      <c r="WHQ3" s="168"/>
      <c r="WHR3" s="168"/>
      <c r="WHS3" s="168"/>
      <c r="WHT3" s="168"/>
      <c r="WHU3" s="168"/>
      <c r="WHV3" s="168"/>
      <c r="WHW3" s="168"/>
      <c r="WHX3" s="168"/>
      <c r="WHY3" s="168"/>
      <c r="WHZ3" s="168"/>
      <c r="WIA3" s="168"/>
      <c r="WIB3" s="168"/>
      <c r="WIC3" s="168"/>
      <c r="WID3" s="168"/>
      <c r="WIE3" s="168"/>
      <c r="WIF3" s="168"/>
      <c r="WIG3" s="168"/>
      <c r="WIH3" s="168"/>
      <c r="WII3" s="168"/>
      <c r="WIJ3" s="168"/>
      <c r="WIK3" s="168"/>
      <c r="WIL3" s="168"/>
      <c r="WIM3" s="168"/>
      <c r="WIN3" s="168"/>
      <c r="WIO3" s="168"/>
      <c r="WIP3" s="168"/>
      <c r="WIQ3" s="168"/>
      <c r="WIR3" s="168"/>
      <c r="WIS3" s="168"/>
      <c r="WIT3" s="168"/>
      <c r="WIU3" s="168"/>
      <c r="WIV3" s="168"/>
      <c r="WIW3" s="168"/>
      <c r="WIX3" s="168"/>
      <c r="WIY3" s="168"/>
      <c r="WIZ3" s="168"/>
      <c r="WJA3" s="168"/>
      <c r="WJB3" s="168"/>
      <c r="WJC3" s="168"/>
      <c r="WJD3" s="168"/>
      <c r="WJE3" s="168"/>
      <c r="WJF3" s="168"/>
      <c r="WJG3" s="168"/>
      <c r="WJH3" s="168"/>
      <c r="WJI3" s="168"/>
      <c r="WJJ3" s="168"/>
      <c r="WJK3" s="168"/>
      <c r="WJL3" s="168"/>
      <c r="WJM3" s="168"/>
      <c r="WJN3" s="168"/>
      <c r="WJO3" s="168"/>
      <c r="WJP3" s="168"/>
      <c r="WJQ3" s="168"/>
      <c r="WJR3" s="168"/>
      <c r="WJS3" s="168"/>
      <c r="WJT3" s="168"/>
      <c r="WJU3" s="168"/>
      <c r="WJV3" s="168"/>
      <c r="WJW3" s="168"/>
      <c r="WJX3" s="168"/>
      <c r="WJY3" s="168"/>
      <c r="WJZ3" s="168"/>
      <c r="WKA3" s="168"/>
      <c r="WKB3" s="168"/>
      <c r="WKC3" s="168"/>
      <c r="WKD3" s="168"/>
      <c r="WKE3" s="168"/>
      <c r="WKF3" s="168"/>
      <c r="WKG3" s="168"/>
      <c r="WKH3" s="168"/>
      <c r="WKI3" s="168"/>
      <c r="WKJ3" s="168"/>
      <c r="WKK3" s="168"/>
      <c r="WKL3" s="168"/>
      <c r="WKM3" s="168"/>
      <c r="WKN3" s="168"/>
      <c r="WKO3" s="168"/>
      <c r="WKP3" s="168"/>
      <c r="WKQ3" s="168"/>
      <c r="WKR3" s="168"/>
      <c r="WKS3" s="168"/>
      <c r="WKT3" s="168"/>
      <c r="WKU3" s="168"/>
      <c r="WKV3" s="168"/>
      <c r="WKW3" s="168"/>
      <c r="WKX3" s="168"/>
      <c r="WKY3" s="168"/>
      <c r="WKZ3" s="168"/>
      <c r="WLA3" s="168"/>
      <c r="WLB3" s="168"/>
      <c r="WLC3" s="168"/>
      <c r="WLD3" s="168"/>
      <c r="WLE3" s="168"/>
      <c r="WLF3" s="168"/>
      <c r="WLG3" s="168"/>
      <c r="WLH3" s="168"/>
      <c r="WLI3" s="168"/>
      <c r="WLJ3" s="168"/>
      <c r="WLK3" s="168"/>
      <c r="WLL3" s="168"/>
      <c r="WLM3" s="168"/>
      <c r="WLN3" s="168"/>
      <c r="WLO3" s="168"/>
      <c r="WLP3" s="168"/>
      <c r="WLQ3" s="168"/>
      <c r="WLR3" s="168"/>
      <c r="WLS3" s="168"/>
      <c r="WLT3" s="168"/>
      <c r="WLU3" s="168"/>
      <c r="WLV3" s="168"/>
      <c r="WLW3" s="168"/>
      <c r="WLX3" s="168"/>
      <c r="WLY3" s="168"/>
      <c r="WLZ3" s="168"/>
      <c r="WMA3" s="168"/>
      <c r="WMB3" s="168"/>
      <c r="WMC3" s="168"/>
      <c r="WMD3" s="168"/>
      <c r="WME3" s="168"/>
      <c r="WMF3" s="168"/>
      <c r="WMG3" s="168"/>
      <c r="WMH3" s="168"/>
      <c r="WMI3" s="168"/>
      <c r="WMJ3" s="168"/>
      <c r="WMK3" s="168"/>
      <c r="WML3" s="168"/>
      <c r="WMM3" s="168"/>
      <c r="WMN3" s="168"/>
      <c r="WMO3" s="168"/>
      <c r="WMP3" s="168"/>
      <c r="WMQ3" s="168"/>
      <c r="WMR3" s="168"/>
      <c r="WMS3" s="168"/>
      <c r="WMT3" s="168"/>
      <c r="WMU3" s="168"/>
      <c r="WMV3" s="168"/>
      <c r="WMW3" s="168"/>
      <c r="WMX3" s="168"/>
      <c r="WMY3" s="168"/>
      <c r="WMZ3" s="168"/>
      <c r="WNA3" s="168"/>
      <c r="WNB3" s="168"/>
      <c r="WNC3" s="168"/>
      <c r="WND3" s="168"/>
      <c r="WNE3" s="168"/>
      <c r="WNF3" s="168"/>
      <c r="WNG3" s="168"/>
      <c r="WNH3" s="168"/>
      <c r="WNI3" s="168"/>
      <c r="WNJ3" s="168"/>
      <c r="WNK3" s="168"/>
      <c r="WNL3" s="168"/>
      <c r="WNM3" s="168"/>
      <c r="WNN3" s="168"/>
      <c r="WNO3" s="168"/>
      <c r="WNP3" s="168"/>
      <c r="WNQ3" s="168"/>
      <c r="WNR3" s="168"/>
      <c r="WNS3" s="168"/>
      <c r="WNT3" s="168"/>
      <c r="WNU3" s="168"/>
      <c r="WNV3" s="168"/>
      <c r="WNW3" s="168"/>
      <c r="WNX3" s="168"/>
      <c r="WNY3" s="168"/>
      <c r="WNZ3" s="168"/>
      <c r="WOA3" s="168"/>
      <c r="WOB3" s="168"/>
      <c r="WOC3" s="168"/>
      <c r="WOD3" s="168"/>
      <c r="WOE3" s="168"/>
      <c r="WOF3" s="168"/>
      <c r="WOG3" s="168"/>
      <c r="WOH3" s="168"/>
      <c r="WOI3" s="168"/>
      <c r="WOJ3" s="168"/>
      <c r="WOK3" s="168"/>
      <c r="WOL3" s="168"/>
      <c r="WOM3" s="168"/>
      <c r="WON3" s="168"/>
      <c r="WOO3" s="168"/>
      <c r="WOP3" s="168"/>
      <c r="WOQ3" s="168"/>
      <c r="WOR3" s="168"/>
      <c r="WOS3" s="168"/>
      <c r="WOT3" s="168"/>
      <c r="WOU3" s="168"/>
      <c r="WOV3" s="168"/>
      <c r="WOW3" s="168"/>
      <c r="WOX3" s="168"/>
      <c r="WOY3" s="168"/>
      <c r="WOZ3" s="168"/>
      <c r="WPA3" s="168"/>
      <c r="WPB3" s="168"/>
      <c r="WPC3" s="168"/>
      <c r="WPD3" s="168"/>
      <c r="WPE3" s="168"/>
      <c r="WPF3" s="168"/>
      <c r="WPG3" s="168"/>
      <c r="WPH3" s="168"/>
      <c r="WPI3" s="168"/>
      <c r="WPJ3" s="168"/>
      <c r="WPK3" s="168"/>
      <c r="WPL3" s="168"/>
      <c r="WPM3" s="168"/>
      <c r="WPN3" s="168"/>
      <c r="WPO3" s="168"/>
      <c r="WPP3" s="168"/>
      <c r="WPQ3" s="168"/>
      <c r="WPR3" s="168"/>
      <c r="WPS3" s="168"/>
      <c r="WPT3" s="168"/>
      <c r="WPU3" s="168"/>
      <c r="WPV3" s="168"/>
      <c r="WPW3" s="168"/>
      <c r="WPX3" s="168"/>
      <c r="WPY3" s="168"/>
      <c r="WPZ3" s="168"/>
      <c r="WQA3" s="168"/>
      <c r="WQB3" s="168"/>
      <c r="WQC3" s="168"/>
      <c r="WQD3" s="168"/>
      <c r="WQE3" s="168"/>
      <c r="WQF3" s="168"/>
      <c r="WQG3" s="168"/>
      <c r="WQH3" s="168"/>
      <c r="WQI3" s="168"/>
      <c r="WQJ3" s="168"/>
      <c r="WQK3" s="168"/>
      <c r="WQL3" s="168"/>
      <c r="WQM3" s="168"/>
      <c r="WQN3" s="168"/>
      <c r="WQO3" s="168"/>
      <c r="WQP3" s="168"/>
      <c r="WQQ3" s="168"/>
      <c r="WQR3" s="168"/>
      <c r="WQS3" s="168"/>
      <c r="WQT3" s="168"/>
      <c r="WQU3" s="168"/>
      <c r="WQV3" s="168"/>
      <c r="WQW3" s="168"/>
      <c r="WQX3" s="168"/>
      <c r="WQY3" s="168"/>
      <c r="WQZ3" s="168"/>
      <c r="WRA3" s="168"/>
      <c r="WRB3" s="168"/>
      <c r="WRC3" s="168"/>
      <c r="WRD3" s="168"/>
      <c r="WRE3" s="168"/>
      <c r="WRF3" s="168"/>
      <c r="WRG3" s="168"/>
      <c r="WRH3" s="168"/>
      <c r="WRI3" s="168"/>
      <c r="WRJ3" s="168"/>
      <c r="WRK3" s="168"/>
      <c r="WRL3" s="168"/>
      <c r="WRM3" s="168"/>
      <c r="WRN3" s="168"/>
      <c r="WRO3" s="168"/>
      <c r="WRP3" s="168"/>
      <c r="WRQ3" s="168"/>
      <c r="WRR3" s="168"/>
      <c r="WRS3" s="168"/>
      <c r="WRT3" s="168"/>
      <c r="WRU3" s="168"/>
      <c r="WRV3" s="168"/>
      <c r="WRW3" s="168"/>
      <c r="WRX3" s="168"/>
      <c r="WRY3" s="168"/>
      <c r="WRZ3" s="168"/>
      <c r="WSA3" s="168"/>
      <c r="WSB3" s="168"/>
      <c r="WSC3" s="168"/>
      <c r="WSD3" s="168"/>
      <c r="WSE3" s="168"/>
      <c r="WSF3" s="168"/>
      <c r="WSG3" s="168"/>
      <c r="WSH3" s="168"/>
      <c r="WSI3" s="168"/>
      <c r="WSJ3" s="168"/>
      <c r="WSK3" s="168"/>
      <c r="WSL3" s="168"/>
      <c r="WSM3" s="168"/>
      <c r="WSN3" s="168"/>
      <c r="WSO3" s="168"/>
      <c r="WSP3" s="168"/>
      <c r="WSQ3" s="168"/>
      <c r="WSR3" s="168"/>
      <c r="WSS3" s="168"/>
      <c r="WST3" s="168"/>
      <c r="WSU3" s="168"/>
      <c r="WSV3" s="168"/>
      <c r="WSW3" s="168"/>
      <c r="WSX3" s="168"/>
      <c r="WSY3" s="168"/>
      <c r="WSZ3" s="168"/>
      <c r="WTA3" s="168"/>
      <c r="WTB3" s="168"/>
      <c r="WTC3" s="168"/>
      <c r="WTD3" s="168"/>
      <c r="WTE3" s="168"/>
      <c r="WTF3" s="168"/>
      <c r="WTG3" s="168"/>
      <c r="WTH3" s="168"/>
      <c r="WTI3" s="168"/>
      <c r="WTJ3" s="168"/>
      <c r="WTK3" s="168"/>
      <c r="WTL3" s="168"/>
      <c r="WTM3" s="168"/>
      <c r="WTN3" s="168"/>
      <c r="WTO3" s="168"/>
      <c r="WTP3" s="168"/>
      <c r="WTQ3" s="168"/>
      <c r="WTR3" s="168"/>
      <c r="WTS3" s="168"/>
      <c r="WTT3" s="168"/>
      <c r="WTU3" s="168"/>
      <c r="WTV3" s="168"/>
      <c r="WTW3" s="168"/>
      <c r="WTX3" s="168"/>
      <c r="WTY3" s="168"/>
      <c r="WTZ3" s="168"/>
      <c r="WUA3" s="168"/>
      <c r="WUB3" s="168"/>
      <c r="WUC3" s="168"/>
      <c r="WUD3" s="168"/>
      <c r="WUE3" s="168"/>
      <c r="WUF3" s="168"/>
      <c r="WUG3" s="168"/>
      <c r="WUH3" s="168"/>
      <c r="WUI3" s="168"/>
      <c r="WUJ3" s="168"/>
      <c r="WUK3" s="168"/>
      <c r="WUL3" s="168"/>
      <c r="WUM3" s="168"/>
      <c r="WUN3" s="168"/>
      <c r="WUO3" s="168"/>
      <c r="WUP3" s="168"/>
      <c r="WUQ3" s="168"/>
      <c r="WUR3" s="168"/>
      <c r="WUS3" s="168"/>
      <c r="WUT3" s="168"/>
      <c r="WUU3" s="168"/>
      <c r="WUV3" s="168"/>
      <c r="WUW3" s="168"/>
      <c r="WUX3" s="168"/>
      <c r="WUY3" s="168"/>
      <c r="WUZ3" s="168"/>
      <c r="WVA3" s="168"/>
      <c r="WVB3" s="168"/>
      <c r="WVC3" s="168"/>
      <c r="WVD3" s="168"/>
      <c r="WVE3" s="168"/>
      <c r="WVF3" s="168"/>
      <c r="WVG3" s="168"/>
      <c r="WVH3" s="168"/>
      <c r="WVI3" s="168"/>
      <c r="WVJ3" s="168"/>
      <c r="WVK3" s="168"/>
      <c r="WVL3" s="168"/>
      <c r="WVM3" s="168"/>
      <c r="WVN3" s="168"/>
      <c r="WVO3" s="168"/>
      <c r="WVP3" s="168"/>
      <c r="WVQ3" s="168"/>
      <c r="WVR3" s="168"/>
      <c r="WVS3" s="168"/>
      <c r="WVT3" s="168"/>
      <c r="WVU3" s="168"/>
      <c r="WVV3" s="168"/>
      <c r="WVW3" s="168"/>
      <c r="WVX3" s="168"/>
      <c r="WVY3" s="168"/>
      <c r="WVZ3" s="168"/>
      <c r="WWA3" s="168"/>
      <c r="WWB3" s="168"/>
      <c r="WWC3" s="168"/>
      <c r="WWD3" s="168"/>
      <c r="WWE3" s="168"/>
      <c r="WWF3" s="168"/>
      <c r="WWG3" s="168"/>
      <c r="WWH3" s="168"/>
      <c r="WWI3" s="168"/>
      <c r="WWJ3" s="168"/>
      <c r="WWK3" s="168"/>
      <c r="WWL3" s="168"/>
      <c r="WWM3" s="168"/>
      <c r="WWN3" s="168"/>
      <c r="WWO3" s="168"/>
      <c r="WWP3" s="168"/>
      <c r="WWQ3" s="168"/>
      <c r="WWR3" s="168"/>
      <c r="WWS3" s="168"/>
      <c r="WWT3" s="168"/>
      <c r="WWU3" s="168"/>
      <c r="WWV3" s="168"/>
      <c r="WWW3" s="168"/>
      <c r="WWX3" s="168"/>
      <c r="WWY3" s="168"/>
      <c r="WWZ3" s="168"/>
      <c r="WXA3" s="168"/>
      <c r="WXB3" s="168"/>
      <c r="WXC3" s="168"/>
      <c r="WXD3" s="168"/>
      <c r="WXE3" s="168"/>
      <c r="WXF3" s="168"/>
      <c r="WXG3" s="168"/>
      <c r="WXH3" s="168"/>
      <c r="WXI3" s="168"/>
      <c r="WXJ3" s="168"/>
      <c r="WXK3" s="168"/>
      <c r="WXL3" s="168"/>
      <c r="WXM3" s="168"/>
      <c r="WXN3" s="168"/>
      <c r="WXO3" s="168"/>
      <c r="WXP3" s="168"/>
      <c r="WXQ3" s="168"/>
      <c r="WXR3" s="168"/>
      <c r="WXS3" s="168"/>
      <c r="WXT3" s="168"/>
      <c r="WXU3" s="168"/>
      <c r="WXV3" s="168"/>
      <c r="WXW3" s="168"/>
      <c r="WXX3" s="168"/>
      <c r="WXY3" s="168"/>
      <c r="WXZ3" s="168"/>
      <c r="WYA3" s="168"/>
      <c r="WYB3" s="168"/>
      <c r="WYC3" s="168"/>
      <c r="WYD3" s="168"/>
      <c r="WYE3" s="168"/>
      <c r="WYF3" s="168"/>
      <c r="WYG3" s="168"/>
      <c r="WYH3" s="168"/>
      <c r="WYI3" s="168"/>
      <c r="WYJ3" s="168"/>
      <c r="WYK3" s="168"/>
      <c r="WYL3" s="168"/>
      <c r="WYM3" s="168"/>
      <c r="WYN3" s="168"/>
      <c r="WYO3" s="168"/>
      <c r="WYP3" s="168"/>
      <c r="WYQ3" s="168"/>
      <c r="WYR3" s="168"/>
      <c r="WYS3" s="168"/>
      <c r="WYT3" s="168"/>
      <c r="WYU3" s="168"/>
      <c r="WYV3" s="168"/>
      <c r="WYW3" s="168"/>
      <c r="WYX3" s="168"/>
      <c r="WYY3" s="168"/>
      <c r="WYZ3" s="168"/>
      <c r="WZA3" s="168"/>
      <c r="WZB3" s="168"/>
      <c r="WZC3" s="168"/>
      <c r="WZD3" s="168"/>
      <c r="WZE3" s="168"/>
      <c r="WZF3" s="168"/>
      <c r="WZG3" s="168"/>
      <c r="WZH3" s="168"/>
      <c r="WZI3" s="168"/>
      <c r="WZJ3" s="168"/>
      <c r="WZK3" s="168"/>
      <c r="WZL3" s="168"/>
      <c r="WZM3" s="168"/>
      <c r="WZN3" s="168"/>
      <c r="WZO3" s="168"/>
      <c r="WZP3" s="168"/>
      <c r="WZQ3" s="168"/>
      <c r="WZR3" s="168"/>
      <c r="WZS3" s="168"/>
      <c r="WZT3" s="168"/>
      <c r="WZU3" s="168"/>
      <c r="WZV3" s="168"/>
    </row>
    <row r="5" spans="1:16246" s="1" customFormat="1" ht="37.5" customHeight="1" x14ac:dyDescent="0.25">
      <c r="A5" s="169" t="s">
        <v>181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6246" ht="8.25" customHeight="1" x14ac:dyDescent="0.2"/>
    <row r="7" spans="1:16246" ht="12.75" customHeight="1" x14ac:dyDescent="0.2">
      <c r="J7" s="3"/>
    </row>
    <row r="8" spans="1:16246" ht="12.75" customHeight="1" x14ac:dyDescent="0.25">
      <c r="J8" s="3"/>
      <c r="M8" s="4" t="s">
        <v>3</v>
      </c>
    </row>
    <row r="9" spans="1:16246" x14ac:dyDescent="0.2">
      <c r="A9" s="158" t="s">
        <v>4</v>
      </c>
      <c r="B9" s="158" t="s">
        <v>5</v>
      </c>
      <c r="C9" s="161" t="s">
        <v>6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6246" ht="24" customHeight="1" x14ac:dyDescent="0.2">
      <c r="A10" s="159"/>
      <c r="B10" s="159"/>
      <c r="C10" s="147" t="s">
        <v>7</v>
      </c>
      <c r="D10" s="147"/>
      <c r="E10" s="162" t="s">
        <v>8</v>
      </c>
      <c r="F10" s="163"/>
      <c r="G10" s="163"/>
      <c r="H10" s="163"/>
      <c r="I10" s="164"/>
      <c r="J10" s="162" t="s">
        <v>9</v>
      </c>
      <c r="K10" s="163"/>
      <c r="L10" s="163"/>
      <c r="M10" s="165" t="s">
        <v>10</v>
      </c>
    </row>
    <row r="11" spans="1:16246" ht="16.5" customHeight="1" x14ac:dyDescent="0.2">
      <c r="A11" s="159"/>
      <c r="B11" s="159"/>
      <c r="C11" s="157" t="s">
        <v>11</v>
      </c>
      <c r="D11" s="147" t="s">
        <v>12</v>
      </c>
      <c r="E11" s="153" t="s">
        <v>13</v>
      </c>
      <c r="F11" s="149" t="s">
        <v>14</v>
      </c>
      <c r="G11" s="150"/>
      <c r="H11" s="151" t="s">
        <v>15</v>
      </c>
      <c r="I11" s="152"/>
      <c r="J11" s="153" t="s">
        <v>11</v>
      </c>
      <c r="K11" s="156" t="s">
        <v>16</v>
      </c>
      <c r="L11" s="156"/>
      <c r="M11" s="166"/>
    </row>
    <row r="12" spans="1:16246" ht="24" customHeight="1" x14ac:dyDescent="0.2">
      <c r="A12" s="159"/>
      <c r="B12" s="159"/>
      <c r="C12" s="157"/>
      <c r="D12" s="147"/>
      <c r="E12" s="154"/>
      <c r="F12" s="157" t="s">
        <v>17</v>
      </c>
      <c r="G12" s="157" t="s">
        <v>18</v>
      </c>
      <c r="H12" s="157" t="s">
        <v>19</v>
      </c>
      <c r="I12" s="157" t="s">
        <v>20</v>
      </c>
      <c r="J12" s="154"/>
      <c r="K12" s="153" t="s">
        <v>21</v>
      </c>
      <c r="L12" s="153" t="s">
        <v>22</v>
      </c>
      <c r="M12" s="166"/>
    </row>
    <row r="13" spans="1:16246" ht="12.75" customHeight="1" x14ac:dyDescent="0.2">
      <c r="A13" s="159"/>
      <c r="B13" s="159"/>
      <c r="C13" s="157"/>
      <c r="D13" s="147" t="s">
        <v>23</v>
      </c>
      <c r="E13" s="154"/>
      <c r="F13" s="157"/>
      <c r="G13" s="157"/>
      <c r="H13" s="157"/>
      <c r="I13" s="157"/>
      <c r="J13" s="154"/>
      <c r="K13" s="154"/>
      <c r="L13" s="154" t="s">
        <v>24</v>
      </c>
      <c r="M13" s="166"/>
    </row>
    <row r="14" spans="1:16246" ht="96.75" customHeight="1" x14ac:dyDescent="0.2">
      <c r="A14" s="160"/>
      <c r="B14" s="160"/>
      <c r="C14" s="157"/>
      <c r="D14" s="147"/>
      <c r="E14" s="155"/>
      <c r="F14" s="157"/>
      <c r="G14" s="157"/>
      <c r="H14" s="157"/>
      <c r="I14" s="157"/>
      <c r="J14" s="155"/>
      <c r="K14" s="155"/>
      <c r="L14" s="155"/>
      <c r="M14" s="167"/>
    </row>
    <row r="15" spans="1:16246" ht="12.75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46" s="10" customFormat="1" ht="15" x14ac:dyDescent="0.2">
      <c r="A16" s="6">
        <v>1</v>
      </c>
      <c r="B16" s="7" t="s">
        <v>25</v>
      </c>
      <c r="C16" s="8" t="e">
        <f>SUMIF('[4]проект год'!$A$16:$A$160,$A$16:$A$162,'[4]проект год'!$C$16)</f>
        <v>#VALUE!</v>
      </c>
      <c r="D16" s="8" t="e">
        <f>SUMIF('[4]проект год'!$A$16:$A$160,$A$16:$A$162,'[4]проект год'!$D$16)</f>
        <v>#VALUE!</v>
      </c>
      <c r="E16" s="8" t="e">
        <f>SUMIF('[4]проект год'!$A$16:$A$160,$A$16:$A$162,'[4]проект год'!$E$16)</f>
        <v>#VALUE!</v>
      </c>
      <c r="F16" s="8" t="e">
        <f>SUMIF('[4]проект год'!$A$16:$A$160,$A$16:$A$162,'[4]проект год'!$F$16)</f>
        <v>#VALUE!</v>
      </c>
      <c r="G16" s="8" t="e">
        <f>SUMIF('[4]проект год'!$A$16:$A$160,$A$16:$A$162,'[4]проект год'!$G$16)</f>
        <v>#VALUE!</v>
      </c>
      <c r="H16" s="8" t="e">
        <f>SUMIF('[4]проект год'!$A$16:$A$160,$A$16:$A$162,'[4]проект год'!$H$16)</f>
        <v>#VALUE!</v>
      </c>
      <c r="I16" s="8" t="e">
        <f>SUMIF('[4]проект год'!$A$16:$A$160,$A$16:$A$162,'[4]проект год'!$I$16)</f>
        <v>#VALUE!</v>
      </c>
      <c r="J16" s="8" t="e">
        <f>SUMIF('[4]проект год'!$A$16:$A$160,$A$16:$A$162,'[4]проект год'!$J$16)</f>
        <v>#VALUE!</v>
      </c>
      <c r="K16" s="8" t="e">
        <f>SUMIF('[4]проект год'!$A$16:$A$160,$A$16:$A$162,'[4]проект год'!$K$16)</f>
        <v>#VALUE!</v>
      </c>
      <c r="L16" s="8" t="e">
        <f>SUMIF('[4]проект год'!$A$16:$A$160,$A$16:$A$162,'[4]проект год'!$L$16)</f>
        <v>#VALUE!</v>
      </c>
      <c r="M16" s="8" t="e">
        <f>SUMIF('[4]проект год'!$A$16:$A$160,$A$16:$A$162,'[4]проект год'!$M$16)</f>
        <v>#VALUE!</v>
      </c>
      <c r="N16" s="9" t="e">
        <f>J16-K16</f>
        <v>#VALUE!</v>
      </c>
      <c r="O16" s="9"/>
      <c r="P16" s="9"/>
      <c r="Q16" s="9"/>
      <c r="R16" s="9"/>
    </row>
    <row r="17" spans="1:18" s="10" customFormat="1" ht="15" x14ac:dyDescent="0.2">
      <c r="A17" s="6">
        <v>2</v>
      </c>
      <c r="B17" s="7" t="s">
        <v>26</v>
      </c>
      <c r="C17" s="8" t="e">
        <f>SUMIF('[4]проект год'!$A$16:$A$160,$A$16:$A$162,'[4]проект год'!$C$16)</f>
        <v>#VALUE!</v>
      </c>
      <c r="D17" s="8" t="e">
        <f>SUMIF('[4]проект год'!$A$16:$A$160,$A$16:$A$162,'[4]проект год'!$D$16)</f>
        <v>#VALUE!</v>
      </c>
      <c r="E17" s="8" t="e">
        <f>SUMIF('[4]проект год'!$A$16:$A$160,$A$16:$A$162,'[4]проект год'!$E$16)</f>
        <v>#VALUE!</v>
      </c>
      <c r="F17" s="8" t="e">
        <f>SUMIF('[4]проект год'!$A$16:$A$160,$A$16:$A$162,'[4]проект год'!$F$16)</f>
        <v>#VALUE!</v>
      </c>
      <c r="G17" s="8" t="e">
        <f>SUMIF('[4]проект год'!$A$16:$A$160,$A$16:$A$162,'[4]проект год'!$G$16)</f>
        <v>#VALUE!</v>
      </c>
      <c r="H17" s="8" t="e">
        <f>SUMIF('[4]проект год'!$A$16:$A$160,$A$16:$A$162,'[4]проект год'!$H$16)</f>
        <v>#VALUE!</v>
      </c>
      <c r="I17" s="8" t="e">
        <f>SUMIF('[4]проект год'!$A$16:$A$160,$A$16:$A$162,'[4]проект год'!$I$16)</f>
        <v>#VALUE!</v>
      </c>
      <c r="J17" s="8" t="e">
        <f>SUMIF('[4]проект год'!$A$16:$A$160,$A$16:$A$162,'[4]проект год'!$J$16)</f>
        <v>#VALUE!</v>
      </c>
      <c r="K17" s="8" t="e">
        <f>SUMIF('[4]проект год'!$A$16:$A$160,$A$16:$A$162,'[4]проект год'!$K$16)</f>
        <v>#VALUE!</v>
      </c>
      <c r="L17" s="8" t="e">
        <f>SUMIF('[4]проект год'!$A$16:$A$160,$A$16:$A$162,'[4]проект год'!$L$16)</f>
        <v>#VALUE!</v>
      </c>
      <c r="M17" s="8" t="e">
        <f>SUMIF('[4]проект год'!$A$16:$A$160,$A$16:$A$162,'[4]проект год'!$M$16)</f>
        <v>#VALUE!</v>
      </c>
      <c r="N17" s="9" t="e">
        <f t="shared" ref="N17:N80" si="0">J17-K17</f>
        <v>#VALUE!</v>
      </c>
      <c r="O17" s="9"/>
      <c r="P17" s="9"/>
      <c r="Q17" s="9"/>
      <c r="R17" s="9"/>
    </row>
    <row r="18" spans="1:18" s="10" customFormat="1" ht="15" x14ac:dyDescent="0.2">
      <c r="A18" s="6">
        <v>4</v>
      </c>
      <c r="B18" s="7" t="s">
        <v>27</v>
      </c>
      <c r="C18" s="8" t="e">
        <f>SUMIF('[4]проект год'!$A$16:$A$160,$A$16:$A$162,'[4]проект год'!$C$16)</f>
        <v>#VALUE!</v>
      </c>
      <c r="D18" s="8" t="e">
        <f>SUMIF('[4]проект год'!$A$16:$A$160,$A$16:$A$162,'[4]проект год'!$D$16)</f>
        <v>#VALUE!</v>
      </c>
      <c r="E18" s="8" t="e">
        <f>SUMIF('[4]проект год'!$A$16:$A$160,$A$16:$A$162,'[4]проект год'!$E$16)</f>
        <v>#VALUE!</v>
      </c>
      <c r="F18" s="8" t="e">
        <f>SUMIF('[4]проект год'!$A$16:$A$160,$A$16:$A$162,'[4]проект год'!$F$16)</f>
        <v>#VALUE!</v>
      </c>
      <c r="G18" s="8" t="e">
        <f>SUMIF('[4]проект год'!$A$16:$A$160,$A$16:$A$162,'[4]проект год'!$G$16)</f>
        <v>#VALUE!</v>
      </c>
      <c r="H18" s="8" t="e">
        <f>SUMIF('[4]проект год'!$A$16:$A$160,$A$16:$A$162,'[4]проект год'!$H$16)</f>
        <v>#VALUE!</v>
      </c>
      <c r="I18" s="8" t="e">
        <f>SUMIF('[4]проект год'!$A$16:$A$160,$A$16:$A$162,'[4]проект год'!$I$16)</f>
        <v>#VALUE!</v>
      </c>
      <c r="J18" s="8" t="e">
        <f>SUMIF('[4]проект год'!$A$16:$A$160,$A$16:$A$162,'[4]проект год'!$J$16)</f>
        <v>#VALUE!</v>
      </c>
      <c r="K18" s="8" t="e">
        <f>SUMIF('[4]проект год'!$A$16:$A$160,$A$16:$A$162,'[4]проект год'!$K$16)</f>
        <v>#VALUE!</v>
      </c>
      <c r="L18" s="8" t="e">
        <f>SUMIF('[4]проект год'!$A$16:$A$160,$A$16:$A$162,'[4]проект год'!$L$16)</f>
        <v>#VALUE!</v>
      </c>
      <c r="M18" s="8" t="e">
        <f>SUMIF('[4]проект год'!$A$16:$A$160,$A$16:$A$162,'[4]проект год'!$M$16)</f>
        <v>#VALUE!</v>
      </c>
      <c r="N18" s="9" t="e">
        <f t="shared" si="0"/>
        <v>#VALUE!</v>
      </c>
      <c r="O18" s="9"/>
      <c r="P18" s="9"/>
      <c r="Q18" s="9"/>
      <c r="R18" s="9"/>
    </row>
    <row r="19" spans="1:18" s="10" customFormat="1" ht="15" x14ac:dyDescent="0.2">
      <c r="A19" s="6">
        <v>6</v>
      </c>
      <c r="B19" s="7" t="s">
        <v>28</v>
      </c>
      <c r="C19" s="8" t="e">
        <f>SUMIF('[4]проект год'!$A$16:$A$160,$A$16:$A$162,'[4]проект год'!$C$16)</f>
        <v>#VALUE!</v>
      </c>
      <c r="D19" s="8" t="e">
        <f>SUMIF('[4]проект год'!$A$16:$A$160,$A$16:$A$162,'[4]проект год'!$D$16)</f>
        <v>#VALUE!</v>
      </c>
      <c r="E19" s="8" t="e">
        <f>SUMIF('[4]проект год'!$A$16:$A$160,$A$16:$A$162,'[4]проект год'!$E$16)</f>
        <v>#VALUE!</v>
      </c>
      <c r="F19" s="8" t="e">
        <f>SUMIF('[4]проект год'!$A$16:$A$160,$A$16:$A$162,'[4]проект год'!$F$16)</f>
        <v>#VALUE!</v>
      </c>
      <c r="G19" s="8" t="e">
        <f>SUMIF('[4]проект год'!$A$16:$A$160,$A$16:$A$162,'[4]проект год'!$G$16)</f>
        <v>#VALUE!</v>
      </c>
      <c r="H19" s="8" t="e">
        <f>SUMIF('[4]проект год'!$A$16:$A$160,$A$16:$A$162,'[4]проект год'!$H$16)</f>
        <v>#VALUE!</v>
      </c>
      <c r="I19" s="8" t="e">
        <f>SUMIF('[4]проект год'!$A$16:$A$160,$A$16:$A$162,'[4]проект год'!$I$16)</f>
        <v>#VALUE!</v>
      </c>
      <c r="J19" s="8" t="e">
        <f>SUMIF('[4]проект год'!$A$16:$A$160,$A$16:$A$162,'[4]проект год'!$J$16)</f>
        <v>#VALUE!</v>
      </c>
      <c r="K19" s="8" t="e">
        <f>SUMIF('[4]проект год'!$A$16:$A$160,$A$16:$A$162,'[4]проект год'!$K$16)</f>
        <v>#VALUE!</v>
      </c>
      <c r="L19" s="8" t="e">
        <f>SUMIF('[4]проект год'!$A$16:$A$160,$A$16:$A$162,'[4]проект год'!$L$16)</f>
        <v>#VALUE!</v>
      </c>
      <c r="M19" s="8" t="e">
        <f>SUMIF('[4]проект год'!$A$16:$A$160,$A$16:$A$162,'[4]проект год'!$M$16)</f>
        <v>#VALUE!</v>
      </c>
      <c r="N19" s="9" t="e">
        <f t="shared" si="0"/>
        <v>#VALUE!</v>
      </c>
      <c r="O19" s="9"/>
      <c r="P19" s="9"/>
      <c r="Q19" s="9"/>
      <c r="R19" s="9"/>
    </row>
    <row r="20" spans="1:18" s="10" customFormat="1" ht="15" x14ac:dyDescent="0.2">
      <c r="A20" s="6">
        <v>9</v>
      </c>
      <c r="B20" s="7" t="s">
        <v>29</v>
      </c>
      <c r="C20" s="8" t="e">
        <f>SUMIF('[4]проект год'!$A$16:$A$160,$A$16:$A$162,'[4]проект год'!$C$16)</f>
        <v>#VALUE!</v>
      </c>
      <c r="D20" s="8" t="e">
        <f>SUMIF('[4]проект год'!$A$16:$A$160,$A$16:$A$162,'[4]проект год'!$D$16)</f>
        <v>#VALUE!</v>
      </c>
      <c r="E20" s="8" t="e">
        <f>SUMIF('[4]проект год'!$A$16:$A$160,$A$16:$A$162,'[4]проект год'!$E$16)</f>
        <v>#VALUE!</v>
      </c>
      <c r="F20" s="8" t="e">
        <f>SUMIF('[4]проект год'!$A$16:$A$160,$A$16:$A$162,'[4]проект год'!$F$16)</f>
        <v>#VALUE!</v>
      </c>
      <c r="G20" s="8" t="e">
        <f>SUMIF('[4]проект год'!$A$16:$A$160,$A$16:$A$162,'[4]проект год'!$G$16)</f>
        <v>#VALUE!</v>
      </c>
      <c r="H20" s="8" t="e">
        <f>SUMIF('[4]проект год'!$A$16:$A$160,$A$16:$A$162,'[4]проект год'!$H$16)</f>
        <v>#VALUE!</v>
      </c>
      <c r="I20" s="8" t="e">
        <f>SUMIF('[4]проект год'!$A$16:$A$160,$A$16:$A$162,'[4]проект год'!$I$16)</f>
        <v>#VALUE!</v>
      </c>
      <c r="J20" s="8" t="e">
        <f>SUMIF('[4]проект год'!$A$16:$A$160,$A$16:$A$162,'[4]проект год'!$J$16)</f>
        <v>#VALUE!</v>
      </c>
      <c r="K20" s="8" t="e">
        <f>SUMIF('[4]проект год'!$A$16:$A$160,$A$16:$A$162,'[4]проект год'!$K$16)</f>
        <v>#VALUE!</v>
      </c>
      <c r="L20" s="8" t="e">
        <f>SUMIF('[4]проект год'!$A$16:$A$160,$A$16:$A$162,'[4]проект год'!$L$16)</f>
        <v>#VALUE!</v>
      </c>
      <c r="M20" s="8" t="e">
        <f>SUMIF('[4]проект год'!$A$16:$A$160,$A$16:$A$162,'[4]проект год'!$M$16)</f>
        <v>#VALUE!</v>
      </c>
      <c r="N20" s="9" t="e">
        <f t="shared" si="0"/>
        <v>#VALUE!</v>
      </c>
      <c r="O20" s="9"/>
      <c r="P20" s="9"/>
      <c r="Q20" s="9"/>
      <c r="R20" s="9"/>
    </row>
    <row r="21" spans="1:18" s="10" customFormat="1" ht="15" x14ac:dyDescent="0.2">
      <c r="A21" s="6">
        <v>33</v>
      </c>
      <c r="B21" s="7" t="s">
        <v>30</v>
      </c>
      <c r="C21" s="8" t="e">
        <f>SUMIF('[4]проект год'!$A$16:$A$160,$A$16:$A$162,'[4]проект год'!$C$16)</f>
        <v>#VALUE!</v>
      </c>
      <c r="D21" s="8" t="e">
        <f>SUMIF('[4]проект год'!$A$16:$A$160,$A$16:$A$162,'[4]проект год'!$D$16)</f>
        <v>#VALUE!</v>
      </c>
      <c r="E21" s="8" t="e">
        <f>SUMIF('[4]проект год'!$A$16:$A$160,$A$16:$A$162,'[4]проект год'!$E$16)</f>
        <v>#VALUE!</v>
      </c>
      <c r="F21" s="8" t="e">
        <f>SUMIF('[4]проект год'!$A$16:$A$160,$A$16:$A$162,'[4]проект год'!$F$16)</f>
        <v>#VALUE!</v>
      </c>
      <c r="G21" s="8" t="e">
        <f>SUMIF('[4]проект год'!$A$16:$A$160,$A$16:$A$162,'[4]проект год'!$G$16)</f>
        <v>#VALUE!</v>
      </c>
      <c r="H21" s="8" t="e">
        <f>SUMIF('[4]проект год'!$A$16:$A$160,$A$16:$A$162,'[4]проект год'!$H$16)</f>
        <v>#VALUE!</v>
      </c>
      <c r="I21" s="8" t="e">
        <f>SUMIF('[4]проект год'!$A$16:$A$160,$A$16:$A$162,'[4]проект год'!$I$16)</f>
        <v>#VALUE!</v>
      </c>
      <c r="J21" s="8" t="e">
        <f>SUMIF('[4]проект год'!$A$16:$A$160,$A$16:$A$162,'[4]проект год'!$J$16)</f>
        <v>#VALUE!</v>
      </c>
      <c r="K21" s="8" t="e">
        <f>SUMIF('[4]проект год'!$A$16:$A$160,$A$16:$A$162,'[4]проект год'!$K$16)</f>
        <v>#VALUE!</v>
      </c>
      <c r="L21" s="8" t="e">
        <f>SUMIF('[4]проект год'!$A$16:$A$160,$A$16:$A$162,'[4]проект год'!$L$16)</f>
        <v>#VALUE!</v>
      </c>
      <c r="M21" s="8" t="e">
        <f>SUMIF('[4]проект год'!$A$16:$A$160,$A$16:$A$162,'[4]проект год'!$M$16)</f>
        <v>#VALUE!</v>
      </c>
      <c r="N21" s="9" t="e">
        <f t="shared" si="0"/>
        <v>#VALUE!</v>
      </c>
      <c r="O21" s="9"/>
      <c r="P21" s="9"/>
      <c r="Q21" s="9"/>
      <c r="R21" s="9"/>
    </row>
    <row r="22" spans="1:18" s="10" customFormat="1" ht="15" x14ac:dyDescent="0.2">
      <c r="A22" s="6">
        <v>100</v>
      </c>
      <c r="B22" s="7" t="s">
        <v>31</v>
      </c>
      <c r="C22" s="8" t="e">
        <f>SUMIF('[4]проект год'!$A$16:$A$160,$A$16:$A$162,'[4]проект год'!$C$16)</f>
        <v>#VALUE!</v>
      </c>
      <c r="D22" s="8" t="e">
        <f>SUMIF('[4]проект год'!$A$16:$A$160,$A$16:$A$162,'[4]проект год'!$D$16)</f>
        <v>#VALUE!</v>
      </c>
      <c r="E22" s="8" t="e">
        <f>SUMIF('[4]проект год'!$A$16:$A$160,$A$16:$A$162,'[4]проект год'!$E$16)</f>
        <v>#VALUE!</v>
      </c>
      <c r="F22" s="8" t="e">
        <f>SUMIF('[4]проект год'!$A$16:$A$160,$A$16:$A$162,'[4]проект год'!$F$16)</f>
        <v>#VALUE!</v>
      </c>
      <c r="G22" s="8" t="e">
        <f>SUMIF('[4]проект год'!$A$16:$A$160,$A$16:$A$162,'[4]проект год'!$G$16)</f>
        <v>#VALUE!</v>
      </c>
      <c r="H22" s="8" t="e">
        <f>SUMIF('[4]проект год'!$A$16:$A$160,$A$16:$A$162,'[4]проект год'!$H$16)</f>
        <v>#VALUE!</v>
      </c>
      <c r="I22" s="8" t="e">
        <f>SUMIF('[4]проект год'!$A$16:$A$160,$A$16:$A$162,'[4]проект год'!$I$16)</f>
        <v>#VALUE!</v>
      </c>
      <c r="J22" s="8" t="e">
        <f>SUMIF('[4]проект год'!$A$16:$A$160,$A$16:$A$162,'[4]проект год'!$J$16)</f>
        <v>#VALUE!</v>
      </c>
      <c r="K22" s="8" t="e">
        <f>SUMIF('[4]проект год'!$A$16:$A$160,$A$16:$A$162,'[4]проект год'!$K$16)</f>
        <v>#VALUE!</v>
      </c>
      <c r="L22" s="8" t="e">
        <f>SUMIF('[4]проект год'!$A$16:$A$160,$A$16:$A$162,'[4]проект год'!$L$16)</f>
        <v>#VALUE!</v>
      </c>
      <c r="M22" s="8" t="e">
        <f>SUMIF('[4]проект год'!$A$16:$A$160,$A$16:$A$162,'[4]проект год'!$M$16)</f>
        <v>#VALUE!</v>
      </c>
      <c r="N22" s="9" t="e">
        <f t="shared" si="0"/>
        <v>#VALUE!</v>
      </c>
      <c r="O22" s="9"/>
      <c r="P22" s="9"/>
      <c r="Q22" s="9"/>
      <c r="R22" s="9"/>
    </row>
    <row r="23" spans="1:18" s="10" customFormat="1" ht="15" x14ac:dyDescent="0.2">
      <c r="A23" s="6">
        <v>103</v>
      </c>
      <c r="B23" s="7" t="s">
        <v>32</v>
      </c>
      <c r="C23" s="8" t="e">
        <f>SUMIF('[4]проект год'!$A$16:$A$160,$A$16:$A$162,'[4]проект год'!$C$16)</f>
        <v>#VALUE!</v>
      </c>
      <c r="D23" s="8" t="e">
        <f>SUMIF('[4]проект год'!$A$16:$A$160,$A$16:$A$162,'[4]проект год'!$D$16)</f>
        <v>#VALUE!</v>
      </c>
      <c r="E23" s="8" t="e">
        <f>SUMIF('[4]проект год'!$A$16:$A$160,$A$16:$A$162,'[4]проект год'!$E$16)</f>
        <v>#VALUE!</v>
      </c>
      <c r="F23" s="8" t="e">
        <f>SUMIF('[4]проект год'!$A$16:$A$160,$A$16:$A$162,'[4]проект год'!$F$16)</f>
        <v>#VALUE!</v>
      </c>
      <c r="G23" s="8" t="e">
        <f>SUMIF('[4]проект год'!$A$16:$A$160,$A$16:$A$162,'[4]проект год'!$G$16)</f>
        <v>#VALUE!</v>
      </c>
      <c r="H23" s="8" t="e">
        <f>SUMIF('[4]проект год'!$A$16:$A$160,$A$16:$A$162,'[4]проект год'!$H$16)</f>
        <v>#VALUE!</v>
      </c>
      <c r="I23" s="8" t="e">
        <f>SUMIF('[4]проект год'!$A$16:$A$160,$A$16:$A$162,'[4]проект год'!$I$16)</f>
        <v>#VALUE!</v>
      </c>
      <c r="J23" s="8" t="e">
        <f>SUMIF('[4]проект год'!$A$16:$A$160,$A$16:$A$162,'[4]проект год'!$J$16)</f>
        <v>#VALUE!</v>
      </c>
      <c r="K23" s="8" t="e">
        <f>SUMIF('[4]проект год'!$A$16:$A$160,$A$16:$A$162,'[4]проект год'!$K$16)</f>
        <v>#VALUE!</v>
      </c>
      <c r="L23" s="8" t="e">
        <f>SUMIF('[4]проект год'!$A$16:$A$160,$A$16:$A$162,'[4]проект год'!$L$16)</f>
        <v>#VALUE!</v>
      </c>
      <c r="M23" s="8" t="e">
        <f>SUMIF('[4]проект год'!$A$16:$A$160,$A$16:$A$162,'[4]проект год'!$M$16)</f>
        <v>#VALUE!</v>
      </c>
      <c r="N23" s="9" t="e">
        <f t="shared" si="0"/>
        <v>#VALUE!</v>
      </c>
      <c r="O23" s="9"/>
      <c r="P23" s="9"/>
      <c r="Q23" s="9"/>
      <c r="R23" s="9"/>
    </row>
    <row r="24" spans="1:18" s="10" customFormat="1" ht="15" x14ac:dyDescent="0.2">
      <c r="A24" s="6">
        <v>104</v>
      </c>
      <c r="B24" s="7" t="s">
        <v>33</v>
      </c>
      <c r="C24" s="8" t="e">
        <f>SUMIF('[4]проект год'!$A$16:$A$160,$A$16:$A$162,'[4]проект год'!$C$16)</f>
        <v>#VALUE!</v>
      </c>
      <c r="D24" s="8" t="e">
        <f>SUMIF('[4]проект год'!$A$16:$A$160,$A$16:$A$162,'[4]проект год'!$D$16)</f>
        <v>#VALUE!</v>
      </c>
      <c r="E24" s="8" t="e">
        <f>SUMIF('[4]проект год'!$A$16:$A$160,$A$16:$A$162,'[4]проект год'!$E$16)</f>
        <v>#VALUE!</v>
      </c>
      <c r="F24" s="8" t="e">
        <f>SUMIF('[4]проект год'!$A$16:$A$160,$A$16:$A$162,'[4]проект год'!$F$16)</f>
        <v>#VALUE!</v>
      </c>
      <c r="G24" s="8" t="e">
        <f>SUMIF('[4]проект год'!$A$16:$A$160,$A$16:$A$162,'[4]проект год'!$G$16)</f>
        <v>#VALUE!</v>
      </c>
      <c r="H24" s="8" t="e">
        <f>SUMIF('[4]проект год'!$A$16:$A$160,$A$16:$A$162,'[4]проект год'!$H$16)</f>
        <v>#VALUE!</v>
      </c>
      <c r="I24" s="8" t="e">
        <f>SUMIF('[4]проект год'!$A$16:$A$160,$A$16:$A$162,'[4]проект год'!$I$16)</f>
        <v>#VALUE!</v>
      </c>
      <c r="J24" s="8" t="e">
        <f>SUMIF('[4]проект год'!$A$16:$A$160,$A$16:$A$162,'[4]проект год'!$J$16)</f>
        <v>#VALUE!</v>
      </c>
      <c r="K24" s="8" t="e">
        <f>SUMIF('[4]проект год'!$A$16:$A$160,$A$16:$A$162,'[4]проект год'!$K$16)</f>
        <v>#VALUE!</v>
      </c>
      <c r="L24" s="8" t="e">
        <f>SUMIF('[4]проект год'!$A$16:$A$160,$A$16:$A$162,'[4]проект год'!$L$16)</f>
        <v>#VALUE!</v>
      </c>
      <c r="M24" s="8" t="e">
        <f>SUMIF('[4]проект год'!$A$16:$A$160,$A$16:$A$162,'[4]проект год'!$M$16)</f>
        <v>#VALUE!</v>
      </c>
      <c r="N24" s="9" t="e">
        <f t="shared" si="0"/>
        <v>#VALUE!</v>
      </c>
      <c r="O24" s="9"/>
      <c r="P24" s="9"/>
      <c r="Q24" s="9"/>
      <c r="R24" s="9"/>
    </row>
    <row r="25" spans="1:18" s="10" customFormat="1" ht="15" x14ac:dyDescent="0.2">
      <c r="A25" s="6">
        <v>105</v>
      </c>
      <c r="B25" s="7" t="s">
        <v>34</v>
      </c>
      <c r="C25" s="8" t="e">
        <f>SUMIF('[4]проект год'!$A$16:$A$160,$A$16:$A$162,'[4]проект год'!$C$16)</f>
        <v>#VALUE!</v>
      </c>
      <c r="D25" s="8" t="e">
        <f>SUMIF('[4]проект год'!$A$16:$A$160,$A$16:$A$162,'[4]проект год'!$D$16)</f>
        <v>#VALUE!</v>
      </c>
      <c r="E25" s="8" t="e">
        <f>SUMIF('[4]проект год'!$A$16:$A$160,$A$16:$A$162,'[4]проект год'!$E$16)</f>
        <v>#VALUE!</v>
      </c>
      <c r="F25" s="8" t="e">
        <f>SUMIF('[4]проект год'!$A$16:$A$160,$A$16:$A$162,'[4]проект год'!$F$16)</f>
        <v>#VALUE!</v>
      </c>
      <c r="G25" s="8" t="e">
        <f>SUMIF('[4]проект год'!$A$16:$A$160,$A$16:$A$162,'[4]проект год'!$G$16)</f>
        <v>#VALUE!</v>
      </c>
      <c r="H25" s="8" t="e">
        <f>SUMIF('[4]проект год'!$A$16:$A$160,$A$16:$A$162,'[4]проект год'!$H$16)</f>
        <v>#VALUE!</v>
      </c>
      <c r="I25" s="8" t="e">
        <f>SUMIF('[4]проект год'!$A$16:$A$160,$A$16:$A$162,'[4]проект год'!$I$16)</f>
        <v>#VALUE!</v>
      </c>
      <c r="J25" s="8" t="e">
        <f>SUMIF('[4]проект год'!$A$16:$A$160,$A$16:$A$162,'[4]проект год'!$J$16)</f>
        <v>#VALUE!</v>
      </c>
      <c r="K25" s="8" t="e">
        <f>SUMIF('[4]проект год'!$A$16:$A$160,$A$16:$A$162,'[4]проект год'!$K$16)</f>
        <v>#VALUE!</v>
      </c>
      <c r="L25" s="8" t="e">
        <f>SUMIF('[4]проект год'!$A$16:$A$160,$A$16:$A$162,'[4]проект год'!$L$16)</f>
        <v>#VALUE!</v>
      </c>
      <c r="M25" s="8" t="e">
        <f>SUMIF('[4]проект год'!$A$16:$A$160,$A$16:$A$162,'[4]проект год'!$M$16)</f>
        <v>#VALUE!</v>
      </c>
      <c r="N25" s="9" t="e">
        <f t="shared" si="0"/>
        <v>#VALUE!</v>
      </c>
      <c r="O25" s="9"/>
      <c r="P25" s="9"/>
      <c r="Q25" s="9"/>
      <c r="R25" s="9"/>
    </row>
    <row r="26" spans="1:18" s="10" customFormat="1" ht="30" x14ac:dyDescent="0.2">
      <c r="A26" s="6">
        <v>110</v>
      </c>
      <c r="B26" s="7" t="s">
        <v>35</v>
      </c>
      <c r="C26" s="8" t="e">
        <f>SUMIF('[4]проект год'!$A$16:$A$160,$A$16:$A$162,'[4]проект год'!$C$16)</f>
        <v>#VALUE!</v>
      </c>
      <c r="D26" s="8" t="e">
        <f>SUMIF('[4]проект год'!$A$16:$A$160,$A$16:$A$162,'[4]проект год'!$D$16)</f>
        <v>#VALUE!</v>
      </c>
      <c r="E26" s="8" t="e">
        <f>SUMIF('[4]проект год'!$A$16:$A$160,$A$16:$A$162,'[4]проект год'!$E$16)</f>
        <v>#VALUE!</v>
      </c>
      <c r="F26" s="8" t="e">
        <f>SUMIF('[4]проект год'!$A$16:$A$160,$A$16:$A$162,'[4]проект год'!$F$16)</f>
        <v>#VALUE!</v>
      </c>
      <c r="G26" s="8" t="e">
        <f>SUMIF('[4]проект год'!$A$16:$A$160,$A$16:$A$162,'[4]проект год'!$G$16)</f>
        <v>#VALUE!</v>
      </c>
      <c r="H26" s="8" t="e">
        <f>SUMIF('[4]проект год'!$A$16:$A$160,$A$16:$A$162,'[4]проект год'!$H$16)</f>
        <v>#VALUE!</v>
      </c>
      <c r="I26" s="8" t="e">
        <f>SUMIF('[4]проект год'!$A$16:$A$160,$A$16:$A$162,'[4]проект год'!$I$16)</f>
        <v>#VALUE!</v>
      </c>
      <c r="J26" s="8" t="e">
        <f>SUMIF('[4]проект год'!$A$16:$A$160,$A$16:$A$162,'[4]проект год'!$J$16)</f>
        <v>#VALUE!</v>
      </c>
      <c r="K26" s="8" t="e">
        <f>SUMIF('[4]проект год'!$A$16:$A$160,$A$16:$A$162,'[4]проект год'!$K$16)</f>
        <v>#VALUE!</v>
      </c>
      <c r="L26" s="8" t="e">
        <f>SUMIF('[4]проект год'!$A$16:$A$160,$A$16:$A$162,'[4]проект год'!$L$16)</f>
        <v>#VALUE!</v>
      </c>
      <c r="M26" s="8" t="e">
        <f>SUMIF('[4]проект год'!$A$16:$A$160,$A$16:$A$162,'[4]проект год'!$M$16)</f>
        <v>#VALUE!</v>
      </c>
      <c r="N26" s="9" t="e">
        <f t="shared" si="0"/>
        <v>#VALUE!</v>
      </c>
      <c r="O26" s="9"/>
      <c r="P26" s="9"/>
      <c r="Q26" s="9"/>
      <c r="R26" s="9"/>
    </row>
    <row r="27" spans="1:18" s="10" customFormat="1" ht="15" x14ac:dyDescent="0.2">
      <c r="A27" s="6">
        <v>111</v>
      </c>
      <c r="B27" s="7" t="s">
        <v>36</v>
      </c>
      <c r="C27" s="8" t="e">
        <f>SUMIF('[4]проект год'!$A$16:$A$160,$A$16:$A$162,'[4]проект год'!$C$16)</f>
        <v>#VALUE!</v>
      </c>
      <c r="D27" s="8" t="e">
        <f>SUMIF('[4]проект год'!$A$16:$A$160,$A$16:$A$162,'[4]проект год'!$D$16)</f>
        <v>#VALUE!</v>
      </c>
      <c r="E27" s="8" t="e">
        <f>SUMIF('[4]проект год'!$A$16:$A$160,$A$16:$A$162,'[4]проект год'!$E$16)</f>
        <v>#VALUE!</v>
      </c>
      <c r="F27" s="8" t="e">
        <f>SUMIF('[4]проект год'!$A$16:$A$160,$A$16:$A$162,'[4]проект год'!$F$16)</f>
        <v>#VALUE!</v>
      </c>
      <c r="G27" s="8" t="e">
        <f>SUMIF('[4]проект год'!$A$16:$A$160,$A$16:$A$162,'[4]проект год'!$G$16)</f>
        <v>#VALUE!</v>
      </c>
      <c r="H27" s="8" t="e">
        <f>SUMIF('[4]проект год'!$A$16:$A$160,$A$16:$A$162,'[4]проект год'!$H$16)</f>
        <v>#VALUE!</v>
      </c>
      <c r="I27" s="8" t="e">
        <f>SUMIF('[4]проект год'!$A$16:$A$160,$A$16:$A$162,'[4]проект год'!$I$16)</f>
        <v>#VALUE!</v>
      </c>
      <c r="J27" s="8" t="e">
        <f>SUMIF('[4]проект год'!$A$16:$A$160,$A$16:$A$162,'[4]проект год'!$J$16)</f>
        <v>#VALUE!</v>
      </c>
      <c r="K27" s="8" t="e">
        <f>SUMIF('[4]проект год'!$A$16:$A$160,$A$16:$A$162,'[4]проект год'!$K$16)</f>
        <v>#VALUE!</v>
      </c>
      <c r="L27" s="8" t="e">
        <f>SUMIF('[4]проект год'!$A$16:$A$160,$A$16:$A$162,'[4]проект год'!$L$16)</f>
        <v>#VALUE!</v>
      </c>
      <c r="M27" s="8" t="e">
        <f>SUMIF('[4]проект год'!$A$16:$A$160,$A$16:$A$162,'[4]проект год'!$M$16)</f>
        <v>#VALUE!</v>
      </c>
      <c r="N27" s="9" t="e">
        <f t="shared" si="0"/>
        <v>#VALUE!</v>
      </c>
      <c r="O27" s="9"/>
      <c r="P27" s="9"/>
      <c r="Q27" s="9"/>
      <c r="R27" s="9"/>
    </row>
    <row r="28" spans="1:18" s="10" customFormat="1" ht="15" x14ac:dyDescent="0.2">
      <c r="A28" s="6">
        <v>112</v>
      </c>
      <c r="B28" s="7" t="s">
        <v>37</v>
      </c>
      <c r="C28" s="8" t="e">
        <f>SUMIF('[4]проект год'!$A$16:$A$160,$A$16:$A$162,'[4]проект год'!$C$16)</f>
        <v>#VALUE!</v>
      </c>
      <c r="D28" s="8" t="e">
        <f>SUMIF('[4]проект год'!$A$16:$A$160,$A$16:$A$162,'[4]проект год'!$D$16)</f>
        <v>#VALUE!</v>
      </c>
      <c r="E28" s="8" t="e">
        <f>SUMIF('[4]проект год'!$A$16:$A$160,$A$16:$A$162,'[4]проект год'!$E$16)</f>
        <v>#VALUE!</v>
      </c>
      <c r="F28" s="8" t="e">
        <f>SUMIF('[4]проект год'!$A$16:$A$160,$A$16:$A$162,'[4]проект год'!$F$16)</f>
        <v>#VALUE!</v>
      </c>
      <c r="G28" s="8" t="e">
        <f>SUMIF('[4]проект год'!$A$16:$A$160,$A$16:$A$162,'[4]проект год'!$G$16)</f>
        <v>#VALUE!</v>
      </c>
      <c r="H28" s="8" t="e">
        <f>SUMIF('[4]проект год'!$A$16:$A$160,$A$16:$A$162,'[4]проект год'!$H$16)</f>
        <v>#VALUE!</v>
      </c>
      <c r="I28" s="8" t="e">
        <f>SUMIF('[4]проект год'!$A$16:$A$160,$A$16:$A$162,'[4]проект год'!$I$16)</f>
        <v>#VALUE!</v>
      </c>
      <c r="J28" s="8" t="e">
        <f>SUMIF('[4]проект год'!$A$16:$A$160,$A$16:$A$162,'[4]проект год'!$J$16)</f>
        <v>#VALUE!</v>
      </c>
      <c r="K28" s="8" t="e">
        <f>SUMIF('[4]проект год'!$A$16:$A$160,$A$16:$A$162,'[4]проект год'!$K$16)</f>
        <v>#VALUE!</v>
      </c>
      <c r="L28" s="8" t="e">
        <f>SUMIF('[4]проект год'!$A$16:$A$160,$A$16:$A$162,'[4]проект год'!$L$16)</f>
        <v>#VALUE!</v>
      </c>
      <c r="M28" s="8" t="e">
        <f>SUMIF('[4]проект год'!$A$16:$A$160,$A$16:$A$162,'[4]проект год'!$M$16)</f>
        <v>#VALUE!</v>
      </c>
      <c r="N28" s="9" t="e">
        <f t="shared" si="0"/>
        <v>#VALUE!</v>
      </c>
      <c r="O28" s="9"/>
      <c r="P28" s="9"/>
      <c r="Q28" s="9"/>
      <c r="R28" s="9"/>
    </row>
    <row r="29" spans="1:18" s="10" customFormat="1" ht="15" x14ac:dyDescent="0.2">
      <c r="A29" s="6">
        <v>115</v>
      </c>
      <c r="B29" s="7" t="s">
        <v>38</v>
      </c>
      <c r="C29" s="8" t="e">
        <f>SUMIF('[4]проект год'!$A$16:$A$160,$A$16:$A$162,'[4]проект год'!$C$16)</f>
        <v>#VALUE!</v>
      </c>
      <c r="D29" s="8" t="e">
        <f>SUMIF('[4]проект год'!$A$16:$A$160,$A$16:$A$162,'[4]проект год'!$D$16)</f>
        <v>#VALUE!</v>
      </c>
      <c r="E29" s="8" t="e">
        <f>SUMIF('[4]проект год'!$A$16:$A$160,$A$16:$A$162,'[4]проект год'!$E$16)</f>
        <v>#VALUE!</v>
      </c>
      <c r="F29" s="8" t="e">
        <f>SUMIF('[4]проект год'!$A$16:$A$160,$A$16:$A$162,'[4]проект год'!$F$16)</f>
        <v>#VALUE!</v>
      </c>
      <c r="G29" s="8" t="e">
        <f>SUMIF('[4]проект год'!$A$16:$A$160,$A$16:$A$162,'[4]проект год'!$G$16)</f>
        <v>#VALUE!</v>
      </c>
      <c r="H29" s="8" t="e">
        <f>SUMIF('[4]проект год'!$A$16:$A$160,$A$16:$A$162,'[4]проект год'!$H$16)</f>
        <v>#VALUE!</v>
      </c>
      <c r="I29" s="8" t="e">
        <f>SUMIF('[4]проект год'!$A$16:$A$160,$A$16:$A$162,'[4]проект год'!$I$16)</f>
        <v>#VALUE!</v>
      </c>
      <c r="J29" s="8" t="e">
        <f>SUMIF('[4]проект год'!$A$16:$A$160,$A$16:$A$162,'[4]проект год'!$J$16)</f>
        <v>#VALUE!</v>
      </c>
      <c r="K29" s="8" t="e">
        <f>SUMIF('[4]проект год'!$A$16:$A$160,$A$16:$A$162,'[4]проект год'!$K$16)</f>
        <v>#VALUE!</v>
      </c>
      <c r="L29" s="8" t="e">
        <f>SUMIF('[4]проект год'!$A$16:$A$160,$A$16:$A$162,'[4]проект год'!$L$16)</f>
        <v>#VALUE!</v>
      </c>
      <c r="M29" s="8" t="e">
        <f>SUMIF('[4]проект год'!$A$16:$A$160,$A$16:$A$162,'[4]проект год'!$M$16)</f>
        <v>#VALUE!</v>
      </c>
      <c r="N29" s="9" t="e">
        <f t="shared" si="0"/>
        <v>#VALUE!</v>
      </c>
      <c r="O29" s="9"/>
      <c r="P29" s="9"/>
      <c r="Q29" s="9"/>
      <c r="R29" s="9"/>
    </row>
    <row r="30" spans="1:18" s="10" customFormat="1" ht="15" x14ac:dyDescent="0.2">
      <c r="A30" s="6">
        <v>116</v>
      </c>
      <c r="B30" s="7" t="s">
        <v>39</v>
      </c>
      <c r="C30" s="8" t="e">
        <f>SUMIF('[4]проект год'!$A$16:$A$160,$A$16:$A$162,'[4]проект год'!$C$16)</f>
        <v>#VALUE!</v>
      </c>
      <c r="D30" s="8" t="e">
        <f>SUMIF('[4]проект год'!$A$16:$A$160,$A$16:$A$162,'[4]проект год'!$D$16)</f>
        <v>#VALUE!</v>
      </c>
      <c r="E30" s="8" t="e">
        <f>SUMIF('[4]проект год'!$A$16:$A$160,$A$16:$A$162,'[4]проект год'!$E$16)</f>
        <v>#VALUE!</v>
      </c>
      <c r="F30" s="8" t="e">
        <f>SUMIF('[4]проект год'!$A$16:$A$160,$A$16:$A$162,'[4]проект год'!$F$16)</f>
        <v>#VALUE!</v>
      </c>
      <c r="G30" s="8" t="e">
        <f>SUMIF('[4]проект год'!$A$16:$A$160,$A$16:$A$162,'[4]проект год'!$G$16)</f>
        <v>#VALUE!</v>
      </c>
      <c r="H30" s="8" t="e">
        <f>SUMIF('[4]проект год'!$A$16:$A$160,$A$16:$A$162,'[4]проект год'!$H$16)</f>
        <v>#VALUE!</v>
      </c>
      <c r="I30" s="8" t="e">
        <f>SUMIF('[4]проект год'!$A$16:$A$160,$A$16:$A$162,'[4]проект год'!$I$16)</f>
        <v>#VALUE!</v>
      </c>
      <c r="J30" s="8" t="e">
        <f>SUMIF('[4]проект год'!$A$16:$A$160,$A$16:$A$162,'[4]проект год'!$J$16)</f>
        <v>#VALUE!</v>
      </c>
      <c r="K30" s="8" t="e">
        <f>SUMIF('[4]проект год'!$A$16:$A$160,$A$16:$A$162,'[4]проект год'!$K$16)</f>
        <v>#VALUE!</v>
      </c>
      <c r="L30" s="8" t="e">
        <f>SUMIF('[4]проект год'!$A$16:$A$160,$A$16:$A$162,'[4]проект год'!$L$16)</f>
        <v>#VALUE!</v>
      </c>
      <c r="M30" s="8" t="e">
        <f>SUMIF('[4]проект год'!$A$16:$A$160,$A$16:$A$162,'[4]проект год'!$M$16)</f>
        <v>#VALUE!</v>
      </c>
      <c r="N30" s="9" t="e">
        <f t="shared" si="0"/>
        <v>#VALUE!</v>
      </c>
      <c r="O30" s="9"/>
      <c r="P30" s="9"/>
      <c r="Q30" s="9"/>
      <c r="R30" s="9"/>
    </row>
    <row r="31" spans="1:18" s="10" customFormat="1" ht="30" x14ac:dyDescent="0.2">
      <c r="A31" s="6">
        <v>120</v>
      </c>
      <c r="B31" s="7" t="s">
        <v>40</v>
      </c>
      <c r="C31" s="8" t="e">
        <f>SUMIF('[4]проект год'!$A$16:$A$160,$A$16:$A$162,'[4]проект год'!$C$16)</f>
        <v>#VALUE!</v>
      </c>
      <c r="D31" s="8" t="e">
        <f>SUMIF('[4]проект год'!$A$16:$A$160,$A$16:$A$162,'[4]проект год'!$D$16)</f>
        <v>#VALUE!</v>
      </c>
      <c r="E31" s="8" t="e">
        <f>SUMIF('[4]проект год'!$A$16:$A$160,$A$16:$A$162,'[4]проект год'!$E$16)</f>
        <v>#VALUE!</v>
      </c>
      <c r="F31" s="8" t="e">
        <f>SUMIF('[4]проект год'!$A$16:$A$160,$A$16:$A$162,'[4]проект год'!$F$16)</f>
        <v>#VALUE!</v>
      </c>
      <c r="G31" s="8" t="e">
        <f>SUMIF('[4]проект год'!$A$16:$A$160,$A$16:$A$162,'[4]проект год'!$G$16)</f>
        <v>#VALUE!</v>
      </c>
      <c r="H31" s="8" t="e">
        <f>SUMIF('[4]проект год'!$A$16:$A$160,$A$16:$A$162,'[4]проект год'!$H$16)</f>
        <v>#VALUE!</v>
      </c>
      <c r="I31" s="8" t="e">
        <f>SUMIF('[4]проект год'!$A$16:$A$160,$A$16:$A$162,'[4]проект год'!$I$16)</f>
        <v>#VALUE!</v>
      </c>
      <c r="J31" s="8" t="e">
        <f>SUMIF('[4]проект год'!$A$16:$A$160,$A$16:$A$162,'[4]проект год'!$J$16)</f>
        <v>#VALUE!</v>
      </c>
      <c r="K31" s="8" t="e">
        <f>SUMIF('[4]проект год'!$A$16:$A$160,$A$16:$A$162,'[4]проект год'!$K$16)</f>
        <v>#VALUE!</v>
      </c>
      <c r="L31" s="8" t="e">
        <f>SUMIF('[4]проект год'!$A$16:$A$160,$A$16:$A$162,'[4]проект год'!$L$16)</f>
        <v>#VALUE!</v>
      </c>
      <c r="M31" s="8" t="e">
        <f>SUMIF('[4]проект год'!$A$16:$A$160,$A$16:$A$162,'[4]проект год'!$M$16)</f>
        <v>#VALUE!</v>
      </c>
      <c r="N31" s="9" t="e">
        <f t="shared" si="0"/>
        <v>#VALUE!</v>
      </c>
      <c r="O31" s="9"/>
      <c r="P31" s="9"/>
      <c r="Q31" s="9"/>
      <c r="R31" s="9"/>
    </row>
    <row r="32" spans="1:18" s="10" customFormat="1" ht="15" x14ac:dyDescent="0.2">
      <c r="A32" s="6">
        <v>121</v>
      </c>
      <c r="B32" s="7" t="s">
        <v>41</v>
      </c>
      <c r="C32" s="8" t="e">
        <f>SUMIF('[4]проект год'!$A$16:$A$160,$A$16:$A$162,'[4]проект год'!$C$16)</f>
        <v>#VALUE!</v>
      </c>
      <c r="D32" s="8" t="e">
        <f>SUMIF('[4]проект год'!$A$16:$A$160,$A$16:$A$162,'[4]проект год'!$D$16)</f>
        <v>#VALUE!</v>
      </c>
      <c r="E32" s="8" t="e">
        <f>SUMIF('[4]проект год'!$A$16:$A$160,$A$16:$A$162,'[4]проект год'!$E$16)</f>
        <v>#VALUE!</v>
      </c>
      <c r="F32" s="8" t="e">
        <f>SUMIF('[4]проект год'!$A$16:$A$160,$A$16:$A$162,'[4]проект год'!$F$16)</f>
        <v>#VALUE!</v>
      </c>
      <c r="G32" s="8" t="e">
        <f>SUMIF('[4]проект год'!$A$16:$A$160,$A$16:$A$162,'[4]проект год'!$G$16)</f>
        <v>#VALUE!</v>
      </c>
      <c r="H32" s="8" t="e">
        <f>SUMIF('[4]проект год'!$A$16:$A$160,$A$16:$A$162,'[4]проект год'!$H$16)</f>
        <v>#VALUE!</v>
      </c>
      <c r="I32" s="8" t="e">
        <f>SUMIF('[4]проект год'!$A$16:$A$160,$A$16:$A$162,'[4]проект год'!$I$16)</f>
        <v>#VALUE!</v>
      </c>
      <c r="J32" s="8" t="e">
        <f>SUMIF('[4]проект год'!$A$16:$A$160,$A$16:$A$162,'[4]проект год'!$J$16)</f>
        <v>#VALUE!</v>
      </c>
      <c r="K32" s="8" t="e">
        <f>SUMIF('[4]проект год'!$A$16:$A$160,$A$16:$A$162,'[4]проект год'!$K$16)</f>
        <v>#VALUE!</v>
      </c>
      <c r="L32" s="8" t="e">
        <f>SUMIF('[4]проект год'!$A$16:$A$160,$A$16:$A$162,'[4]проект год'!$L$16)</f>
        <v>#VALUE!</v>
      </c>
      <c r="M32" s="8" t="e">
        <f>SUMIF('[4]проект год'!$A$16:$A$160,$A$16:$A$162,'[4]проект год'!$M$16)</f>
        <v>#VALUE!</v>
      </c>
      <c r="N32" s="9" t="e">
        <f t="shared" si="0"/>
        <v>#VALUE!</v>
      </c>
      <c r="O32" s="9"/>
      <c r="P32" s="9"/>
      <c r="Q32" s="9"/>
      <c r="R32" s="9"/>
    </row>
    <row r="33" spans="1:18" s="10" customFormat="1" ht="15" x14ac:dyDescent="0.2">
      <c r="A33" s="6">
        <v>123</v>
      </c>
      <c r="B33" s="7" t="s">
        <v>42</v>
      </c>
      <c r="C33" s="8" t="e">
        <f>SUMIF('[4]проект год'!$A$16:$A$160,$A$16:$A$162,'[4]проект год'!$C$16)</f>
        <v>#VALUE!</v>
      </c>
      <c r="D33" s="8" t="e">
        <f>SUMIF('[4]проект год'!$A$16:$A$160,$A$16:$A$162,'[4]проект год'!$D$16)</f>
        <v>#VALUE!</v>
      </c>
      <c r="E33" s="8" t="e">
        <f>SUMIF('[4]проект год'!$A$16:$A$160,$A$16:$A$162,'[4]проект год'!$E$16)</f>
        <v>#VALUE!</v>
      </c>
      <c r="F33" s="8" t="e">
        <f>SUMIF('[4]проект год'!$A$16:$A$160,$A$16:$A$162,'[4]проект год'!$F$16)</f>
        <v>#VALUE!</v>
      </c>
      <c r="G33" s="8" t="e">
        <f>SUMIF('[4]проект год'!$A$16:$A$160,$A$16:$A$162,'[4]проект год'!$G$16)</f>
        <v>#VALUE!</v>
      </c>
      <c r="H33" s="8" t="e">
        <f>SUMIF('[4]проект год'!$A$16:$A$160,$A$16:$A$162,'[4]проект год'!$H$16)</f>
        <v>#VALUE!</v>
      </c>
      <c r="I33" s="8" t="e">
        <f>SUMIF('[4]проект год'!$A$16:$A$160,$A$16:$A$162,'[4]проект год'!$I$16)</f>
        <v>#VALUE!</v>
      </c>
      <c r="J33" s="8" t="e">
        <f>SUMIF('[4]проект год'!$A$16:$A$160,$A$16:$A$162,'[4]проект год'!$J$16)</f>
        <v>#VALUE!</v>
      </c>
      <c r="K33" s="8" t="e">
        <f>SUMIF('[4]проект год'!$A$16:$A$160,$A$16:$A$162,'[4]проект год'!$K$16)</f>
        <v>#VALUE!</v>
      </c>
      <c r="L33" s="8" t="e">
        <f>SUMIF('[4]проект год'!$A$16:$A$160,$A$16:$A$162,'[4]проект год'!$L$16)</f>
        <v>#VALUE!</v>
      </c>
      <c r="M33" s="8" t="e">
        <f>SUMIF('[4]проект год'!$A$16:$A$160,$A$16:$A$162,'[4]проект год'!$M$16)</f>
        <v>#VALUE!</v>
      </c>
      <c r="N33" s="9" t="e">
        <f t="shared" si="0"/>
        <v>#VALUE!</v>
      </c>
      <c r="O33" s="9"/>
      <c r="P33" s="9"/>
      <c r="Q33" s="9"/>
      <c r="R33" s="9"/>
    </row>
    <row r="34" spans="1:18" s="10" customFormat="1" ht="15" x14ac:dyDescent="0.2">
      <c r="A34" s="6">
        <v>125</v>
      </c>
      <c r="B34" s="7" t="s">
        <v>43</v>
      </c>
      <c r="C34" s="8" t="e">
        <f>SUMIF('[4]проект год'!$A$16:$A$160,$A$16:$A$162,'[4]проект год'!$C$16)</f>
        <v>#VALUE!</v>
      </c>
      <c r="D34" s="8" t="e">
        <f>SUMIF('[4]проект год'!$A$16:$A$160,$A$16:$A$162,'[4]проект год'!$D$16)</f>
        <v>#VALUE!</v>
      </c>
      <c r="E34" s="8" t="e">
        <f>SUMIF('[4]проект год'!$A$16:$A$160,$A$16:$A$162,'[4]проект год'!$E$16)</f>
        <v>#VALUE!</v>
      </c>
      <c r="F34" s="8" t="e">
        <f>SUMIF('[4]проект год'!$A$16:$A$160,$A$16:$A$162,'[4]проект год'!$F$16)</f>
        <v>#VALUE!</v>
      </c>
      <c r="G34" s="8" t="e">
        <f>SUMIF('[4]проект год'!$A$16:$A$160,$A$16:$A$162,'[4]проект год'!$G$16)</f>
        <v>#VALUE!</v>
      </c>
      <c r="H34" s="8" t="e">
        <f>SUMIF('[4]проект год'!$A$16:$A$160,$A$16:$A$162,'[4]проект год'!$H$16)</f>
        <v>#VALUE!</v>
      </c>
      <c r="I34" s="8" t="e">
        <f>SUMIF('[4]проект год'!$A$16:$A$160,$A$16:$A$162,'[4]проект год'!$I$16)</f>
        <v>#VALUE!</v>
      </c>
      <c r="J34" s="8" t="e">
        <f>SUMIF('[4]проект год'!$A$16:$A$160,$A$16:$A$162,'[4]проект год'!$J$16)</f>
        <v>#VALUE!</v>
      </c>
      <c r="K34" s="8" t="e">
        <f>SUMIF('[4]проект год'!$A$16:$A$160,$A$16:$A$162,'[4]проект год'!$K$16)</f>
        <v>#VALUE!</v>
      </c>
      <c r="L34" s="8" t="e">
        <f>SUMIF('[4]проект год'!$A$16:$A$160,$A$16:$A$162,'[4]проект год'!$L$16)</f>
        <v>#VALUE!</v>
      </c>
      <c r="M34" s="8" t="e">
        <f>SUMIF('[4]проект год'!$A$16:$A$160,$A$16:$A$162,'[4]проект год'!$M$16)</f>
        <v>#VALUE!</v>
      </c>
      <c r="N34" s="9" t="e">
        <f t="shared" si="0"/>
        <v>#VALUE!</v>
      </c>
      <c r="O34" s="9"/>
      <c r="P34" s="9"/>
      <c r="Q34" s="9"/>
      <c r="R34" s="9"/>
    </row>
    <row r="35" spans="1:18" s="10" customFormat="1" ht="15" x14ac:dyDescent="0.2">
      <c r="A35" s="6">
        <v>126</v>
      </c>
      <c r="B35" s="7" t="s">
        <v>44</v>
      </c>
      <c r="C35" s="8" t="e">
        <f>SUMIF('[4]проект год'!$A$16:$A$160,$A$16:$A$162,'[4]проект год'!$C$16)</f>
        <v>#VALUE!</v>
      </c>
      <c r="D35" s="8" t="e">
        <f>SUMIF('[4]проект год'!$A$16:$A$160,$A$16:$A$162,'[4]проект год'!$D$16)</f>
        <v>#VALUE!</v>
      </c>
      <c r="E35" s="8" t="e">
        <f>SUMIF('[4]проект год'!$A$16:$A$160,$A$16:$A$162,'[4]проект год'!$E$16)</f>
        <v>#VALUE!</v>
      </c>
      <c r="F35" s="8" t="e">
        <f>SUMIF('[4]проект год'!$A$16:$A$160,$A$16:$A$162,'[4]проект год'!$F$16)</f>
        <v>#VALUE!</v>
      </c>
      <c r="G35" s="8" t="e">
        <f>SUMIF('[4]проект год'!$A$16:$A$160,$A$16:$A$162,'[4]проект год'!$G$16)</f>
        <v>#VALUE!</v>
      </c>
      <c r="H35" s="8" t="e">
        <f>SUMIF('[4]проект год'!$A$16:$A$160,$A$16:$A$162,'[4]проект год'!$H$16)</f>
        <v>#VALUE!</v>
      </c>
      <c r="I35" s="8" t="e">
        <f>SUMIF('[4]проект год'!$A$16:$A$160,$A$16:$A$162,'[4]проект год'!$I$16)</f>
        <v>#VALUE!</v>
      </c>
      <c r="J35" s="8" t="e">
        <f>SUMIF('[4]проект год'!$A$16:$A$160,$A$16:$A$162,'[4]проект год'!$J$16)</f>
        <v>#VALUE!</v>
      </c>
      <c r="K35" s="8" t="e">
        <f>SUMIF('[4]проект год'!$A$16:$A$160,$A$16:$A$162,'[4]проект год'!$K$16)</f>
        <v>#VALUE!</v>
      </c>
      <c r="L35" s="8" t="e">
        <f>SUMIF('[4]проект год'!$A$16:$A$160,$A$16:$A$162,'[4]проект год'!$L$16)</f>
        <v>#VALUE!</v>
      </c>
      <c r="M35" s="8" t="e">
        <f>SUMIF('[4]проект год'!$A$16:$A$160,$A$16:$A$162,'[4]проект год'!$M$16)</f>
        <v>#VALUE!</v>
      </c>
      <c r="N35" s="9" t="e">
        <f t="shared" si="0"/>
        <v>#VALUE!</v>
      </c>
      <c r="O35" s="9"/>
      <c r="P35" s="9"/>
      <c r="Q35" s="9"/>
      <c r="R35" s="9"/>
    </row>
    <row r="36" spans="1:18" s="10" customFormat="1" ht="15" x14ac:dyDescent="0.2">
      <c r="A36" s="6">
        <v>130</v>
      </c>
      <c r="B36" s="7" t="s">
        <v>45</v>
      </c>
      <c r="C36" s="8" t="e">
        <f>SUMIF('[4]проект год'!$A$16:$A$160,$A$16:$A$162,'[4]проект год'!$C$16)</f>
        <v>#VALUE!</v>
      </c>
      <c r="D36" s="8" t="e">
        <f>SUMIF('[4]проект год'!$A$16:$A$160,$A$16:$A$162,'[4]проект год'!$D$16)</f>
        <v>#VALUE!</v>
      </c>
      <c r="E36" s="8" t="e">
        <f>SUMIF('[4]проект год'!$A$16:$A$160,$A$16:$A$162,'[4]проект год'!$E$16)</f>
        <v>#VALUE!</v>
      </c>
      <c r="F36" s="8" t="e">
        <f>SUMIF('[4]проект год'!$A$16:$A$160,$A$16:$A$162,'[4]проект год'!$F$16)</f>
        <v>#VALUE!</v>
      </c>
      <c r="G36" s="8" t="e">
        <f>SUMIF('[4]проект год'!$A$16:$A$160,$A$16:$A$162,'[4]проект год'!$G$16)</f>
        <v>#VALUE!</v>
      </c>
      <c r="H36" s="8" t="e">
        <f>SUMIF('[4]проект год'!$A$16:$A$160,$A$16:$A$162,'[4]проект год'!$H$16)</f>
        <v>#VALUE!</v>
      </c>
      <c r="I36" s="8" t="e">
        <f>SUMIF('[4]проект год'!$A$16:$A$160,$A$16:$A$162,'[4]проект год'!$I$16)</f>
        <v>#VALUE!</v>
      </c>
      <c r="J36" s="8" t="e">
        <f>SUMIF('[4]проект год'!$A$16:$A$160,$A$16:$A$162,'[4]проект год'!$J$16)</f>
        <v>#VALUE!</v>
      </c>
      <c r="K36" s="8" t="e">
        <f>SUMIF('[4]проект год'!$A$16:$A$160,$A$16:$A$162,'[4]проект год'!$K$16)</f>
        <v>#VALUE!</v>
      </c>
      <c r="L36" s="8" t="e">
        <f>SUMIF('[4]проект год'!$A$16:$A$160,$A$16:$A$162,'[4]проект год'!$L$16)</f>
        <v>#VALUE!</v>
      </c>
      <c r="M36" s="8" t="e">
        <f>SUMIF('[4]проект год'!$A$16:$A$160,$A$16:$A$162,'[4]проект год'!$M$16)</f>
        <v>#VALUE!</v>
      </c>
      <c r="N36" s="9" t="e">
        <f t="shared" si="0"/>
        <v>#VALUE!</v>
      </c>
      <c r="O36" s="9"/>
      <c r="P36" s="9"/>
      <c r="Q36" s="9"/>
      <c r="R36" s="9"/>
    </row>
    <row r="37" spans="1:18" s="10" customFormat="1" ht="15" x14ac:dyDescent="0.2">
      <c r="A37" s="6">
        <v>131</v>
      </c>
      <c r="B37" s="7" t="s">
        <v>46</v>
      </c>
      <c r="C37" s="8" t="e">
        <f>SUMIF('[4]проект год'!$A$16:$A$160,$A$16:$A$162,'[4]проект год'!$C$16)</f>
        <v>#VALUE!</v>
      </c>
      <c r="D37" s="8" t="e">
        <f>SUMIF('[4]проект год'!$A$16:$A$160,$A$16:$A$162,'[4]проект год'!$D$16)</f>
        <v>#VALUE!</v>
      </c>
      <c r="E37" s="8" t="e">
        <f>SUMIF('[4]проект год'!$A$16:$A$160,$A$16:$A$162,'[4]проект год'!$E$16)</f>
        <v>#VALUE!</v>
      </c>
      <c r="F37" s="8" t="e">
        <f>SUMIF('[4]проект год'!$A$16:$A$160,$A$16:$A$162,'[4]проект год'!$F$16)</f>
        <v>#VALUE!</v>
      </c>
      <c r="G37" s="8" t="e">
        <f>SUMIF('[4]проект год'!$A$16:$A$160,$A$16:$A$162,'[4]проект год'!$G$16)</f>
        <v>#VALUE!</v>
      </c>
      <c r="H37" s="8" t="e">
        <f>SUMIF('[4]проект год'!$A$16:$A$160,$A$16:$A$162,'[4]проект год'!$H$16)</f>
        <v>#VALUE!</v>
      </c>
      <c r="I37" s="8" t="e">
        <f>SUMIF('[4]проект год'!$A$16:$A$160,$A$16:$A$162,'[4]проект год'!$I$16)</f>
        <v>#VALUE!</v>
      </c>
      <c r="J37" s="8" t="e">
        <f>SUMIF('[4]проект год'!$A$16:$A$160,$A$16:$A$162,'[4]проект год'!$J$16)</f>
        <v>#VALUE!</v>
      </c>
      <c r="K37" s="8" t="e">
        <f>SUMIF('[4]проект год'!$A$16:$A$160,$A$16:$A$162,'[4]проект год'!$K$16)</f>
        <v>#VALUE!</v>
      </c>
      <c r="L37" s="8" t="e">
        <f>SUMIF('[4]проект год'!$A$16:$A$160,$A$16:$A$162,'[4]проект год'!$L$16)</f>
        <v>#VALUE!</v>
      </c>
      <c r="M37" s="8" t="e">
        <f>SUMIF('[4]проект год'!$A$16:$A$160,$A$16:$A$162,'[4]проект год'!$M$16)</f>
        <v>#VALUE!</v>
      </c>
      <c r="N37" s="9" t="e">
        <f t="shared" si="0"/>
        <v>#VALUE!</v>
      </c>
      <c r="O37" s="9"/>
      <c r="P37" s="9"/>
      <c r="Q37" s="9"/>
      <c r="R37" s="9"/>
    </row>
    <row r="38" spans="1:18" s="10" customFormat="1" ht="15" x14ac:dyDescent="0.2">
      <c r="A38" s="6">
        <v>134</v>
      </c>
      <c r="B38" s="7" t="s">
        <v>47</v>
      </c>
      <c r="C38" s="8" t="e">
        <f>SUMIF('[4]проект год'!$A$16:$A$160,$A$16:$A$162,'[4]проект год'!$C$16)</f>
        <v>#VALUE!</v>
      </c>
      <c r="D38" s="8" t="e">
        <f>SUMIF('[4]проект год'!$A$16:$A$160,$A$16:$A$162,'[4]проект год'!$D$16)</f>
        <v>#VALUE!</v>
      </c>
      <c r="E38" s="8" t="e">
        <f>SUMIF('[4]проект год'!$A$16:$A$160,$A$16:$A$162,'[4]проект год'!$E$16)</f>
        <v>#VALUE!</v>
      </c>
      <c r="F38" s="8" t="e">
        <f>SUMIF('[4]проект год'!$A$16:$A$160,$A$16:$A$162,'[4]проект год'!$F$16)</f>
        <v>#VALUE!</v>
      </c>
      <c r="G38" s="8" t="e">
        <f>SUMIF('[4]проект год'!$A$16:$A$160,$A$16:$A$162,'[4]проект год'!$G$16)</f>
        <v>#VALUE!</v>
      </c>
      <c r="H38" s="8" t="e">
        <f>SUMIF('[4]проект год'!$A$16:$A$160,$A$16:$A$162,'[4]проект год'!$H$16)</f>
        <v>#VALUE!</v>
      </c>
      <c r="I38" s="8" t="e">
        <f>SUMIF('[4]проект год'!$A$16:$A$160,$A$16:$A$162,'[4]проект год'!$I$16)</f>
        <v>#VALUE!</v>
      </c>
      <c r="J38" s="8" t="e">
        <f>SUMIF('[4]проект год'!$A$16:$A$160,$A$16:$A$162,'[4]проект год'!$J$16)</f>
        <v>#VALUE!</v>
      </c>
      <c r="K38" s="8" t="e">
        <f>SUMIF('[4]проект год'!$A$16:$A$160,$A$16:$A$162,'[4]проект год'!$K$16)</f>
        <v>#VALUE!</v>
      </c>
      <c r="L38" s="8" t="e">
        <f>SUMIF('[4]проект год'!$A$16:$A$160,$A$16:$A$162,'[4]проект год'!$L$16)</f>
        <v>#VALUE!</v>
      </c>
      <c r="M38" s="8" t="e">
        <f>SUMIF('[4]проект год'!$A$16:$A$160,$A$16:$A$162,'[4]проект год'!$M$16)</f>
        <v>#VALUE!</v>
      </c>
      <c r="N38" s="9" t="e">
        <f t="shared" si="0"/>
        <v>#VALUE!</v>
      </c>
      <c r="O38" s="9"/>
      <c r="P38" s="9"/>
      <c r="Q38" s="9"/>
      <c r="R38" s="9"/>
    </row>
    <row r="39" spans="1:18" s="10" customFormat="1" ht="15" x14ac:dyDescent="0.2">
      <c r="A39" s="6">
        <v>135</v>
      </c>
      <c r="B39" s="7" t="s">
        <v>48</v>
      </c>
      <c r="C39" s="8" t="e">
        <f>SUMIF('[4]проект год'!$A$16:$A$160,$A$16:$A$162,'[4]проект год'!$C$16)</f>
        <v>#VALUE!</v>
      </c>
      <c r="D39" s="8" t="e">
        <f>SUMIF('[4]проект год'!$A$16:$A$160,$A$16:$A$162,'[4]проект год'!$D$16)</f>
        <v>#VALUE!</v>
      </c>
      <c r="E39" s="8" t="e">
        <f>SUMIF('[4]проект год'!$A$16:$A$160,$A$16:$A$162,'[4]проект год'!$E$16)</f>
        <v>#VALUE!</v>
      </c>
      <c r="F39" s="8" t="e">
        <f>SUMIF('[4]проект год'!$A$16:$A$160,$A$16:$A$162,'[4]проект год'!$F$16)</f>
        <v>#VALUE!</v>
      </c>
      <c r="G39" s="8" t="e">
        <f>SUMIF('[4]проект год'!$A$16:$A$160,$A$16:$A$162,'[4]проект год'!$G$16)</f>
        <v>#VALUE!</v>
      </c>
      <c r="H39" s="8" t="e">
        <f>SUMIF('[4]проект год'!$A$16:$A$160,$A$16:$A$162,'[4]проект год'!$H$16)</f>
        <v>#VALUE!</v>
      </c>
      <c r="I39" s="8" t="e">
        <f>SUMIF('[4]проект год'!$A$16:$A$160,$A$16:$A$162,'[4]проект год'!$I$16)</f>
        <v>#VALUE!</v>
      </c>
      <c r="J39" s="8" t="e">
        <f>SUMIF('[4]проект год'!$A$16:$A$160,$A$16:$A$162,'[4]проект год'!$J$16)</f>
        <v>#VALUE!</v>
      </c>
      <c r="K39" s="8" t="e">
        <f>SUMIF('[4]проект год'!$A$16:$A$160,$A$16:$A$162,'[4]проект год'!$K$16)</f>
        <v>#VALUE!</v>
      </c>
      <c r="L39" s="8" t="e">
        <f>SUMIF('[4]проект год'!$A$16:$A$160,$A$16:$A$162,'[4]проект год'!$L$16)</f>
        <v>#VALUE!</v>
      </c>
      <c r="M39" s="8" t="e">
        <f>SUMIF('[4]проект год'!$A$16:$A$160,$A$16:$A$162,'[4]проект год'!$M$16)</f>
        <v>#VALUE!</v>
      </c>
      <c r="N39" s="9" t="e">
        <f t="shared" si="0"/>
        <v>#VALUE!</v>
      </c>
      <c r="O39" s="9"/>
      <c r="P39" s="9"/>
      <c r="Q39" s="9"/>
      <c r="R39" s="9"/>
    </row>
    <row r="40" spans="1:18" s="10" customFormat="1" ht="15" x14ac:dyDescent="0.2">
      <c r="A40" s="6">
        <v>140</v>
      </c>
      <c r="B40" s="7" t="s">
        <v>49</v>
      </c>
      <c r="C40" s="8" t="e">
        <f>SUMIF('[4]проект год'!$A$16:$A$160,$A$16:$A$162,'[4]проект год'!$C$16)</f>
        <v>#VALUE!</v>
      </c>
      <c r="D40" s="8" t="e">
        <f>SUMIF('[4]проект год'!$A$16:$A$160,$A$16:$A$162,'[4]проект год'!$D$16)</f>
        <v>#VALUE!</v>
      </c>
      <c r="E40" s="8" t="e">
        <f>SUMIF('[4]проект год'!$A$16:$A$160,$A$16:$A$162,'[4]проект год'!$E$16)</f>
        <v>#VALUE!</v>
      </c>
      <c r="F40" s="8" t="e">
        <f>SUMIF('[4]проект год'!$A$16:$A$160,$A$16:$A$162,'[4]проект год'!$F$16)</f>
        <v>#VALUE!</v>
      </c>
      <c r="G40" s="8" t="e">
        <f>SUMIF('[4]проект год'!$A$16:$A$160,$A$16:$A$162,'[4]проект год'!$G$16)</f>
        <v>#VALUE!</v>
      </c>
      <c r="H40" s="8" t="e">
        <f>SUMIF('[4]проект год'!$A$16:$A$160,$A$16:$A$162,'[4]проект год'!$H$16)</f>
        <v>#VALUE!</v>
      </c>
      <c r="I40" s="8" t="e">
        <f>SUMIF('[4]проект год'!$A$16:$A$160,$A$16:$A$162,'[4]проект год'!$I$16)</f>
        <v>#VALUE!</v>
      </c>
      <c r="J40" s="8" t="e">
        <f>SUMIF('[4]проект год'!$A$16:$A$160,$A$16:$A$162,'[4]проект год'!$J$16)</f>
        <v>#VALUE!</v>
      </c>
      <c r="K40" s="8" t="e">
        <f>SUMIF('[4]проект год'!$A$16:$A$160,$A$16:$A$162,'[4]проект год'!$K$16)</f>
        <v>#VALUE!</v>
      </c>
      <c r="L40" s="8" t="e">
        <f>SUMIF('[4]проект год'!$A$16:$A$160,$A$16:$A$162,'[4]проект год'!$L$16)</f>
        <v>#VALUE!</v>
      </c>
      <c r="M40" s="8" t="e">
        <f>SUMIF('[4]проект год'!$A$16:$A$160,$A$16:$A$162,'[4]проект год'!$M$16)</f>
        <v>#VALUE!</v>
      </c>
      <c r="N40" s="9" t="e">
        <f t="shared" si="0"/>
        <v>#VALUE!</v>
      </c>
      <c r="O40" s="9"/>
      <c r="P40" s="9"/>
      <c r="Q40" s="9"/>
      <c r="R40" s="9"/>
    </row>
    <row r="41" spans="1:18" s="10" customFormat="1" ht="15" hidden="1" x14ac:dyDescent="0.2">
      <c r="A41" s="6">
        <v>142</v>
      </c>
      <c r="B41" s="7" t="s">
        <v>50</v>
      </c>
      <c r="C41" s="8" t="e">
        <f>SUMIF('[4]проект год'!$A$16:$A$160,$A$16:$A$162,'[4]проект год'!$C$16)</f>
        <v>#VALUE!</v>
      </c>
      <c r="D41" s="8" t="e">
        <f>SUMIF('[4]проект год'!$A$16:$A$160,$A$16:$A$162,'[4]проект год'!$D$16)</f>
        <v>#VALUE!</v>
      </c>
      <c r="E41" s="8" t="e">
        <f>SUMIF('[4]проект год'!$A$16:$A$160,$A$16:$A$162,'[4]проект год'!$E$16)</f>
        <v>#VALUE!</v>
      </c>
      <c r="F41" s="8" t="e">
        <f>SUMIF('[4]проект год'!$A$16:$A$160,$A$16:$A$162,'[4]проект год'!$F$16)</f>
        <v>#VALUE!</v>
      </c>
      <c r="G41" s="8" t="e">
        <f>SUMIF('[4]проект год'!$A$16:$A$160,$A$16:$A$162,'[4]проект год'!$G$16)</f>
        <v>#VALUE!</v>
      </c>
      <c r="H41" s="8" t="e">
        <f>SUMIF('[4]проект год'!$A$16:$A$160,$A$16:$A$162,'[4]проект год'!$H$16)</f>
        <v>#VALUE!</v>
      </c>
      <c r="I41" s="8" t="e">
        <f>SUMIF('[4]проект год'!$A$16:$A$160,$A$16:$A$162,'[4]проект год'!$I$16)</f>
        <v>#VALUE!</v>
      </c>
      <c r="J41" s="8" t="e">
        <f>SUMIF('[4]проект год'!$A$16:$A$160,$A$16:$A$162,'[4]проект год'!$J$16)</f>
        <v>#VALUE!</v>
      </c>
      <c r="K41" s="8" t="e">
        <f>SUMIF('[4]проект год'!$A$16:$A$160,$A$16:$A$162,'[4]проект год'!$K$16)</f>
        <v>#VALUE!</v>
      </c>
      <c r="L41" s="8" t="e">
        <f>SUMIF('[4]проект год'!$A$16:$A$160,$A$16:$A$162,'[4]проект год'!$L$16)</f>
        <v>#VALUE!</v>
      </c>
      <c r="M41" s="8" t="e">
        <f>SUMIF('[4]проект год'!$A$16:$A$160,$A$16:$A$162,'[4]проект год'!$M$16)</f>
        <v>#VALUE!</v>
      </c>
      <c r="N41" s="9" t="e">
        <f t="shared" si="0"/>
        <v>#VALUE!</v>
      </c>
      <c r="O41" s="9"/>
      <c r="P41" s="9"/>
      <c r="Q41" s="9"/>
      <c r="R41" s="9"/>
    </row>
    <row r="42" spans="1:18" s="10" customFormat="1" ht="15" x14ac:dyDescent="0.2">
      <c r="A42" s="6">
        <v>143</v>
      </c>
      <c r="B42" s="7" t="s">
        <v>51</v>
      </c>
      <c r="C42" s="8" t="e">
        <f>SUMIF('[4]проект год'!$A$16:$A$160,$A$16:$A$162,'[4]проект год'!$C$16)</f>
        <v>#VALUE!</v>
      </c>
      <c r="D42" s="8" t="e">
        <f>SUMIF('[4]проект год'!$A$16:$A$160,$A$16:$A$162,'[4]проект год'!$D$16)</f>
        <v>#VALUE!</v>
      </c>
      <c r="E42" s="8" t="e">
        <f>SUMIF('[4]проект год'!$A$16:$A$160,$A$16:$A$162,'[4]проект год'!$E$16)</f>
        <v>#VALUE!</v>
      </c>
      <c r="F42" s="8" t="e">
        <f>SUMIF('[4]проект год'!$A$16:$A$160,$A$16:$A$162,'[4]проект год'!$F$16)</f>
        <v>#VALUE!</v>
      </c>
      <c r="G42" s="8" t="e">
        <f>SUMIF('[4]проект год'!$A$16:$A$160,$A$16:$A$162,'[4]проект год'!$G$16)</f>
        <v>#VALUE!</v>
      </c>
      <c r="H42" s="8" t="e">
        <f>SUMIF('[4]проект год'!$A$16:$A$160,$A$16:$A$162,'[4]проект год'!$H$16)</f>
        <v>#VALUE!</v>
      </c>
      <c r="I42" s="8" t="e">
        <f>SUMIF('[4]проект год'!$A$16:$A$160,$A$16:$A$162,'[4]проект год'!$I$16)</f>
        <v>#VALUE!</v>
      </c>
      <c r="J42" s="8" t="e">
        <f>SUMIF('[4]проект год'!$A$16:$A$160,$A$16:$A$162,'[4]проект год'!$J$16)</f>
        <v>#VALUE!</v>
      </c>
      <c r="K42" s="8" t="e">
        <f>SUMIF('[4]проект год'!$A$16:$A$160,$A$16:$A$162,'[4]проект год'!$K$16)</f>
        <v>#VALUE!</v>
      </c>
      <c r="L42" s="8" t="e">
        <f>SUMIF('[4]проект год'!$A$16:$A$160,$A$16:$A$162,'[4]проект год'!$L$16)</f>
        <v>#VALUE!</v>
      </c>
      <c r="M42" s="8" t="e">
        <f>SUMIF('[4]проект год'!$A$16:$A$160,$A$16:$A$162,'[4]проект год'!$M$16)</f>
        <v>#VALUE!</v>
      </c>
      <c r="N42" s="9" t="e">
        <f t="shared" si="0"/>
        <v>#VALUE!</v>
      </c>
      <c r="O42" s="9"/>
      <c r="P42" s="9"/>
      <c r="Q42" s="9"/>
      <c r="R42" s="9"/>
    </row>
    <row r="43" spans="1:18" s="10" customFormat="1" ht="45" x14ac:dyDescent="0.2">
      <c r="A43" s="6">
        <v>145</v>
      </c>
      <c r="B43" s="7" t="s">
        <v>52</v>
      </c>
      <c r="C43" s="8" t="e">
        <f>SUMIF('[4]проект год'!$A$16:$A$160,$A$16:$A$162,'[4]проект год'!$C$16)</f>
        <v>#VALUE!</v>
      </c>
      <c r="D43" s="8" t="e">
        <f>SUMIF('[4]проект год'!$A$16:$A$160,$A$16:$A$162,'[4]проект год'!$D$16)</f>
        <v>#VALUE!</v>
      </c>
      <c r="E43" s="8" t="e">
        <f>SUMIF('[4]проект год'!$A$16:$A$160,$A$16:$A$162,'[4]проект год'!$E$16)</f>
        <v>#VALUE!</v>
      </c>
      <c r="F43" s="8" t="e">
        <f>SUMIF('[4]проект год'!$A$16:$A$160,$A$16:$A$162,'[4]проект год'!$F$16)</f>
        <v>#VALUE!</v>
      </c>
      <c r="G43" s="8" t="e">
        <f>SUMIF('[4]проект год'!$A$16:$A$160,$A$16:$A$162,'[4]проект год'!$G$16)</f>
        <v>#VALUE!</v>
      </c>
      <c r="H43" s="8" t="e">
        <f>SUMIF('[4]проект год'!$A$16:$A$160,$A$16:$A$162,'[4]проект год'!$H$16)</f>
        <v>#VALUE!</v>
      </c>
      <c r="I43" s="8" t="e">
        <f>SUMIF('[4]проект год'!$A$16:$A$160,$A$16:$A$162,'[4]проект год'!$I$16)</f>
        <v>#VALUE!</v>
      </c>
      <c r="J43" s="8" t="e">
        <f>SUMIF('[4]проект год'!$A$16:$A$160,$A$16:$A$162,'[4]проект год'!$J$16)</f>
        <v>#VALUE!</v>
      </c>
      <c r="K43" s="8" t="e">
        <f>SUMIF('[4]проект год'!$A$16:$A$160,$A$16:$A$162,'[4]проект год'!$K$16)</f>
        <v>#VALUE!</v>
      </c>
      <c r="L43" s="8" t="e">
        <f>SUMIF('[4]проект год'!$A$16:$A$160,$A$16:$A$162,'[4]проект год'!$L$16)</f>
        <v>#VALUE!</v>
      </c>
      <c r="M43" s="8" t="e">
        <f>SUMIF('[4]проект год'!$A$16:$A$160,$A$16:$A$162,'[4]проект год'!$M$16)</f>
        <v>#VALUE!</v>
      </c>
      <c r="N43" s="9" t="e">
        <f t="shared" si="0"/>
        <v>#VALUE!</v>
      </c>
      <c r="O43" s="9"/>
      <c r="P43" s="9"/>
      <c r="Q43" s="9"/>
      <c r="R43" s="9"/>
    </row>
    <row r="44" spans="1:18" s="10" customFormat="1" ht="30" x14ac:dyDescent="0.2">
      <c r="A44" s="6">
        <v>147</v>
      </c>
      <c r="B44" s="7" t="s">
        <v>53</v>
      </c>
      <c r="C44" s="8" t="e">
        <f>SUMIF('[4]проект год'!$A$16:$A$160,$A$16:$A$162,'[4]проект год'!$C$16)</f>
        <v>#VALUE!</v>
      </c>
      <c r="D44" s="8" t="e">
        <f>SUMIF('[4]проект год'!$A$16:$A$160,$A$16:$A$162,'[4]проект год'!$D$16)</f>
        <v>#VALUE!</v>
      </c>
      <c r="E44" s="8" t="e">
        <f>SUMIF('[4]проект год'!$A$16:$A$160,$A$16:$A$162,'[4]проект год'!$E$16)</f>
        <v>#VALUE!</v>
      </c>
      <c r="F44" s="8" t="e">
        <f>SUMIF('[4]проект год'!$A$16:$A$160,$A$16:$A$162,'[4]проект год'!$F$16)</f>
        <v>#VALUE!</v>
      </c>
      <c r="G44" s="8" t="e">
        <f>SUMIF('[4]проект год'!$A$16:$A$160,$A$16:$A$162,'[4]проект год'!$G$16)</f>
        <v>#VALUE!</v>
      </c>
      <c r="H44" s="8" t="e">
        <f>SUMIF('[4]проект год'!$A$16:$A$160,$A$16:$A$162,'[4]проект год'!$H$16)</f>
        <v>#VALUE!</v>
      </c>
      <c r="I44" s="8" t="e">
        <f>SUMIF('[4]проект год'!$A$16:$A$160,$A$16:$A$162,'[4]проект год'!$I$16)</f>
        <v>#VALUE!</v>
      </c>
      <c r="J44" s="8" t="e">
        <f>SUMIF('[4]проект год'!$A$16:$A$160,$A$16:$A$162,'[4]проект год'!$J$16)</f>
        <v>#VALUE!</v>
      </c>
      <c r="K44" s="8" t="e">
        <f>SUMIF('[4]проект год'!$A$16:$A$160,$A$16:$A$162,'[4]проект год'!$K$16)</f>
        <v>#VALUE!</v>
      </c>
      <c r="L44" s="8" t="e">
        <f>SUMIF('[4]проект год'!$A$16:$A$160,$A$16:$A$162,'[4]проект год'!$L$16)</f>
        <v>#VALUE!</v>
      </c>
      <c r="M44" s="8" t="e">
        <f>SUMIF('[4]проект год'!$A$16:$A$160,$A$16:$A$162,'[4]проект год'!$M$16)</f>
        <v>#VALUE!</v>
      </c>
      <c r="N44" s="9" t="e">
        <f t="shared" si="0"/>
        <v>#VALUE!</v>
      </c>
      <c r="O44" s="9"/>
      <c r="P44" s="9"/>
      <c r="Q44" s="9"/>
      <c r="R44" s="9"/>
    </row>
    <row r="45" spans="1:18" s="10" customFormat="1" ht="15" x14ac:dyDescent="0.2">
      <c r="A45" s="6">
        <v>150</v>
      </c>
      <c r="B45" s="7" t="s">
        <v>54</v>
      </c>
      <c r="C45" s="8" t="e">
        <f>SUMIF('[4]проект год'!$A$16:$A$160,$A$16:$A$162,'[4]проект год'!$C$16)</f>
        <v>#VALUE!</v>
      </c>
      <c r="D45" s="8" t="e">
        <f>SUMIF('[4]проект год'!$A$16:$A$160,$A$16:$A$162,'[4]проект год'!$D$16)</f>
        <v>#VALUE!</v>
      </c>
      <c r="E45" s="8" t="e">
        <f>SUMIF('[4]проект год'!$A$16:$A$160,$A$16:$A$162,'[4]проект год'!$E$16)</f>
        <v>#VALUE!</v>
      </c>
      <c r="F45" s="8" t="e">
        <f>SUMIF('[4]проект год'!$A$16:$A$160,$A$16:$A$162,'[4]проект год'!$F$16)</f>
        <v>#VALUE!</v>
      </c>
      <c r="G45" s="8" t="e">
        <f>SUMIF('[4]проект год'!$A$16:$A$160,$A$16:$A$162,'[4]проект год'!$G$16)</f>
        <v>#VALUE!</v>
      </c>
      <c r="H45" s="8" t="e">
        <f>SUMIF('[4]проект год'!$A$16:$A$160,$A$16:$A$162,'[4]проект год'!$H$16)</f>
        <v>#VALUE!</v>
      </c>
      <c r="I45" s="8" t="e">
        <f>SUMIF('[4]проект год'!$A$16:$A$160,$A$16:$A$162,'[4]проект год'!$I$16)</f>
        <v>#VALUE!</v>
      </c>
      <c r="J45" s="8" t="e">
        <f>SUMIF('[4]проект год'!$A$16:$A$160,$A$16:$A$162,'[4]проект год'!$J$16)</f>
        <v>#VALUE!</v>
      </c>
      <c r="K45" s="8" t="e">
        <f>SUMIF('[4]проект год'!$A$16:$A$160,$A$16:$A$162,'[4]проект год'!$K$16)</f>
        <v>#VALUE!</v>
      </c>
      <c r="L45" s="8" t="e">
        <f>SUMIF('[4]проект год'!$A$16:$A$160,$A$16:$A$162,'[4]проект год'!$L$16)</f>
        <v>#VALUE!</v>
      </c>
      <c r="M45" s="8" t="e">
        <f>SUMIF('[4]проект год'!$A$16:$A$160,$A$16:$A$162,'[4]проект год'!$M$16)</f>
        <v>#VALUE!</v>
      </c>
      <c r="N45" s="9" t="e">
        <f t="shared" si="0"/>
        <v>#VALUE!</v>
      </c>
      <c r="O45" s="9"/>
      <c r="P45" s="9"/>
      <c r="Q45" s="9"/>
      <c r="R45" s="9"/>
    </row>
    <row r="46" spans="1:18" s="10" customFormat="1" ht="30" x14ac:dyDescent="0.2">
      <c r="A46" s="6">
        <v>152</v>
      </c>
      <c r="B46" s="7" t="s">
        <v>55</v>
      </c>
      <c r="C46" s="8" t="e">
        <f>SUMIF('[4]проект год'!$A$16:$A$160,$A$16:$A$162,'[4]проект год'!$C$16)</f>
        <v>#VALUE!</v>
      </c>
      <c r="D46" s="8" t="e">
        <f>SUMIF('[4]проект год'!$A$16:$A$160,$A$16:$A$162,'[4]проект год'!$D$16)</f>
        <v>#VALUE!</v>
      </c>
      <c r="E46" s="8" t="e">
        <f>SUMIF('[4]проект год'!$A$16:$A$160,$A$16:$A$162,'[4]проект год'!$E$16)</f>
        <v>#VALUE!</v>
      </c>
      <c r="F46" s="8" t="e">
        <f>SUMIF('[4]проект год'!$A$16:$A$160,$A$16:$A$162,'[4]проект год'!$F$16)</f>
        <v>#VALUE!</v>
      </c>
      <c r="G46" s="8" t="e">
        <f>SUMIF('[4]проект год'!$A$16:$A$160,$A$16:$A$162,'[4]проект год'!$G$16)</f>
        <v>#VALUE!</v>
      </c>
      <c r="H46" s="8" t="e">
        <f>SUMIF('[4]проект год'!$A$16:$A$160,$A$16:$A$162,'[4]проект год'!$H$16)</f>
        <v>#VALUE!</v>
      </c>
      <c r="I46" s="8" t="e">
        <f>SUMIF('[4]проект год'!$A$16:$A$160,$A$16:$A$162,'[4]проект год'!$I$16)</f>
        <v>#VALUE!</v>
      </c>
      <c r="J46" s="8" t="e">
        <f>SUMIF('[4]проект год'!$A$16:$A$160,$A$16:$A$162,'[4]проект год'!$J$16)</f>
        <v>#VALUE!</v>
      </c>
      <c r="K46" s="8" t="e">
        <f>SUMIF('[4]проект год'!$A$16:$A$160,$A$16:$A$162,'[4]проект год'!$K$16)</f>
        <v>#VALUE!</v>
      </c>
      <c r="L46" s="8" t="e">
        <f>SUMIF('[4]проект год'!$A$16:$A$160,$A$16:$A$162,'[4]проект год'!$L$16)</f>
        <v>#VALUE!</v>
      </c>
      <c r="M46" s="8" t="e">
        <f>SUMIF('[4]проект год'!$A$16:$A$160,$A$16:$A$162,'[4]проект год'!$M$16)</f>
        <v>#VALUE!</v>
      </c>
      <c r="N46" s="9" t="e">
        <f t="shared" si="0"/>
        <v>#VALUE!</v>
      </c>
      <c r="O46" s="9"/>
      <c r="P46" s="9"/>
      <c r="Q46" s="9"/>
      <c r="R46" s="9"/>
    </row>
    <row r="47" spans="1:18" s="10" customFormat="1" ht="15" x14ac:dyDescent="0.2">
      <c r="A47" s="6">
        <v>160</v>
      </c>
      <c r="B47" s="7" t="s">
        <v>56</v>
      </c>
      <c r="C47" s="8" t="e">
        <f>SUMIF('[4]проект год'!$A$16:$A$160,$A$16:$A$162,'[4]проект год'!$C$16)</f>
        <v>#VALUE!</v>
      </c>
      <c r="D47" s="8" t="e">
        <f>SUMIF('[4]проект год'!$A$16:$A$160,$A$16:$A$162,'[4]проект год'!$D$16)</f>
        <v>#VALUE!</v>
      </c>
      <c r="E47" s="8" t="e">
        <f>SUMIF('[4]проект год'!$A$16:$A$160,$A$16:$A$162,'[4]проект год'!$E$16)</f>
        <v>#VALUE!</v>
      </c>
      <c r="F47" s="8" t="e">
        <f>SUMIF('[4]проект год'!$A$16:$A$160,$A$16:$A$162,'[4]проект год'!$F$16)</f>
        <v>#VALUE!</v>
      </c>
      <c r="G47" s="8" t="e">
        <f>SUMIF('[4]проект год'!$A$16:$A$160,$A$16:$A$162,'[4]проект год'!$G$16)</f>
        <v>#VALUE!</v>
      </c>
      <c r="H47" s="8" t="e">
        <f>SUMIF('[4]проект год'!$A$16:$A$160,$A$16:$A$162,'[4]проект год'!$H$16)</f>
        <v>#VALUE!</v>
      </c>
      <c r="I47" s="8" t="e">
        <f>SUMIF('[4]проект год'!$A$16:$A$160,$A$16:$A$162,'[4]проект год'!$I$16)</f>
        <v>#VALUE!</v>
      </c>
      <c r="J47" s="8" t="e">
        <f>SUMIF('[4]проект год'!$A$16:$A$160,$A$16:$A$162,'[4]проект год'!$J$16)</f>
        <v>#VALUE!</v>
      </c>
      <c r="K47" s="8" t="e">
        <f>SUMIF('[4]проект год'!$A$16:$A$160,$A$16:$A$162,'[4]проект год'!$K$16)</f>
        <v>#VALUE!</v>
      </c>
      <c r="L47" s="8" t="e">
        <f>SUMIF('[4]проект год'!$A$16:$A$160,$A$16:$A$162,'[4]проект год'!$L$16)</f>
        <v>#VALUE!</v>
      </c>
      <c r="M47" s="8" t="e">
        <f>SUMIF('[4]проект год'!$A$16:$A$160,$A$16:$A$162,'[4]проект год'!$M$16)</f>
        <v>#VALUE!</v>
      </c>
      <c r="N47" s="9" t="e">
        <f t="shared" si="0"/>
        <v>#VALUE!</v>
      </c>
      <c r="O47" s="9"/>
      <c r="P47" s="9"/>
      <c r="Q47" s="9"/>
      <c r="R47" s="9"/>
    </row>
    <row r="48" spans="1:18" s="10" customFormat="1" ht="30" x14ac:dyDescent="0.2">
      <c r="A48" s="6">
        <v>170</v>
      </c>
      <c r="B48" s="7" t="s">
        <v>57</v>
      </c>
      <c r="C48" s="8" t="e">
        <f>SUMIF('[4]проект год'!$A$16:$A$160,$A$16:$A$162,'[4]проект год'!$C$16)</f>
        <v>#VALUE!</v>
      </c>
      <c r="D48" s="8" t="e">
        <f>SUMIF('[4]проект год'!$A$16:$A$160,$A$16:$A$162,'[4]проект год'!$D$16)</f>
        <v>#VALUE!</v>
      </c>
      <c r="E48" s="8" t="e">
        <f>SUMIF('[4]проект год'!$A$16:$A$160,$A$16:$A$162,'[4]проект год'!$E$16)</f>
        <v>#VALUE!</v>
      </c>
      <c r="F48" s="8" t="e">
        <f>SUMIF('[4]проект год'!$A$16:$A$160,$A$16:$A$162,'[4]проект год'!$F$16)</f>
        <v>#VALUE!</v>
      </c>
      <c r="G48" s="8" t="e">
        <f>SUMIF('[4]проект год'!$A$16:$A$160,$A$16:$A$162,'[4]проект год'!$G$16)</f>
        <v>#VALUE!</v>
      </c>
      <c r="H48" s="8" t="e">
        <f>SUMIF('[4]проект год'!$A$16:$A$160,$A$16:$A$162,'[4]проект год'!$H$16)</f>
        <v>#VALUE!</v>
      </c>
      <c r="I48" s="8" t="e">
        <f>SUMIF('[4]проект год'!$A$16:$A$160,$A$16:$A$162,'[4]проект год'!$I$16)</f>
        <v>#VALUE!</v>
      </c>
      <c r="J48" s="8" t="e">
        <f>SUMIF('[4]проект год'!$A$16:$A$160,$A$16:$A$162,'[4]проект год'!$J$16)</f>
        <v>#VALUE!</v>
      </c>
      <c r="K48" s="8" t="e">
        <f>SUMIF('[4]проект год'!$A$16:$A$160,$A$16:$A$162,'[4]проект год'!$K$16)</f>
        <v>#VALUE!</v>
      </c>
      <c r="L48" s="8" t="e">
        <f>SUMIF('[4]проект год'!$A$16:$A$160,$A$16:$A$162,'[4]проект год'!$L$16)</f>
        <v>#VALUE!</v>
      </c>
      <c r="M48" s="8" t="e">
        <f>SUMIF('[4]проект год'!$A$16:$A$160,$A$16:$A$162,'[4]проект год'!$M$16)</f>
        <v>#VALUE!</v>
      </c>
      <c r="N48" s="9" t="e">
        <f t="shared" si="0"/>
        <v>#VALUE!</v>
      </c>
      <c r="O48" s="9"/>
      <c r="P48" s="9"/>
      <c r="Q48" s="9"/>
      <c r="R48" s="9"/>
    </row>
    <row r="49" spans="1:18" s="10" customFormat="1" ht="15" x14ac:dyDescent="0.2">
      <c r="A49" s="6">
        <v>171</v>
      </c>
      <c r="B49" s="7" t="s">
        <v>58</v>
      </c>
      <c r="C49" s="8" t="e">
        <f>SUMIF('[4]проект год'!$A$16:$A$160,$A$16:$A$162,'[4]проект год'!$C$16)</f>
        <v>#VALUE!</v>
      </c>
      <c r="D49" s="8" t="e">
        <f>SUMIF('[4]проект год'!$A$16:$A$160,$A$16:$A$162,'[4]проект год'!$D$16)</f>
        <v>#VALUE!</v>
      </c>
      <c r="E49" s="8" t="e">
        <f>SUMIF('[4]проект год'!$A$16:$A$160,$A$16:$A$162,'[4]проект год'!$E$16)</f>
        <v>#VALUE!</v>
      </c>
      <c r="F49" s="8" t="e">
        <f>SUMIF('[4]проект год'!$A$16:$A$160,$A$16:$A$162,'[4]проект год'!$F$16)</f>
        <v>#VALUE!</v>
      </c>
      <c r="G49" s="8" t="e">
        <f>SUMIF('[4]проект год'!$A$16:$A$160,$A$16:$A$162,'[4]проект год'!$G$16)</f>
        <v>#VALUE!</v>
      </c>
      <c r="H49" s="8" t="e">
        <f>SUMIF('[4]проект год'!$A$16:$A$160,$A$16:$A$162,'[4]проект год'!$H$16)</f>
        <v>#VALUE!</v>
      </c>
      <c r="I49" s="8" t="e">
        <f>SUMIF('[4]проект год'!$A$16:$A$160,$A$16:$A$162,'[4]проект год'!$I$16)</f>
        <v>#VALUE!</v>
      </c>
      <c r="J49" s="8" t="e">
        <f>SUMIF('[4]проект год'!$A$16:$A$160,$A$16:$A$162,'[4]проект год'!$J$16)</f>
        <v>#VALUE!</v>
      </c>
      <c r="K49" s="8" t="e">
        <f>SUMIF('[4]проект год'!$A$16:$A$160,$A$16:$A$162,'[4]проект год'!$K$16)</f>
        <v>#VALUE!</v>
      </c>
      <c r="L49" s="8" t="e">
        <f>SUMIF('[4]проект год'!$A$16:$A$160,$A$16:$A$162,'[4]проект год'!$L$16)</f>
        <v>#VALUE!</v>
      </c>
      <c r="M49" s="8" t="e">
        <f>SUMIF('[4]проект год'!$A$16:$A$160,$A$16:$A$162,'[4]проект год'!$M$16)</f>
        <v>#VALUE!</v>
      </c>
      <c r="N49" s="9" t="e">
        <f t="shared" si="0"/>
        <v>#VALUE!</v>
      </c>
      <c r="O49" s="9"/>
      <c r="P49" s="9"/>
      <c r="Q49" s="9"/>
      <c r="R49" s="9"/>
    </row>
    <row r="50" spans="1:18" s="10" customFormat="1" ht="15" x14ac:dyDescent="0.2">
      <c r="A50" s="6">
        <v>180</v>
      </c>
      <c r="B50" s="7" t="s">
        <v>59</v>
      </c>
      <c r="C50" s="8" t="e">
        <f>SUMIF('[4]проект год'!$A$16:$A$160,$A$16:$A$162,'[4]проект год'!$C$16)</f>
        <v>#VALUE!</v>
      </c>
      <c r="D50" s="8" t="e">
        <f>SUMIF('[4]проект год'!$A$16:$A$160,$A$16:$A$162,'[4]проект год'!$D$16)</f>
        <v>#VALUE!</v>
      </c>
      <c r="E50" s="8" t="e">
        <f>SUMIF('[4]проект год'!$A$16:$A$160,$A$16:$A$162,'[4]проект год'!$E$16)</f>
        <v>#VALUE!</v>
      </c>
      <c r="F50" s="8" t="e">
        <f>SUMIF('[4]проект год'!$A$16:$A$160,$A$16:$A$162,'[4]проект год'!$F$16)</f>
        <v>#VALUE!</v>
      </c>
      <c r="G50" s="8" t="e">
        <f>SUMIF('[4]проект год'!$A$16:$A$160,$A$16:$A$162,'[4]проект год'!$G$16)</f>
        <v>#VALUE!</v>
      </c>
      <c r="H50" s="8" t="e">
        <f>SUMIF('[4]проект год'!$A$16:$A$160,$A$16:$A$162,'[4]проект год'!$H$16)</f>
        <v>#VALUE!</v>
      </c>
      <c r="I50" s="8" t="e">
        <f>SUMIF('[4]проект год'!$A$16:$A$160,$A$16:$A$162,'[4]проект год'!$I$16)</f>
        <v>#VALUE!</v>
      </c>
      <c r="J50" s="8" t="e">
        <f>SUMIF('[4]проект год'!$A$16:$A$160,$A$16:$A$162,'[4]проект год'!$J$16)</f>
        <v>#VALUE!</v>
      </c>
      <c r="K50" s="8" t="e">
        <f>SUMIF('[4]проект год'!$A$16:$A$160,$A$16:$A$162,'[4]проект год'!$K$16)</f>
        <v>#VALUE!</v>
      </c>
      <c r="L50" s="8" t="e">
        <f>SUMIF('[4]проект год'!$A$16:$A$160,$A$16:$A$162,'[4]проект год'!$L$16)</f>
        <v>#VALUE!</v>
      </c>
      <c r="M50" s="8" t="e">
        <f>SUMIF('[4]проект год'!$A$16:$A$160,$A$16:$A$162,'[4]проект год'!$M$16)</f>
        <v>#VALUE!</v>
      </c>
      <c r="N50" s="9" t="e">
        <f t="shared" si="0"/>
        <v>#VALUE!</v>
      </c>
      <c r="O50" s="9"/>
      <c r="P50" s="9"/>
      <c r="Q50" s="9"/>
      <c r="R50" s="9"/>
    </row>
    <row r="51" spans="1:18" s="10" customFormat="1" ht="15" x14ac:dyDescent="0.2">
      <c r="A51" s="6">
        <v>182</v>
      </c>
      <c r="B51" s="7" t="s">
        <v>60</v>
      </c>
      <c r="C51" s="8" t="e">
        <f>SUMIF('[4]проект год'!$A$16:$A$160,$A$16:$A$162,'[4]проект год'!$C$16)</f>
        <v>#VALUE!</v>
      </c>
      <c r="D51" s="8" t="e">
        <f>SUMIF('[4]проект год'!$A$16:$A$160,$A$16:$A$162,'[4]проект год'!$D$16)</f>
        <v>#VALUE!</v>
      </c>
      <c r="E51" s="8" t="e">
        <f>SUMIF('[4]проект год'!$A$16:$A$160,$A$16:$A$162,'[4]проект год'!$E$16)</f>
        <v>#VALUE!</v>
      </c>
      <c r="F51" s="8" t="e">
        <f>SUMIF('[4]проект год'!$A$16:$A$160,$A$16:$A$162,'[4]проект год'!$F$16)</f>
        <v>#VALUE!</v>
      </c>
      <c r="G51" s="8" t="e">
        <f>SUMIF('[4]проект год'!$A$16:$A$160,$A$16:$A$162,'[4]проект год'!$G$16)</f>
        <v>#VALUE!</v>
      </c>
      <c r="H51" s="8" t="e">
        <f>SUMIF('[4]проект год'!$A$16:$A$160,$A$16:$A$162,'[4]проект год'!$H$16)</f>
        <v>#VALUE!</v>
      </c>
      <c r="I51" s="8" t="e">
        <f>SUMIF('[4]проект год'!$A$16:$A$160,$A$16:$A$162,'[4]проект год'!$I$16)</f>
        <v>#VALUE!</v>
      </c>
      <c r="J51" s="8" t="e">
        <f>SUMIF('[4]проект год'!$A$16:$A$160,$A$16:$A$162,'[4]проект год'!$J$16)</f>
        <v>#VALUE!</v>
      </c>
      <c r="K51" s="8" t="e">
        <f>SUMIF('[4]проект год'!$A$16:$A$160,$A$16:$A$162,'[4]проект год'!$K$16)</f>
        <v>#VALUE!</v>
      </c>
      <c r="L51" s="8" t="e">
        <f>SUMIF('[4]проект год'!$A$16:$A$160,$A$16:$A$162,'[4]проект год'!$L$16)</f>
        <v>#VALUE!</v>
      </c>
      <c r="M51" s="8" t="e">
        <f>SUMIF('[4]проект год'!$A$16:$A$160,$A$16:$A$162,'[4]проект год'!$M$16)</f>
        <v>#VALUE!</v>
      </c>
      <c r="N51" s="9" t="e">
        <f t="shared" si="0"/>
        <v>#VALUE!</v>
      </c>
      <c r="O51" s="9"/>
      <c r="P51" s="9"/>
      <c r="Q51" s="9"/>
      <c r="R51" s="9"/>
    </row>
    <row r="52" spans="1:18" s="10" customFormat="1" ht="15" x14ac:dyDescent="0.2">
      <c r="A52" s="6">
        <v>186</v>
      </c>
      <c r="B52" s="7" t="s">
        <v>61</v>
      </c>
      <c r="C52" s="8" t="e">
        <f>SUMIF('[4]проект год'!$A$16:$A$160,$A$16:$A$162,'[4]проект год'!$C$16)</f>
        <v>#VALUE!</v>
      </c>
      <c r="D52" s="8" t="e">
        <f>SUMIF('[4]проект год'!$A$16:$A$160,$A$16:$A$162,'[4]проект год'!$D$16)</f>
        <v>#VALUE!</v>
      </c>
      <c r="E52" s="8" t="e">
        <f>SUMIF('[4]проект год'!$A$16:$A$160,$A$16:$A$162,'[4]проект год'!$E$16)</f>
        <v>#VALUE!</v>
      </c>
      <c r="F52" s="8" t="e">
        <f>SUMIF('[4]проект год'!$A$16:$A$160,$A$16:$A$162,'[4]проект год'!$F$16)</f>
        <v>#VALUE!</v>
      </c>
      <c r="G52" s="8" t="e">
        <f>SUMIF('[4]проект год'!$A$16:$A$160,$A$16:$A$162,'[4]проект год'!$G$16)</f>
        <v>#VALUE!</v>
      </c>
      <c r="H52" s="8" t="e">
        <f>SUMIF('[4]проект год'!$A$16:$A$160,$A$16:$A$162,'[4]проект год'!$H$16)</f>
        <v>#VALUE!</v>
      </c>
      <c r="I52" s="8" t="e">
        <f>SUMIF('[4]проект год'!$A$16:$A$160,$A$16:$A$162,'[4]проект год'!$I$16)</f>
        <v>#VALUE!</v>
      </c>
      <c r="J52" s="8" t="e">
        <f>SUMIF('[4]проект год'!$A$16:$A$160,$A$16:$A$162,'[4]проект год'!$J$16)</f>
        <v>#VALUE!</v>
      </c>
      <c r="K52" s="8" t="e">
        <f>SUMIF('[4]проект год'!$A$16:$A$160,$A$16:$A$162,'[4]проект год'!$K$16)</f>
        <v>#VALUE!</v>
      </c>
      <c r="L52" s="8" t="e">
        <f>SUMIF('[4]проект год'!$A$16:$A$160,$A$16:$A$162,'[4]проект год'!$L$16)</f>
        <v>#VALUE!</v>
      </c>
      <c r="M52" s="8" t="e">
        <f>SUMIF('[4]проект год'!$A$16:$A$160,$A$16:$A$162,'[4]проект год'!$M$16)</f>
        <v>#VALUE!</v>
      </c>
      <c r="N52" s="9" t="e">
        <f t="shared" si="0"/>
        <v>#VALUE!</v>
      </c>
      <c r="O52" s="9"/>
      <c r="P52" s="9"/>
      <c r="Q52" s="9"/>
      <c r="R52" s="9"/>
    </row>
    <row r="53" spans="1:18" s="10" customFormat="1" ht="15" x14ac:dyDescent="0.2">
      <c r="A53" s="6">
        <v>187</v>
      </c>
      <c r="B53" s="7" t="s">
        <v>62</v>
      </c>
      <c r="C53" s="8" t="e">
        <f>SUMIF('[4]проект год'!$A$16:$A$160,$A$16:$A$162,'[4]проект год'!$C$16)</f>
        <v>#VALUE!</v>
      </c>
      <c r="D53" s="8" t="e">
        <f>SUMIF('[4]проект год'!$A$16:$A$160,$A$16:$A$162,'[4]проект год'!$D$16)</f>
        <v>#VALUE!</v>
      </c>
      <c r="E53" s="8" t="e">
        <f>SUMIF('[4]проект год'!$A$16:$A$160,$A$16:$A$162,'[4]проект год'!$E$16)</f>
        <v>#VALUE!</v>
      </c>
      <c r="F53" s="8" t="e">
        <f>SUMIF('[4]проект год'!$A$16:$A$160,$A$16:$A$162,'[4]проект год'!$F$16)</f>
        <v>#VALUE!</v>
      </c>
      <c r="G53" s="8" t="e">
        <f>SUMIF('[4]проект год'!$A$16:$A$160,$A$16:$A$162,'[4]проект год'!$G$16)</f>
        <v>#VALUE!</v>
      </c>
      <c r="H53" s="8" t="e">
        <f>SUMIF('[4]проект год'!$A$16:$A$160,$A$16:$A$162,'[4]проект год'!$H$16)</f>
        <v>#VALUE!</v>
      </c>
      <c r="I53" s="8" t="e">
        <f>SUMIF('[4]проект год'!$A$16:$A$160,$A$16:$A$162,'[4]проект год'!$I$16)</f>
        <v>#VALUE!</v>
      </c>
      <c r="J53" s="8" t="e">
        <f>SUMIF('[4]проект год'!$A$16:$A$160,$A$16:$A$162,'[4]проект год'!$J$16)</f>
        <v>#VALUE!</v>
      </c>
      <c r="K53" s="8" t="e">
        <f>SUMIF('[4]проект год'!$A$16:$A$160,$A$16:$A$162,'[4]проект год'!$K$16)</f>
        <v>#VALUE!</v>
      </c>
      <c r="L53" s="8" t="e">
        <f>SUMIF('[4]проект год'!$A$16:$A$160,$A$16:$A$162,'[4]проект год'!$L$16)</f>
        <v>#VALUE!</v>
      </c>
      <c r="M53" s="8" t="e">
        <f>SUMIF('[4]проект год'!$A$16:$A$160,$A$16:$A$162,'[4]проект год'!$M$16)</f>
        <v>#VALUE!</v>
      </c>
      <c r="N53" s="9" t="e">
        <f t="shared" si="0"/>
        <v>#VALUE!</v>
      </c>
      <c r="O53" s="9"/>
      <c r="P53" s="9"/>
      <c r="Q53" s="9"/>
      <c r="R53" s="9"/>
    </row>
    <row r="54" spans="1:18" s="10" customFormat="1" ht="15" x14ac:dyDescent="0.2">
      <c r="A54" s="6">
        <v>190</v>
      </c>
      <c r="B54" s="7" t="s">
        <v>63</v>
      </c>
      <c r="C54" s="8" t="e">
        <f>SUMIF('[4]проект год'!$A$16:$A$160,$A$16:$A$162,'[4]проект год'!$C$16)</f>
        <v>#VALUE!</v>
      </c>
      <c r="D54" s="8" t="e">
        <f>SUMIF('[4]проект год'!$A$16:$A$160,$A$16:$A$162,'[4]проект год'!$D$16)</f>
        <v>#VALUE!</v>
      </c>
      <c r="E54" s="8" t="e">
        <f>SUMIF('[4]проект год'!$A$16:$A$160,$A$16:$A$162,'[4]проект год'!$E$16)</f>
        <v>#VALUE!</v>
      </c>
      <c r="F54" s="8" t="e">
        <f>SUMIF('[4]проект год'!$A$16:$A$160,$A$16:$A$162,'[4]проект год'!$F$16)</f>
        <v>#VALUE!</v>
      </c>
      <c r="G54" s="8" t="e">
        <f>SUMIF('[4]проект год'!$A$16:$A$160,$A$16:$A$162,'[4]проект год'!$G$16)</f>
        <v>#VALUE!</v>
      </c>
      <c r="H54" s="8" t="e">
        <f>SUMIF('[4]проект год'!$A$16:$A$160,$A$16:$A$162,'[4]проект год'!$H$16)</f>
        <v>#VALUE!</v>
      </c>
      <c r="I54" s="8" t="e">
        <f>SUMIF('[4]проект год'!$A$16:$A$160,$A$16:$A$162,'[4]проект год'!$I$16)</f>
        <v>#VALUE!</v>
      </c>
      <c r="J54" s="8" t="e">
        <f>SUMIF('[4]проект год'!$A$16:$A$160,$A$16:$A$162,'[4]проект год'!$J$16)</f>
        <v>#VALUE!</v>
      </c>
      <c r="K54" s="8" t="e">
        <f>SUMIF('[4]проект год'!$A$16:$A$160,$A$16:$A$162,'[4]проект год'!$K$16)</f>
        <v>#VALUE!</v>
      </c>
      <c r="L54" s="8" t="e">
        <f>SUMIF('[4]проект год'!$A$16:$A$160,$A$16:$A$162,'[4]проект год'!$L$16)</f>
        <v>#VALUE!</v>
      </c>
      <c r="M54" s="8" t="e">
        <f>SUMIF('[4]проект год'!$A$16:$A$160,$A$16:$A$162,'[4]проект год'!$M$16)</f>
        <v>#VALUE!</v>
      </c>
      <c r="N54" s="9" t="e">
        <f t="shared" si="0"/>
        <v>#VALUE!</v>
      </c>
      <c r="O54" s="9"/>
      <c r="P54" s="9"/>
      <c r="Q54" s="9"/>
      <c r="R54" s="9"/>
    </row>
    <row r="55" spans="1:18" s="10" customFormat="1" ht="15" x14ac:dyDescent="0.2">
      <c r="A55" s="6">
        <v>200</v>
      </c>
      <c r="B55" s="7" t="s">
        <v>64</v>
      </c>
      <c r="C55" s="8" t="e">
        <f>SUMIF('[4]проект год'!$A$16:$A$160,$A$16:$A$162,'[4]проект год'!$C$16)</f>
        <v>#VALUE!</v>
      </c>
      <c r="D55" s="8" t="e">
        <f>SUMIF('[4]проект год'!$A$16:$A$160,$A$16:$A$162,'[4]проект год'!$D$16)</f>
        <v>#VALUE!</v>
      </c>
      <c r="E55" s="8" t="e">
        <f>SUMIF('[4]проект год'!$A$16:$A$160,$A$16:$A$162,'[4]проект год'!$E$16)</f>
        <v>#VALUE!</v>
      </c>
      <c r="F55" s="8" t="e">
        <f>SUMIF('[4]проект год'!$A$16:$A$160,$A$16:$A$162,'[4]проект год'!$F$16)</f>
        <v>#VALUE!</v>
      </c>
      <c r="G55" s="8" t="e">
        <f>SUMIF('[4]проект год'!$A$16:$A$160,$A$16:$A$162,'[4]проект год'!$G$16)</f>
        <v>#VALUE!</v>
      </c>
      <c r="H55" s="8" t="e">
        <f>SUMIF('[4]проект год'!$A$16:$A$160,$A$16:$A$162,'[4]проект год'!$H$16)</f>
        <v>#VALUE!</v>
      </c>
      <c r="I55" s="8" t="e">
        <f>SUMIF('[4]проект год'!$A$16:$A$160,$A$16:$A$162,'[4]проект год'!$I$16)</f>
        <v>#VALUE!</v>
      </c>
      <c r="J55" s="8" t="e">
        <f>SUMIF('[4]проект год'!$A$16:$A$160,$A$16:$A$162,'[4]проект год'!$J$16)</f>
        <v>#VALUE!</v>
      </c>
      <c r="K55" s="8" t="e">
        <f>SUMIF('[4]проект год'!$A$16:$A$160,$A$16:$A$162,'[4]проект год'!$K$16)</f>
        <v>#VALUE!</v>
      </c>
      <c r="L55" s="8" t="e">
        <f>SUMIF('[4]проект год'!$A$16:$A$160,$A$16:$A$162,'[4]проект год'!$L$16)</f>
        <v>#VALUE!</v>
      </c>
      <c r="M55" s="8" t="e">
        <f>SUMIF('[4]проект год'!$A$16:$A$160,$A$16:$A$162,'[4]проект год'!$M$16)</f>
        <v>#VALUE!</v>
      </c>
      <c r="N55" s="9" t="e">
        <f t="shared" si="0"/>
        <v>#VALUE!</v>
      </c>
      <c r="O55" s="9"/>
      <c r="P55" s="9"/>
      <c r="Q55" s="9"/>
      <c r="R55" s="9"/>
    </row>
    <row r="56" spans="1:18" s="10" customFormat="1" ht="30" x14ac:dyDescent="0.2">
      <c r="A56" s="6">
        <v>201</v>
      </c>
      <c r="B56" s="7" t="s">
        <v>65</v>
      </c>
      <c r="C56" s="8" t="e">
        <f>SUMIF('[4]проект год'!$A$16:$A$160,$A$16:$A$162,'[4]проект год'!$C$16)</f>
        <v>#VALUE!</v>
      </c>
      <c r="D56" s="8" t="e">
        <f>SUMIF('[4]проект год'!$A$16:$A$160,$A$16:$A$162,'[4]проект год'!$D$16)</f>
        <v>#VALUE!</v>
      </c>
      <c r="E56" s="8" t="e">
        <f>SUMIF('[4]проект год'!$A$16:$A$160,$A$16:$A$162,'[4]проект год'!$E$16)</f>
        <v>#VALUE!</v>
      </c>
      <c r="F56" s="8" t="e">
        <f>SUMIF('[4]проект год'!$A$16:$A$160,$A$16:$A$162,'[4]проект год'!$F$16)</f>
        <v>#VALUE!</v>
      </c>
      <c r="G56" s="8" t="e">
        <f>SUMIF('[4]проект год'!$A$16:$A$160,$A$16:$A$162,'[4]проект год'!$G$16)</f>
        <v>#VALUE!</v>
      </c>
      <c r="H56" s="8" t="e">
        <f>SUMIF('[4]проект год'!$A$16:$A$160,$A$16:$A$162,'[4]проект год'!$H$16)</f>
        <v>#VALUE!</v>
      </c>
      <c r="I56" s="8" t="e">
        <f>SUMIF('[4]проект год'!$A$16:$A$160,$A$16:$A$162,'[4]проект год'!$I$16)</f>
        <v>#VALUE!</v>
      </c>
      <c r="J56" s="8" t="e">
        <f>SUMIF('[4]проект год'!$A$16:$A$160,$A$16:$A$162,'[4]проект год'!$J$16)</f>
        <v>#VALUE!</v>
      </c>
      <c r="K56" s="8" t="e">
        <f>SUMIF('[4]проект год'!$A$16:$A$160,$A$16:$A$162,'[4]проект год'!$K$16)</f>
        <v>#VALUE!</v>
      </c>
      <c r="L56" s="8" t="e">
        <f>SUMIF('[4]проект год'!$A$16:$A$160,$A$16:$A$162,'[4]проект год'!$L$16)</f>
        <v>#VALUE!</v>
      </c>
      <c r="M56" s="8" t="e">
        <f>SUMIF('[4]проект год'!$A$16:$A$160,$A$16:$A$162,'[4]проект год'!$M$16)</f>
        <v>#VALUE!</v>
      </c>
      <c r="N56" s="9" t="e">
        <f t="shared" si="0"/>
        <v>#VALUE!</v>
      </c>
      <c r="O56" s="9"/>
      <c r="P56" s="9"/>
      <c r="Q56" s="9"/>
      <c r="R56" s="9"/>
    </row>
    <row r="57" spans="1:18" s="10" customFormat="1" ht="15" x14ac:dyDescent="0.2">
      <c r="A57" s="6">
        <v>204</v>
      </c>
      <c r="B57" s="7" t="s">
        <v>66</v>
      </c>
      <c r="C57" s="8" t="e">
        <f>SUMIF('[4]проект год'!$A$16:$A$160,$A$16:$A$162,'[4]проект год'!$C$16)</f>
        <v>#VALUE!</v>
      </c>
      <c r="D57" s="8" t="e">
        <f>SUMIF('[4]проект год'!$A$16:$A$160,$A$16:$A$162,'[4]проект год'!$D$16)</f>
        <v>#VALUE!</v>
      </c>
      <c r="E57" s="8" t="e">
        <f>SUMIF('[4]проект год'!$A$16:$A$160,$A$16:$A$162,'[4]проект год'!$E$16)</f>
        <v>#VALUE!</v>
      </c>
      <c r="F57" s="8" t="e">
        <f>SUMIF('[4]проект год'!$A$16:$A$160,$A$16:$A$162,'[4]проект год'!$F$16)</f>
        <v>#VALUE!</v>
      </c>
      <c r="G57" s="8" t="e">
        <f>SUMIF('[4]проект год'!$A$16:$A$160,$A$16:$A$162,'[4]проект год'!$G$16)</f>
        <v>#VALUE!</v>
      </c>
      <c r="H57" s="8" t="e">
        <f>SUMIF('[4]проект год'!$A$16:$A$160,$A$16:$A$162,'[4]проект год'!$H$16)</f>
        <v>#VALUE!</v>
      </c>
      <c r="I57" s="8" t="e">
        <f>SUMIF('[4]проект год'!$A$16:$A$160,$A$16:$A$162,'[4]проект год'!$I$16)</f>
        <v>#VALUE!</v>
      </c>
      <c r="J57" s="8" t="e">
        <f>SUMIF('[4]проект год'!$A$16:$A$160,$A$16:$A$162,'[4]проект год'!$J$16)</f>
        <v>#VALUE!</v>
      </c>
      <c r="K57" s="8" t="e">
        <f>SUMIF('[4]проект год'!$A$16:$A$160,$A$16:$A$162,'[4]проект год'!$K$16)</f>
        <v>#VALUE!</v>
      </c>
      <c r="L57" s="8" t="e">
        <f>SUMIF('[4]проект год'!$A$16:$A$160,$A$16:$A$162,'[4]проект год'!$L$16)</f>
        <v>#VALUE!</v>
      </c>
      <c r="M57" s="8" t="e">
        <f>SUMIF('[4]проект год'!$A$16:$A$160,$A$16:$A$162,'[4]проект год'!$M$16)</f>
        <v>#VALUE!</v>
      </c>
      <c r="N57" s="9" t="e">
        <f t="shared" si="0"/>
        <v>#VALUE!</v>
      </c>
      <c r="O57" s="9"/>
      <c r="P57" s="9"/>
      <c r="Q57" s="9"/>
      <c r="R57" s="9"/>
    </row>
    <row r="58" spans="1:18" s="10" customFormat="1" ht="15" x14ac:dyDescent="0.2">
      <c r="A58" s="6">
        <v>205</v>
      </c>
      <c r="B58" s="7" t="s">
        <v>67</v>
      </c>
      <c r="C58" s="8" t="e">
        <f>SUMIF('[4]проект год'!$A$16:$A$160,$A$16:$A$162,'[4]проект год'!$C$16)</f>
        <v>#VALUE!</v>
      </c>
      <c r="D58" s="8" t="e">
        <f>SUMIF('[4]проект год'!$A$16:$A$160,$A$16:$A$162,'[4]проект год'!$D$16)</f>
        <v>#VALUE!</v>
      </c>
      <c r="E58" s="8" t="e">
        <f>SUMIF('[4]проект год'!$A$16:$A$160,$A$16:$A$162,'[4]проект год'!$E$16)</f>
        <v>#VALUE!</v>
      </c>
      <c r="F58" s="8" t="e">
        <f>SUMIF('[4]проект год'!$A$16:$A$160,$A$16:$A$162,'[4]проект год'!$F$16)</f>
        <v>#VALUE!</v>
      </c>
      <c r="G58" s="8" t="e">
        <f>SUMIF('[4]проект год'!$A$16:$A$160,$A$16:$A$162,'[4]проект год'!$G$16)</f>
        <v>#VALUE!</v>
      </c>
      <c r="H58" s="8" t="e">
        <f>SUMIF('[4]проект год'!$A$16:$A$160,$A$16:$A$162,'[4]проект год'!$H$16)</f>
        <v>#VALUE!</v>
      </c>
      <c r="I58" s="8" t="e">
        <f>SUMIF('[4]проект год'!$A$16:$A$160,$A$16:$A$162,'[4]проект год'!$I$16)</f>
        <v>#VALUE!</v>
      </c>
      <c r="J58" s="8" t="e">
        <f>SUMIF('[4]проект год'!$A$16:$A$160,$A$16:$A$162,'[4]проект год'!$J$16)</f>
        <v>#VALUE!</v>
      </c>
      <c r="K58" s="8" t="e">
        <f>SUMIF('[4]проект год'!$A$16:$A$160,$A$16:$A$162,'[4]проект год'!$K$16)</f>
        <v>#VALUE!</v>
      </c>
      <c r="L58" s="8" t="e">
        <f>SUMIF('[4]проект год'!$A$16:$A$160,$A$16:$A$162,'[4]проект год'!$L$16)</f>
        <v>#VALUE!</v>
      </c>
      <c r="M58" s="8" t="e">
        <f>SUMIF('[4]проект год'!$A$16:$A$160,$A$16:$A$162,'[4]проект год'!$M$16)</f>
        <v>#VALUE!</v>
      </c>
      <c r="N58" s="9" t="e">
        <f t="shared" si="0"/>
        <v>#VALUE!</v>
      </c>
      <c r="O58" s="9"/>
      <c r="P58" s="9"/>
      <c r="Q58" s="9"/>
      <c r="R58" s="9"/>
    </row>
    <row r="59" spans="1:18" s="10" customFormat="1" ht="15" x14ac:dyDescent="0.2">
      <c r="A59" s="6">
        <v>211</v>
      </c>
      <c r="B59" s="7" t="s">
        <v>68</v>
      </c>
      <c r="C59" s="8" t="e">
        <f>SUMIF('[4]проект год'!$A$16:$A$160,$A$16:$A$162,'[4]проект год'!$C$16)</f>
        <v>#VALUE!</v>
      </c>
      <c r="D59" s="8" t="e">
        <f>SUMIF('[4]проект год'!$A$16:$A$160,$A$16:$A$162,'[4]проект год'!$D$16)</f>
        <v>#VALUE!</v>
      </c>
      <c r="E59" s="8" t="e">
        <f>SUMIF('[4]проект год'!$A$16:$A$160,$A$16:$A$162,'[4]проект год'!$E$16)</f>
        <v>#VALUE!</v>
      </c>
      <c r="F59" s="8" t="e">
        <f>SUMIF('[4]проект год'!$A$16:$A$160,$A$16:$A$162,'[4]проект год'!$F$16)</f>
        <v>#VALUE!</v>
      </c>
      <c r="G59" s="8" t="e">
        <f>SUMIF('[4]проект год'!$A$16:$A$160,$A$16:$A$162,'[4]проект год'!$G$16)</f>
        <v>#VALUE!</v>
      </c>
      <c r="H59" s="8" t="e">
        <f>SUMIF('[4]проект год'!$A$16:$A$160,$A$16:$A$162,'[4]проект год'!$H$16)</f>
        <v>#VALUE!</v>
      </c>
      <c r="I59" s="8" t="e">
        <f>SUMIF('[4]проект год'!$A$16:$A$160,$A$16:$A$162,'[4]проект год'!$I$16)</f>
        <v>#VALUE!</v>
      </c>
      <c r="J59" s="8" t="e">
        <f>SUMIF('[4]проект год'!$A$16:$A$160,$A$16:$A$162,'[4]проект год'!$J$16)</f>
        <v>#VALUE!</v>
      </c>
      <c r="K59" s="8" t="e">
        <f>SUMIF('[4]проект год'!$A$16:$A$160,$A$16:$A$162,'[4]проект год'!$K$16)</f>
        <v>#VALUE!</v>
      </c>
      <c r="L59" s="8" t="e">
        <f>SUMIF('[4]проект год'!$A$16:$A$160,$A$16:$A$162,'[4]проект год'!$L$16)</f>
        <v>#VALUE!</v>
      </c>
      <c r="M59" s="8" t="e">
        <f>SUMIF('[4]проект год'!$A$16:$A$160,$A$16:$A$162,'[4]проект год'!$M$16)</f>
        <v>#VALUE!</v>
      </c>
      <c r="N59" s="9" t="e">
        <f t="shared" si="0"/>
        <v>#VALUE!</v>
      </c>
      <c r="O59" s="9"/>
      <c r="P59" s="9"/>
      <c r="Q59" s="9"/>
      <c r="R59" s="9"/>
    </row>
    <row r="60" spans="1:18" s="10" customFormat="1" ht="15" x14ac:dyDescent="0.2">
      <c r="A60" s="6">
        <v>214</v>
      </c>
      <c r="B60" s="7" t="s">
        <v>69</v>
      </c>
      <c r="C60" s="8" t="e">
        <f>SUMIF('[4]проект год'!$A$16:$A$160,$A$16:$A$162,'[4]проект год'!$C$16)</f>
        <v>#VALUE!</v>
      </c>
      <c r="D60" s="8" t="e">
        <f>SUMIF('[4]проект год'!$A$16:$A$160,$A$16:$A$162,'[4]проект год'!$D$16)</f>
        <v>#VALUE!</v>
      </c>
      <c r="E60" s="8" t="e">
        <f>SUMIF('[4]проект год'!$A$16:$A$160,$A$16:$A$162,'[4]проект год'!$E$16)</f>
        <v>#VALUE!</v>
      </c>
      <c r="F60" s="8" t="e">
        <f>SUMIF('[4]проект год'!$A$16:$A$160,$A$16:$A$162,'[4]проект год'!$F$16)</f>
        <v>#VALUE!</v>
      </c>
      <c r="G60" s="8" t="e">
        <f>SUMIF('[4]проект год'!$A$16:$A$160,$A$16:$A$162,'[4]проект год'!$G$16)</f>
        <v>#VALUE!</v>
      </c>
      <c r="H60" s="8" t="e">
        <f>SUMIF('[4]проект год'!$A$16:$A$160,$A$16:$A$162,'[4]проект год'!$H$16)</f>
        <v>#VALUE!</v>
      </c>
      <c r="I60" s="8" t="e">
        <f>SUMIF('[4]проект год'!$A$16:$A$160,$A$16:$A$162,'[4]проект год'!$I$16)</f>
        <v>#VALUE!</v>
      </c>
      <c r="J60" s="8" t="e">
        <f>SUMIF('[4]проект год'!$A$16:$A$160,$A$16:$A$162,'[4]проект год'!$J$16)</f>
        <v>#VALUE!</v>
      </c>
      <c r="K60" s="8" t="e">
        <f>SUMIF('[4]проект год'!$A$16:$A$160,$A$16:$A$162,'[4]проект год'!$K$16)</f>
        <v>#VALUE!</v>
      </c>
      <c r="L60" s="8" t="e">
        <f>SUMIF('[4]проект год'!$A$16:$A$160,$A$16:$A$162,'[4]проект год'!$L$16)</f>
        <v>#VALUE!</v>
      </c>
      <c r="M60" s="8" t="e">
        <f>SUMIF('[4]проект год'!$A$16:$A$160,$A$16:$A$162,'[4]проект год'!$M$16)</f>
        <v>#VALUE!</v>
      </c>
      <c r="N60" s="9" t="e">
        <f t="shared" si="0"/>
        <v>#VALUE!</v>
      </c>
      <c r="O60" s="9"/>
      <c r="P60" s="9"/>
      <c r="Q60" s="9"/>
      <c r="R60" s="9"/>
    </row>
    <row r="61" spans="1:18" s="10" customFormat="1" ht="15" x14ac:dyDescent="0.2">
      <c r="A61" s="6">
        <v>217</v>
      </c>
      <c r="B61" s="7" t="s">
        <v>70</v>
      </c>
      <c r="C61" s="8" t="e">
        <f>SUMIF('[4]проект год'!$A$16:$A$160,$A$16:$A$162,'[4]проект год'!$C$16)</f>
        <v>#VALUE!</v>
      </c>
      <c r="D61" s="8" t="e">
        <f>SUMIF('[4]проект год'!$A$16:$A$160,$A$16:$A$162,'[4]проект год'!$D$16)</f>
        <v>#VALUE!</v>
      </c>
      <c r="E61" s="8" t="e">
        <f>SUMIF('[4]проект год'!$A$16:$A$160,$A$16:$A$162,'[4]проект год'!$E$16)</f>
        <v>#VALUE!</v>
      </c>
      <c r="F61" s="8" t="e">
        <f>SUMIF('[4]проект год'!$A$16:$A$160,$A$16:$A$162,'[4]проект год'!$F$16)</f>
        <v>#VALUE!</v>
      </c>
      <c r="G61" s="8" t="e">
        <f>SUMIF('[4]проект год'!$A$16:$A$160,$A$16:$A$162,'[4]проект год'!$G$16)</f>
        <v>#VALUE!</v>
      </c>
      <c r="H61" s="8" t="e">
        <f>SUMIF('[4]проект год'!$A$16:$A$160,$A$16:$A$162,'[4]проект год'!$H$16)</f>
        <v>#VALUE!</v>
      </c>
      <c r="I61" s="8" t="e">
        <f>SUMIF('[4]проект год'!$A$16:$A$160,$A$16:$A$162,'[4]проект год'!$I$16)</f>
        <v>#VALUE!</v>
      </c>
      <c r="J61" s="8" t="e">
        <f>SUMIF('[4]проект год'!$A$16:$A$160,$A$16:$A$162,'[4]проект год'!$J$16)</f>
        <v>#VALUE!</v>
      </c>
      <c r="K61" s="8" t="e">
        <f>SUMIF('[4]проект год'!$A$16:$A$160,$A$16:$A$162,'[4]проект год'!$K$16)</f>
        <v>#VALUE!</v>
      </c>
      <c r="L61" s="8" t="e">
        <f>SUMIF('[4]проект год'!$A$16:$A$160,$A$16:$A$162,'[4]проект год'!$L$16)</f>
        <v>#VALUE!</v>
      </c>
      <c r="M61" s="8" t="e">
        <f>SUMIF('[4]проект год'!$A$16:$A$160,$A$16:$A$162,'[4]проект год'!$M$16)</f>
        <v>#VALUE!</v>
      </c>
      <c r="N61" s="9" t="e">
        <f t="shared" si="0"/>
        <v>#VALUE!</v>
      </c>
      <c r="O61" s="9"/>
      <c r="P61" s="9"/>
      <c r="Q61" s="9"/>
      <c r="R61" s="9"/>
    </row>
    <row r="62" spans="1:18" s="10" customFormat="1" ht="15" x14ac:dyDescent="0.2">
      <c r="A62" s="6">
        <v>223</v>
      </c>
      <c r="B62" s="7" t="s">
        <v>71</v>
      </c>
      <c r="C62" s="8" t="e">
        <f>SUMIF('[4]проект год'!$A$16:$A$160,$A$16:$A$162,'[4]проект год'!$C$16)</f>
        <v>#VALUE!</v>
      </c>
      <c r="D62" s="8" t="e">
        <f>SUMIF('[4]проект год'!$A$16:$A$160,$A$16:$A$162,'[4]проект год'!$D$16)</f>
        <v>#VALUE!</v>
      </c>
      <c r="E62" s="8" t="e">
        <f>SUMIF('[4]проект год'!$A$16:$A$160,$A$16:$A$162,'[4]проект год'!$E$16)</f>
        <v>#VALUE!</v>
      </c>
      <c r="F62" s="8" t="e">
        <f>SUMIF('[4]проект год'!$A$16:$A$160,$A$16:$A$162,'[4]проект год'!$F$16)</f>
        <v>#VALUE!</v>
      </c>
      <c r="G62" s="8" t="e">
        <f>SUMIF('[4]проект год'!$A$16:$A$160,$A$16:$A$162,'[4]проект год'!$G$16)</f>
        <v>#VALUE!</v>
      </c>
      <c r="H62" s="8" t="e">
        <f>SUMIF('[4]проект год'!$A$16:$A$160,$A$16:$A$162,'[4]проект год'!$H$16)</f>
        <v>#VALUE!</v>
      </c>
      <c r="I62" s="8" t="e">
        <f>SUMIF('[4]проект год'!$A$16:$A$160,$A$16:$A$162,'[4]проект год'!$I$16)</f>
        <v>#VALUE!</v>
      </c>
      <c r="J62" s="8" t="e">
        <f>SUMIF('[4]проект год'!$A$16:$A$160,$A$16:$A$162,'[4]проект год'!$J$16)</f>
        <v>#VALUE!</v>
      </c>
      <c r="K62" s="8" t="e">
        <f>SUMIF('[4]проект год'!$A$16:$A$160,$A$16:$A$162,'[4]проект год'!$K$16)</f>
        <v>#VALUE!</v>
      </c>
      <c r="L62" s="8" t="e">
        <f>SUMIF('[4]проект год'!$A$16:$A$160,$A$16:$A$162,'[4]проект год'!$L$16)</f>
        <v>#VALUE!</v>
      </c>
      <c r="M62" s="8" t="e">
        <f>SUMIF('[4]проект год'!$A$16:$A$160,$A$16:$A$162,'[4]проект год'!$M$16)</f>
        <v>#VALUE!</v>
      </c>
      <c r="N62" s="9" t="e">
        <f t="shared" si="0"/>
        <v>#VALUE!</v>
      </c>
      <c r="O62" s="9"/>
      <c r="P62" s="9"/>
      <c r="Q62" s="9"/>
      <c r="R62" s="9"/>
    </row>
    <row r="63" spans="1:18" s="10" customFormat="1" ht="15" x14ac:dyDescent="0.2">
      <c r="A63" s="6">
        <v>225</v>
      </c>
      <c r="B63" s="7" t="s">
        <v>72</v>
      </c>
      <c r="C63" s="8" t="e">
        <f>SUMIF('[4]проект год'!$A$16:$A$160,$A$16:$A$162,'[4]проект год'!$C$16)</f>
        <v>#VALUE!</v>
      </c>
      <c r="D63" s="8" t="e">
        <f>SUMIF('[4]проект год'!$A$16:$A$160,$A$16:$A$162,'[4]проект год'!$D$16)</f>
        <v>#VALUE!</v>
      </c>
      <c r="E63" s="8" t="e">
        <f>SUMIF('[4]проект год'!$A$16:$A$160,$A$16:$A$162,'[4]проект год'!$E$16)</f>
        <v>#VALUE!</v>
      </c>
      <c r="F63" s="8" t="e">
        <f>SUMIF('[4]проект год'!$A$16:$A$160,$A$16:$A$162,'[4]проект год'!$F$16)</f>
        <v>#VALUE!</v>
      </c>
      <c r="G63" s="8" t="e">
        <f>SUMIF('[4]проект год'!$A$16:$A$160,$A$16:$A$162,'[4]проект год'!$G$16)</f>
        <v>#VALUE!</v>
      </c>
      <c r="H63" s="8" t="e">
        <f>SUMIF('[4]проект год'!$A$16:$A$160,$A$16:$A$162,'[4]проект год'!$H$16)</f>
        <v>#VALUE!</v>
      </c>
      <c r="I63" s="8" t="e">
        <f>SUMIF('[4]проект год'!$A$16:$A$160,$A$16:$A$162,'[4]проект год'!$I$16)</f>
        <v>#VALUE!</v>
      </c>
      <c r="J63" s="8" t="e">
        <f>SUMIF('[4]проект год'!$A$16:$A$160,$A$16:$A$162,'[4]проект год'!$J$16)</f>
        <v>#VALUE!</v>
      </c>
      <c r="K63" s="8" t="e">
        <f>SUMIF('[4]проект год'!$A$16:$A$160,$A$16:$A$162,'[4]проект год'!$K$16)</f>
        <v>#VALUE!</v>
      </c>
      <c r="L63" s="8" t="e">
        <f>SUMIF('[4]проект год'!$A$16:$A$160,$A$16:$A$162,'[4]проект год'!$L$16)</f>
        <v>#VALUE!</v>
      </c>
      <c r="M63" s="8" t="e">
        <f>SUMIF('[4]проект год'!$A$16:$A$160,$A$16:$A$162,'[4]проект год'!$M$16)</f>
        <v>#VALUE!</v>
      </c>
      <c r="N63" s="9" t="e">
        <f t="shared" si="0"/>
        <v>#VALUE!</v>
      </c>
      <c r="O63" s="9"/>
      <c r="P63" s="9"/>
      <c r="Q63" s="9"/>
      <c r="R63" s="9"/>
    </row>
    <row r="64" spans="1:18" s="10" customFormat="1" ht="15" x14ac:dyDescent="0.2">
      <c r="A64" s="6">
        <v>230</v>
      </c>
      <c r="B64" s="7" t="s">
        <v>73</v>
      </c>
      <c r="C64" s="8" t="e">
        <f>SUMIF('[4]проект год'!$A$16:$A$160,$A$16:$A$162,'[4]проект год'!$C$16)</f>
        <v>#VALUE!</v>
      </c>
      <c r="D64" s="8" t="e">
        <f>SUMIF('[4]проект год'!$A$16:$A$160,$A$16:$A$162,'[4]проект год'!$D$16)</f>
        <v>#VALUE!</v>
      </c>
      <c r="E64" s="8" t="e">
        <f>SUMIF('[4]проект год'!$A$16:$A$160,$A$16:$A$162,'[4]проект год'!$E$16)</f>
        <v>#VALUE!</v>
      </c>
      <c r="F64" s="8" t="e">
        <f>SUMIF('[4]проект год'!$A$16:$A$160,$A$16:$A$162,'[4]проект год'!$F$16)</f>
        <v>#VALUE!</v>
      </c>
      <c r="G64" s="8" t="e">
        <f>SUMIF('[4]проект год'!$A$16:$A$160,$A$16:$A$162,'[4]проект год'!$G$16)</f>
        <v>#VALUE!</v>
      </c>
      <c r="H64" s="8" t="e">
        <f>SUMIF('[4]проект год'!$A$16:$A$160,$A$16:$A$162,'[4]проект год'!$H$16)</f>
        <v>#VALUE!</v>
      </c>
      <c r="I64" s="8" t="e">
        <f>SUMIF('[4]проект год'!$A$16:$A$160,$A$16:$A$162,'[4]проект год'!$I$16)</f>
        <v>#VALUE!</v>
      </c>
      <c r="J64" s="8" t="e">
        <f>SUMIF('[4]проект год'!$A$16:$A$160,$A$16:$A$162,'[4]проект год'!$J$16)</f>
        <v>#VALUE!</v>
      </c>
      <c r="K64" s="8" t="e">
        <f>SUMIF('[4]проект год'!$A$16:$A$160,$A$16:$A$162,'[4]проект год'!$K$16)</f>
        <v>#VALUE!</v>
      </c>
      <c r="L64" s="8" t="e">
        <f>SUMIF('[4]проект год'!$A$16:$A$160,$A$16:$A$162,'[4]проект год'!$L$16)</f>
        <v>#VALUE!</v>
      </c>
      <c r="M64" s="8" t="e">
        <f>SUMIF('[4]проект год'!$A$16:$A$160,$A$16:$A$162,'[4]проект год'!$M$16)</f>
        <v>#VALUE!</v>
      </c>
      <c r="N64" s="9" t="e">
        <f t="shared" si="0"/>
        <v>#VALUE!</v>
      </c>
      <c r="O64" s="9"/>
      <c r="P64" s="9"/>
      <c r="Q64" s="9"/>
      <c r="R64" s="9"/>
    </row>
    <row r="65" spans="1:18" s="10" customFormat="1" ht="15" x14ac:dyDescent="0.2">
      <c r="A65" s="6">
        <v>231</v>
      </c>
      <c r="B65" s="7" t="s">
        <v>74</v>
      </c>
      <c r="C65" s="8" t="e">
        <f>SUMIF('[4]проект год'!$A$16:$A$160,$A$16:$A$162,'[4]проект год'!$C$16)</f>
        <v>#VALUE!</v>
      </c>
      <c r="D65" s="8" t="e">
        <f>SUMIF('[4]проект год'!$A$16:$A$160,$A$16:$A$162,'[4]проект год'!$D$16)</f>
        <v>#VALUE!</v>
      </c>
      <c r="E65" s="8" t="e">
        <f>SUMIF('[4]проект год'!$A$16:$A$160,$A$16:$A$162,'[4]проект год'!$E$16)</f>
        <v>#VALUE!</v>
      </c>
      <c r="F65" s="8" t="e">
        <f>SUMIF('[4]проект год'!$A$16:$A$160,$A$16:$A$162,'[4]проект год'!$F$16)</f>
        <v>#VALUE!</v>
      </c>
      <c r="G65" s="8" t="e">
        <f>SUMIF('[4]проект год'!$A$16:$A$160,$A$16:$A$162,'[4]проект год'!$G$16)</f>
        <v>#VALUE!</v>
      </c>
      <c r="H65" s="8" t="e">
        <f>SUMIF('[4]проект год'!$A$16:$A$160,$A$16:$A$162,'[4]проект год'!$H$16)</f>
        <v>#VALUE!</v>
      </c>
      <c r="I65" s="8" t="e">
        <f>SUMIF('[4]проект год'!$A$16:$A$160,$A$16:$A$162,'[4]проект год'!$I$16)</f>
        <v>#VALUE!</v>
      </c>
      <c r="J65" s="8" t="e">
        <f>SUMIF('[4]проект год'!$A$16:$A$160,$A$16:$A$162,'[4]проект год'!$J$16)</f>
        <v>#VALUE!</v>
      </c>
      <c r="K65" s="8" t="e">
        <f>SUMIF('[4]проект год'!$A$16:$A$160,$A$16:$A$162,'[4]проект год'!$K$16)</f>
        <v>#VALUE!</v>
      </c>
      <c r="L65" s="8" t="e">
        <f>SUMIF('[4]проект год'!$A$16:$A$160,$A$16:$A$162,'[4]проект год'!$L$16)</f>
        <v>#VALUE!</v>
      </c>
      <c r="M65" s="8" t="e">
        <f>SUMIF('[4]проект год'!$A$16:$A$160,$A$16:$A$162,'[4]проект год'!$M$16)</f>
        <v>#VALUE!</v>
      </c>
      <c r="N65" s="9" t="e">
        <f t="shared" si="0"/>
        <v>#VALUE!</v>
      </c>
      <c r="O65" s="9"/>
      <c r="P65" s="9"/>
      <c r="Q65" s="9"/>
      <c r="R65" s="9"/>
    </row>
    <row r="66" spans="1:18" s="10" customFormat="1" ht="15" x14ac:dyDescent="0.2">
      <c r="A66" s="6">
        <v>233</v>
      </c>
      <c r="B66" s="7" t="s">
        <v>75</v>
      </c>
      <c r="C66" s="8" t="e">
        <f>SUMIF('[4]проект год'!$A$16:$A$160,$A$16:$A$162,'[4]проект год'!$C$16)</f>
        <v>#VALUE!</v>
      </c>
      <c r="D66" s="8" t="e">
        <f>SUMIF('[4]проект год'!$A$16:$A$160,$A$16:$A$162,'[4]проект год'!$D$16)</f>
        <v>#VALUE!</v>
      </c>
      <c r="E66" s="8" t="e">
        <f>SUMIF('[4]проект год'!$A$16:$A$160,$A$16:$A$162,'[4]проект год'!$E$16)</f>
        <v>#VALUE!</v>
      </c>
      <c r="F66" s="8" t="e">
        <f>SUMIF('[4]проект год'!$A$16:$A$160,$A$16:$A$162,'[4]проект год'!$F$16)</f>
        <v>#VALUE!</v>
      </c>
      <c r="G66" s="8" t="e">
        <f>SUMIF('[4]проект год'!$A$16:$A$160,$A$16:$A$162,'[4]проект год'!$G$16)</f>
        <v>#VALUE!</v>
      </c>
      <c r="H66" s="8" t="e">
        <f>SUMIF('[4]проект год'!$A$16:$A$160,$A$16:$A$162,'[4]проект год'!$H$16)</f>
        <v>#VALUE!</v>
      </c>
      <c r="I66" s="8" t="e">
        <f>SUMIF('[4]проект год'!$A$16:$A$160,$A$16:$A$162,'[4]проект год'!$I$16)</f>
        <v>#VALUE!</v>
      </c>
      <c r="J66" s="8" t="e">
        <f>SUMIF('[4]проект год'!$A$16:$A$160,$A$16:$A$162,'[4]проект год'!$J$16)</f>
        <v>#VALUE!</v>
      </c>
      <c r="K66" s="8" t="e">
        <f>SUMIF('[4]проект год'!$A$16:$A$160,$A$16:$A$162,'[4]проект год'!$K$16)</f>
        <v>#VALUE!</v>
      </c>
      <c r="L66" s="8" t="e">
        <f>SUMIF('[4]проект год'!$A$16:$A$160,$A$16:$A$162,'[4]проект год'!$L$16)</f>
        <v>#VALUE!</v>
      </c>
      <c r="M66" s="8" t="e">
        <f>SUMIF('[4]проект год'!$A$16:$A$160,$A$16:$A$162,'[4]проект год'!$M$16)</f>
        <v>#VALUE!</v>
      </c>
      <c r="N66" s="9" t="e">
        <f t="shared" si="0"/>
        <v>#VALUE!</v>
      </c>
      <c r="O66" s="9"/>
      <c r="P66" s="9"/>
      <c r="Q66" s="9"/>
      <c r="R66" s="9"/>
    </row>
    <row r="67" spans="1:18" s="10" customFormat="1" ht="15" x14ac:dyDescent="0.2">
      <c r="A67" s="6">
        <v>234</v>
      </c>
      <c r="B67" s="7" t="s">
        <v>76</v>
      </c>
      <c r="C67" s="8" t="e">
        <f>SUMIF('[4]проект год'!$A$16:$A$160,$A$16:$A$162,'[4]проект год'!$C$16)</f>
        <v>#VALUE!</v>
      </c>
      <c r="D67" s="8" t="e">
        <f>SUMIF('[4]проект год'!$A$16:$A$160,$A$16:$A$162,'[4]проект год'!$D$16)</f>
        <v>#VALUE!</v>
      </c>
      <c r="E67" s="8" t="e">
        <f>SUMIF('[4]проект год'!$A$16:$A$160,$A$16:$A$162,'[4]проект год'!$E$16)</f>
        <v>#VALUE!</v>
      </c>
      <c r="F67" s="8" t="e">
        <f>SUMIF('[4]проект год'!$A$16:$A$160,$A$16:$A$162,'[4]проект год'!$F$16)</f>
        <v>#VALUE!</v>
      </c>
      <c r="G67" s="8" t="e">
        <f>SUMIF('[4]проект год'!$A$16:$A$160,$A$16:$A$162,'[4]проект год'!$G$16)</f>
        <v>#VALUE!</v>
      </c>
      <c r="H67" s="8" t="e">
        <f>SUMIF('[4]проект год'!$A$16:$A$160,$A$16:$A$162,'[4]проект год'!$H$16)</f>
        <v>#VALUE!</v>
      </c>
      <c r="I67" s="8" t="e">
        <f>SUMIF('[4]проект год'!$A$16:$A$160,$A$16:$A$162,'[4]проект год'!$I$16)</f>
        <v>#VALUE!</v>
      </c>
      <c r="J67" s="8" t="e">
        <f>SUMIF('[4]проект год'!$A$16:$A$160,$A$16:$A$162,'[4]проект год'!$J$16)</f>
        <v>#VALUE!</v>
      </c>
      <c r="K67" s="8" t="e">
        <f>SUMIF('[4]проект год'!$A$16:$A$160,$A$16:$A$162,'[4]проект год'!$K$16)</f>
        <v>#VALUE!</v>
      </c>
      <c r="L67" s="8" t="e">
        <f>SUMIF('[4]проект год'!$A$16:$A$160,$A$16:$A$162,'[4]проект год'!$L$16)</f>
        <v>#VALUE!</v>
      </c>
      <c r="M67" s="8" t="e">
        <f>SUMIF('[4]проект год'!$A$16:$A$160,$A$16:$A$162,'[4]проект год'!$M$16)</f>
        <v>#VALUE!</v>
      </c>
      <c r="N67" s="9" t="e">
        <f t="shared" si="0"/>
        <v>#VALUE!</v>
      </c>
      <c r="O67" s="9"/>
      <c r="P67" s="9"/>
      <c r="Q67" s="9"/>
      <c r="R67" s="9"/>
    </row>
    <row r="68" spans="1:18" s="10" customFormat="1" ht="15" x14ac:dyDescent="0.2">
      <c r="A68" s="6">
        <v>237</v>
      </c>
      <c r="B68" s="7" t="s">
        <v>77</v>
      </c>
      <c r="C68" s="8" t="e">
        <f>SUMIF('[4]проект год'!$A$16:$A$160,$A$16:$A$162,'[4]проект год'!$C$16)</f>
        <v>#VALUE!</v>
      </c>
      <c r="D68" s="8" t="e">
        <f>SUMIF('[4]проект год'!$A$16:$A$160,$A$16:$A$162,'[4]проект год'!$D$16)</f>
        <v>#VALUE!</v>
      </c>
      <c r="E68" s="8" t="e">
        <f>SUMIF('[4]проект год'!$A$16:$A$160,$A$16:$A$162,'[4]проект год'!$E$16)</f>
        <v>#VALUE!</v>
      </c>
      <c r="F68" s="8" t="e">
        <f>SUMIF('[4]проект год'!$A$16:$A$160,$A$16:$A$162,'[4]проект год'!$F$16)</f>
        <v>#VALUE!</v>
      </c>
      <c r="G68" s="8" t="e">
        <f>SUMIF('[4]проект год'!$A$16:$A$160,$A$16:$A$162,'[4]проект год'!$G$16)</f>
        <v>#VALUE!</v>
      </c>
      <c r="H68" s="8" t="e">
        <f>SUMIF('[4]проект год'!$A$16:$A$160,$A$16:$A$162,'[4]проект год'!$H$16)</f>
        <v>#VALUE!</v>
      </c>
      <c r="I68" s="8" t="e">
        <f>SUMIF('[4]проект год'!$A$16:$A$160,$A$16:$A$162,'[4]проект год'!$I$16)</f>
        <v>#VALUE!</v>
      </c>
      <c r="J68" s="8" t="e">
        <f>SUMIF('[4]проект год'!$A$16:$A$160,$A$16:$A$162,'[4]проект год'!$J$16)</f>
        <v>#VALUE!</v>
      </c>
      <c r="K68" s="8" t="e">
        <f>SUMIF('[4]проект год'!$A$16:$A$160,$A$16:$A$162,'[4]проект год'!$K$16)</f>
        <v>#VALUE!</v>
      </c>
      <c r="L68" s="8" t="e">
        <f>SUMIF('[4]проект год'!$A$16:$A$160,$A$16:$A$162,'[4]проект год'!$L$16)</f>
        <v>#VALUE!</v>
      </c>
      <c r="M68" s="8" t="e">
        <f>SUMIF('[4]проект год'!$A$16:$A$160,$A$16:$A$162,'[4]проект год'!$M$16)</f>
        <v>#VALUE!</v>
      </c>
      <c r="N68" s="9" t="e">
        <f t="shared" si="0"/>
        <v>#VALUE!</v>
      </c>
      <c r="O68" s="9"/>
      <c r="P68" s="9"/>
      <c r="Q68" s="9"/>
      <c r="R68" s="9"/>
    </row>
    <row r="69" spans="1:18" s="10" customFormat="1" ht="30" x14ac:dyDescent="0.2">
      <c r="A69" s="6">
        <v>238</v>
      </c>
      <c r="B69" s="7" t="s">
        <v>78</v>
      </c>
      <c r="C69" s="8" t="e">
        <f>SUMIF('[4]проект год'!$A$16:$A$160,$A$16:$A$162,'[4]проект год'!$C$16)</f>
        <v>#VALUE!</v>
      </c>
      <c r="D69" s="8" t="e">
        <f>SUMIF('[4]проект год'!$A$16:$A$160,$A$16:$A$162,'[4]проект год'!$D$16)</f>
        <v>#VALUE!</v>
      </c>
      <c r="E69" s="8" t="e">
        <f>SUMIF('[4]проект год'!$A$16:$A$160,$A$16:$A$162,'[4]проект год'!$E$16)</f>
        <v>#VALUE!</v>
      </c>
      <c r="F69" s="8" t="e">
        <f>SUMIF('[4]проект год'!$A$16:$A$160,$A$16:$A$162,'[4]проект год'!$F$16)</f>
        <v>#VALUE!</v>
      </c>
      <c r="G69" s="8" t="e">
        <f>SUMIF('[4]проект год'!$A$16:$A$160,$A$16:$A$162,'[4]проект год'!$G$16)</f>
        <v>#VALUE!</v>
      </c>
      <c r="H69" s="8" t="e">
        <f>SUMIF('[4]проект год'!$A$16:$A$160,$A$16:$A$162,'[4]проект год'!$H$16)</f>
        <v>#VALUE!</v>
      </c>
      <c r="I69" s="8" t="e">
        <f>SUMIF('[4]проект год'!$A$16:$A$160,$A$16:$A$162,'[4]проект год'!$I$16)</f>
        <v>#VALUE!</v>
      </c>
      <c r="J69" s="8" t="e">
        <f>SUMIF('[4]проект год'!$A$16:$A$160,$A$16:$A$162,'[4]проект год'!$J$16)</f>
        <v>#VALUE!</v>
      </c>
      <c r="K69" s="8" t="e">
        <f>SUMIF('[4]проект год'!$A$16:$A$160,$A$16:$A$162,'[4]проект год'!$K$16)</f>
        <v>#VALUE!</v>
      </c>
      <c r="L69" s="8" t="e">
        <f>SUMIF('[4]проект год'!$A$16:$A$160,$A$16:$A$162,'[4]проект год'!$L$16)</f>
        <v>#VALUE!</v>
      </c>
      <c r="M69" s="8" t="e">
        <f>SUMIF('[4]проект год'!$A$16:$A$160,$A$16:$A$162,'[4]проект год'!$M$16)</f>
        <v>#VALUE!</v>
      </c>
      <c r="N69" s="9" t="e">
        <f t="shared" si="0"/>
        <v>#VALUE!</v>
      </c>
      <c r="O69" s="9"/>
      <c r="P69" s="9"/>
      <c r="Q69" s="9"/>
      <c r="R69" s="9"/>
    </row>
    <row r="70" spans="1:18" s="10" customFormat="1" ht="15" x14ac:dyDescent="0.2">
      <c r="A70" s="6">
        <v>240</v>
      </c>
      <c r="B70" s="7" t="s">
        <v>79</v>
      </c>
      <c r="C70" s="8" t="e">
        <f>SUMIF('[4]проект год'!$A$16:$A$160,$A$16:$A$162,'[4]проект год'!$C$16)</f>
        <v>#VALUE!</v>
      </c>
      <c r="D70" s="8" t="e">
        <f>SUMIF('[4]проект год'!$A$16:$A$160,$A$16:$A$162,'[4]проект год'!$D$16)</f>
        <v>#VALUE!</v>
      </c>
      <c r="E70" s="8" t="e">
        <f>SUMIF('[4]проект год'!$A$16:$A$160,$A$16:$A$162,'[4]проект год'!$E$16)</f>
        <v>#VALUE!</v>
      </c>
      <c r="F70" s="8" t="e">
        <f>SUMIF('[4]проект год'!$A$16:$A$160,$A$16:$A$162,'[4]проект год'!$F$16)</f>
        <v>#VALUE!</v>
      </c>
      <c r="G70" s="8" t="e">
        <f>SUMIF('[4]проект год'!$A$16:$A$160,$A$16:$A$162,'[4]проект год'!$G$16)</f>
        <v>#VALUE!</v>
      </c>
      <c r="H70" s="8" t="e">
        <f>SUMIF('[4]проект год'!$A$16:$A$160,$A$16:$A$162,'[4]проект год'!$H$16)</f>
        <v>#VALUE!</v>
      </c>
      <c r="I70" s="8" t="e">
        <f>SUMIF('[4]проект год'!$A$16:$A$160,$A$16:$A$162,'[4]проект год'!$I$16)</f>
        <v>#VALUE!</v>
      </c>
      <c r="J70" s="8" t="e">
        <f>SUMIF('[4]проект год'!$A$16:$A$160,$A$16:$A$162,'[4]проект год'!$J$16)</f>
        <v>#VALUE!</v>
      </c>
      <c r="K70" s="8" t="e">
        <f>SUMIF('[4]проект год'!$A$16:$A$160,$A$16:$A$162,'[4]проект год'!$K$16)</f>
        <v>#VALUE!</v>
      </c>
      <c r="L70" s="8" t="e">
        <f>SUMIF('[4]проект год'!$A$16:$A$160,$A$16:$A$162,'[4]проект год'!$L$16)</f>
        <v>#VALUE!</v>
      </c>
      <c r="M70" s="8" t="e">
        <f>SUMIF('[4]проект год'!$A$16:$A$160,$A$16:$A$162,'[4]проект год'!$M$16)</f>
        <v>#VALUE!</v>
      </c>
      <c r="N70" s="9" t="e">
        <f t="shared" si="0"/>
        <v>#VALUE!</v>
      </c>
      <c r="O70" s="9"/>
      <c r="P70" s="9"/>
      <c r="Q70" s="9"/>
      <c r="R70" s="9"/>
    </row>
    <row r="71" spans="1:18" s="10" customFormat="1" ht="15" x14ac:dyDescent="0.2">
      <c r="A71" s="6">
        <v>241</v>
      </c>
      <c r="B71" s="7" t="s">
        <v>80</v>
      </c>
      <c r="C71" s="8" t="e">
        <f>SUMIF('[4]проект год'!$A$16:$A$160,$A$16:$A$162,'[4]проект год'!$C$16)</f>
        <v>#VALUE!</v>
      </c>
      <c r="D71" s="8" t="e">
        <f>SUMIF('[4]проект год'!$A$16:$A$160,$A$16:$A$162,'[4]проект год'!$D$16)</f>
        <v>#VALUE!</v>
      </c>
      <c r="E71" s="8" t="e">
        <f>SUMIF('[4]проект год'!$A$16:$A$160,$A$16:$A$162,'[4]проект год'!$E$16)</f>
        <v>#VALUE!</v>
      </c>
      <c r="F71" s="8" t="e">
        <f>SUMIF('[4]проект год'!$A$16:$A$160,$A$16:$A$162,'[4]проект год'!$F$16)</f>
        <v>#VALUE!</v>
      </c>
      <c r="G71" s="8" t="e">
        <f>SUMIF('[4]проект год'!$A$16:$A$160,$A$16:$A$162,'[4]проект год'!$G$16)</f>
        <v>#VALUE!</v>
      </c>
      <c r="H71" s="8" t="e">
        <f>SUMIF('[4]проект год'!$A$16:$A$160,$A$16:$A$162,'[4]проект год'!$H$16)</f>
        <v>#VALUE!</v>
      </c>
      <c r="I71" s="8" t="e">
        <f>SUMIF('[4]проект год'!$A$16:$A$160,$A$16:$A$162,'[4]проект год'!$I$16)</f>
        <v>#VALUE!</v>
      </c>
      <c r="J71" s="8" t="e">
        <f>SUMIF('[4]проект год'!$A$16:$A$160,$A$16:$A$162,'[4]проект год'!$J$16)</f>
        <v>#VALUE!</v>
      </c>
      <c r="K71" s="8" t="e">
        <f>SUMIF('[4]проект год'!$A$16:$A$160,$A$16:$A$162,'[4]проект год'!$K$16)</f>
        <v>#VALUE!</v>
      </c>
      <c r="L71" s="8" t="e">
        <f>SUMIF('[4]проект год'!$A$16:$A$160,$A$16:$A$162,'[4]проект год'!$L$16)</f>
        <v>#VALUE!</v>
      </c>
      <c r="M71" s="8" t="e">
        <f>SUMIF('[4]проект год'!$A$16:$A$160,$A$16:$A$162,'[4]проект год'!$M$16)</f>
        <v>#VALUE!</v>
      </c>
      <c r="N71" s="9" t="e">
        <f t="shared" si="0"/>
        <v>#VALUE!</v>
      </c>
      <c r="O71" s="9"/>
      <c r="P71" s="9"/>
      <c r="Q71" s="9"/>
      <c r="R71" s="9"/>
    </row>
    <row r="72" spans="1:18" s="10" customFormat="1" ht="15" x14ac:dyDescent="0.2">
      <c r="A72" s="6">
        <v>260</v>
      </c>
      <c r="B72" s="7" t="s">
        <v>81</v>
      </c>
      <c r="C72" s="8" t="e">
        <f>SUMIF('[4]проект год'!$A$16:$A$160,$A$16:$A$162,'[4]проект год'!$C$16)</f>
        <v>#VALUE!</v>
      </c>
      <c r="D72" s="8" t="e">
        <f>SUMIF('[4]проект год'!$A$16:$A$160,$A$16:$A$162,'[4]проект год'!$D$16)</f>
        <v>#VALUE!</v>
      </c>
      <c r="E72" s="8" t="e">
        <f>SUMIF('[4]проект год'!$A$16:$A$160,$A$16:$A$162,'[4]проект год'!$E$16)</f>
        <v>#VALUE!</v>
      </c>
      <c r="F72" s="8" t="e">
        <f>SUMIF('[4]проект год'!$A$16:$A$160,$A$16:$A$162,'[4]проект год'!$F$16)</f>
        <v>#VALUE!</v>
      </c>
      <c r="G72" s="8" t="e">
        <f>SUMIF('[4]проект год'!$A$16:$A$160,$A$16:$A$162,'[4]проект год'!$G$16)</f>
        <v>#VALUE!</v>
      </c>
      <c r="H72" s="8" t="e">
        <f>SUMIF('[4]проект год'!$A$16:$A$160,$A$16:$A$162,'[4]проект год'!$H$16)</f>
        <v>#VALUE!</v>
      </c>
      <c r="I72" s="8" t="e">
        <f>SUMIF('[4]проект год'!$A$16:$A$160,$A$16:$A$162,'[4]проект год'!$I$16)</f>
        <v>#VALUE!</v>
      </c>
      <c r="J72" s="8" t="e">
        <f>SUMIF('[4]проект год'!$A$16:$A$160,$A$16:$A$162,'[4]проект год'!$J$16)</f>
        <v>#VALUE!</v>
      </c>
      <c r="K72" s="8" t="e">
        <f>SUMIF('[4]проект год'!$A$16:$A$160,$A$16:$A$162,'[4]проект год'!$K$16)</f>
        <v>#VALUE!</v>
      </c>
      <c r="L72" s="8" t="e">
        <f>SUMIF('[4]проект год'!$A$16:$A$160,$A$16:$A$162,'[4]проект год'!$L$16)</f>
        <v>#VALUE!</v>
      </c>
      <c r="M72" s="8" t="e">
        <f>SUMIF('[4]проект год'!$A$16:$A$160,$A$16:$A$162,'[4]проект год'!$M$16)</f>
        <v>#VALUE!</v>
      </c>
      <c r="N72" s="9" t="e">
        <f t="shared" si="0"/>
        <v>#VALUE!</v>
      </c>
      <c r="O72" s="9"/>
      <c r="P72" s="9"/>
      <c r="Q72" s="9"/>
      <c r="R72" s="9"/>
    </row>
    <row r="73" spans="1:18" s="10" customFormat="1" ht="15" x14ac:dyDescent="0.2">
      <c r="A73" s="6">
        <v>265</v>
      </c>
      <c r="B73" s="7" t="s">
        <v>82</v>
      </c>
      <c r="C73" s="8" t="e">
        <f>SUMIF('[4]проект год'!$A$16:$A$160,$A$16:$A$162,'[4]проект год'!$C$16)</f>
        <v>#VALUE!</v>
      </c>
      <c r="D73" s="8" t="e">
        <f>SUMIF('[4]проект год'!$A$16:$A$160,$A$16:$A$162,'[4]проект год'!$D$16)</f>
        <v>#VALUE!</v>
      </c>
      <c r="E73" s="8" t="e">
        <f>SUMIF('[4]проект год'!$A$16:$A$160,$A$16:$A$162,'[4]проект год'!$E$16)</f>
        <v>#VALUE!</v>
      </c>
      <c r="F73" s="8" t="e">
        <f>SUMIF('[4]проект год'!$A$16:$A$160,$A$16:$A$162,'[4]проект год'!$F$16)</f>
        <v>#VALUE!</v>
      </c>
      <c r="G73" s="8" t="e">
        <f>SUMIF('[4]проект год'!$A$16:$A$160,$A$16:$A$162,'[4]проект год'!$G$16)</f>
        <v>#VALUE!</v>
      </c>
      <c r="H73" s="8" t="e">
        <f>SUMIF('[4]проект год'!$A$16:$A$160,$A$16:$A$162,'[4]проект год'!$H$16)</f>
        <v>#VALUE!</v>
      </c>
      <c r="I73" s="8" t="e">
        <f>SUMIF('[4]проект год'!$A$16:$A$160,$A$16:$A$162,'[4]проект год'!$I$16)</f>
        <v>#VALUE!</v>
      </c>
      <c r="J73" s="8" t="e">
        <f>SUMIF('[4]проект год'!$A$16:$A$160,$A$16:$A$162,'[4]проект год'!$J$16)</f>
        <v>#VALUE!</v>
      </c>
      <c r="K73" s="8" t="e">
        <f>SUMIF('[4]проект год'!$A$16:$A$160,$A$16:$A$162,'[4]проект год'!$K$16)</f>
        <v>#VALUE!</v>
      </c>
      <c r="L73" s="8" t="e">
        <f>SUMIF('[4]проект год'!$A$16:$A$160,$A$16:$A$162,'[4]проект год'!$L$16)</f>
        <v>#VALUE!</v>
      </c>
      <c r="M73" s="8" t="e">
        <f>SUMIF('[4]проект год'!$A$16:$A$160,$A$16:$A$162,'[4]проект год'!$M$16)</f>
        <v>#VALUE!</v>
      </c>
      <c r="N73" s="9" t="e">
        <f t="shared" si="0"/>
        <v>#VALUE!</v>
      </c>
      <c r="O73" s="9"/>
      <c r="P73" s="9"/>
      <c r="Q73" s="9"/>
      <c r="R73" s="9"/>
    </row>
    <row r="74" spans="1:18" s="10" customFormat="1" ht="15" x14ac:dyDescent="0.2">
      <c r="A74" s="6">
        <v>267</v>
      </c>
      <c r="B74" s="7" t="s">
        <v>83</v>
      </c>
      <c r="C74" s="8" t="e">
        <f>SUMIF('[4]проект год'!$A$16:$A$160,$A$16:$A$162,'[4]проект год'!$C$16)</f>
        <v>#VALUE!</v>
      </c>
      <c r="D74" s="8" t="e">
        <f>SUMIF('[4]проект год'!$A$16:$A$160,$A$16:$A$162,'[4]проект год'!$D$16)</f>
        <v>#VALUE!</v>
      </c>
      <c r="E74" s="8" t="e">
        <f>SUMIF('[4]проект год'!$A$16:$A$160,$A$16:$A$162,'[4]проект год'!$E$16)</f>
        <v>#VALUE!</v>
      </c>
      <c r="F74" s="8" t="e">
        <f>SUMIF('[4]проект год'!$A$16:$A$160,$A$16:$A$162,'[4]проект год'!$F$16)</f>
        <v>#VALUE!</v>
      </c>
      <c r="G74" s="8" t="e">
        <f>SUMIF('[4]проект год'!$A$16:$A$160,$A$16:$A$162,'[4]проект год'!$G$16)</f>
        <v>#VALUE!</v>
      </c>
      <c r="H74" s="8" t="e">
        <f>SUMIF('[4]проект год'!$A$16:$A$160,$A$16:$A$162,'[4]проект год'!$H$16)</f>
        <v>#VALUE!</v>
      </c>
      <c r="I74" s="8" t="e">
        <f>SUMIF('[4]проект год'!$A$16:$A$160,$A$16:$A$162,'[4]проект год'!$I$16)</f>
        <v>#VALUE!</v>
      </c>
      <c r="J74" s="8" t="e">
        <f>SUMIF('[4]проект год'!$A$16:$A$160,$A$16:$A$162,'[4]проект год'!$J$16)</f>
        <v>#VALUE!</v>
      </c>
      <c r="K74" s="8" t="e">
        <f>SUMIF('[4]проект год'!$A$16:$A$160,$A$16:$A$162,'[4]проект год'!$K$16)</f>
        <v>#VALUE!</v>
      </c>
      <c r="L74" s="8" t="e">
        <f>SUMIF('[4]проект год'!$A$16:$A$160,$A$16:$A$162,'[4]проект год'!$L$16)</f>
        <v>#VALUE!</v>
      </c>
      <c r="M74" s="8" t="e">
        <f>SUMIF('[4]проект год'!$A$16:$A$160,$A$16:$A$162,'[4]проект год'!$M$16)</f>
        <v>#VALUE!</v>
      </c>
      <c r="N74" s="9" t="e">
        <f t="shared" si="0"/>
        <v>#VALUE!</v>
      </c>
      <c r="O74" s="9"/>
      <c r="P74" s="9"/>
      <c r="Q74" s="9"/>
      <c r="R74" s="9"/>
    </row>
    <row r="75" spans="1:18" s="10" customFormat="1" ht="15" x14ac:dyDescent="0.2">
      <c r="A75" s="6">
        <v>268</v>
      </c>
      <c r="B75" s="7" t="s">
        <v>84</v>
      </c>
      <c r="C75" s="8" t="e">
        <f>SUMIF('[4]проект год'!$A$16:$A$160,$A$16:$A$162,'[4]проект год'!$C$16)</f>
        <v>#VALUE!</v>
      </c>
      <c r="D75" s="8" t="e">
        <f>SUMIF('[4]проект год'!$A$16:$A$160,$A$16:$A$162,'[4]проект год'!$D$16)</f>
        <v>#VALUE!</v>
      </c>
      <c r="E75" s="8" t="e">
        <f>SUMIF('[4]проект год'!$A$16:$A$160,$A$16:$A$162,'[4]проект год'!$E$16)</f>
        <v>#VALUE!</v>
      </c>
      <c r="F75" s="8" t="e">
        <f>SUMIF('[4]проект год'!$A$16:$A$160,$A$16:$A$162,'[4]проект год'!$F$16)</f>
        <v>#VALUE!</v>
      </c>
      <c r="G75" s="8" t="e">
        <f>SUMIF('[4]проект год'!$A$16:$A$160,$A$16:$A$162,'[4]проект год'!$G$16)</f>
        <v>#VALUE!</v>
      </c>
      <c r="H75" s="8" t="e">
        <f>SUMIF('[4]проект год'!$A$16:$A$160,$A$16:$A$162,'[4]проект год'!$H$16)</f>
        <v>#VALUE!</v>
      </c>
      <c r="I75" s="8" t="e">
        <f>SUMIF('[4]проект год'!$A$16:$A$160,$A$16:$A$162,'[4]проект год'!$I$16)</f>
        <v>#VALUE!</v>
      </c>
      <c r="J75" s="8" t="e">
        <f>SUMIF('[4]проект год'!$A$16:$A$160,$A$16:$A$162,'[4]проект год'!$J$16)</f>
        <v>#VALUE!</v>
      </c>
      <c r="K75" s="8" t="e">
        <f>SUMIF('[4]проект год'!$A$16:$A$160,$A$16:$A$162,'[4]проект год'!$K$16)</f>
        <v>#VALUE!</v>
      </c>
      <c r="L75" s="8" t="e">
        <f>SUMIF('[4]проект год'!$A$16:$A$160,$A$16:$A$162,'[4]проект год'!$L$16)</f>
        <v>#VALUE!</v>
      </c>
      <c r="M75" s="8" t="e">
        <f>SUMIF('[4]проект год'!$A$16:$A$160,$A$16:$A$162,'[4]проект год'!$M$16)</f>
        <v>#VALUE!</v>
      </c>
      <c r="N75" s="9" t="e">
        <f t="shared" si="0"/>
        <v>#VALUE!</v>
      </c>
      <c r="O75" s="9"/>
      <c r="P75" s="9"/>
      <c r="Q75" s="9"/>
      <c r="R75" s="9"/>
    </row>
    <row r="76" spans="1:18" s="10" customFormat="1" ht="15" x14ac:dyDescent="0.2">
      <c r="A76" s="6">
        <v>269</v>
      </c>
      <c r="B76" s="7" t="s">
        <v>85</v>
      </c>
      <c r="C76" s="8" t="e">
        <f>SUMIF('[4]проект год'!$A$16:$A$160,$A$16:$A$162,'[4]проект год'!$C$16)</f>
        <v>#VALUE!</v>
      </c>
      <c r="D76" s="8" t="e">
        <f>SUMIF('[4]проект год'!$A$16:$A$160,$A$16:$A$162,'[4]проект год'!$D$16)</f>
        <v>#VALUE!</v>
      </c>
      <c r="E76" s="8" t="e">
        <f>SUMIF('[4]проект год'!$A$16:$A$160,$A$16:$A$162,'[4]проект год'!$E$16)</f>
        <v>#VALUE!</v>
      </c>
      <c r="F76" s="8" t="e">
        <f>SUMIF('[4]проект год'!$A$16:$A$160,$A$16:$A$162,'[4]проект год'!$F$16)</f>
        <v>#VALUE!</v>
      </c>
      <c r="G76" s="8" t="e">
        <f>SUMIF('[4]проект год'!$A$16:$A$160,$A$16:$A$162,'[4]проект год'!$G$16)</f>
        <v>#VALUE!</v>
      </c>
      <c r="H76" s="8" t="e">
        <f>SUMIF('[4]проект год'!$A$16:$A$160,$A$16:$A$162,'[4]проект год'!$H$16)</f>
        <v>#VALUE!</v>
      </c>
      <c r="I76" s="8" t="e">
        <f>SUMIF('[4]проект год'!$A$16:$A$160,$A$16:$A$162,'[4]проект год'!$I$16)</f>
        <v>#VALUE!</v>
      </c>
      <c r="J76" s="8" t="e">
        <f>SUMIF('[4]проект год'!$A$16:$A$160,$A$16:$A$162,'[4]проект год'!$J$16)</f>
        <v>#VALUE!</v>
      </c>
      <c r="K76" s="8" t="e">
        <f>SUMIF('[4]проект год'!$A$16:$A$160,$A$16:$A$162,'[4]проект год'!$K$16)</f>
        <v>#VALUE!</v>
      </c>
      <c r="L76" s="8" t="e">
        <f>SUMIF('[4]проект год'!$A$16:$A$160,$A$16:$A$162,'[4]проект год'!$L$16)</f>
        <v>#VALUE!</v>
      </c>
      <c r="M76" s="8" t="e">
        <f>SUMIF('[4]проект год'!$A$16:$A$160,$A$16:$A$162,'[4]проект год'!$M$16)</f>
        <v>#VALUE!</v>
      </c>
      <c r="N76" s="9" t="e">
        <f t="shared" si="0"/>
        <v>#VALUE!</v>
      </c>
      <c r="O76" s="9"/>
      <c r="P76" s="9"/>
      <c r="Q76" s="9"/>
      <c r="R76" s="9"/>
    </row>
    <row r="77" spans="1:18" s="10" customFormat="1" ht="15" x14ac:dyDescent="0.2">
      <c r="A77" s="6">
        <v>270</v>
      </c>
      <c r="B77" s="7" t="s">
        <v>86</v>
      </c>
      <c r="C77" s="8" t="e">
        <f>SUMIF('[4]проект год'!$A$16:$A$160,$A$16:$A$162,'[4]проект год'!$C$16)</f>
        <v>#VALUE!</v>
      </c>
      <c r="D77" s="8" t="e">
        <f>SUMIF('[4]проект год'!$A$16:$A$160,$A$16:$A$162,'[4]проект год'!$D$16)</f>
        <v>#VALUE!</v>
      </c>
      <c r="E77" s="8" t="e">
        <f>SUMIF('[4]проект год'!$A$16:$A$160,$A$16:$A$162,'[4]проект год'!$E$16)</f>
        <v>#VALUE!</v>
      </c>
      <c r="F77" s="8" t="e">
        <f>SUMIF('[4]проект год'!$A$16:$A$160,$A$16:$A$162,'[4]проект год'!$F$16)</f>
        <v>#VALUE!</v>
      </c>
      <c r="G77" s="8" t="e">
        <f>SUMIF('[4]проект год'!$A$16:$A$160,$A$16:$A$162,'[4]проект год'!$G$16)</f>
        <v>#VALUE!</v>
      </c>
      <c r="H77" s="8" t="e">
        <f>SUMIF('[4]проект год'!$A$16:$A$160,$A$16:$A$162,'[4]проект год'!$H$16)</f>
        <v>#VALUE!</v>
      </c>
      <c r="I77" s="8" t="e">
        <f>SUMIF('[4]проект год'!$A$16:$A$160,$A$16:$A$162,'[4]проект год'!$I$16)</f>
        <v>#VALUE!</v>
      </c>
      <c r="J77" s="8" t="e">
        <f>SUMIF('[4]проект год'!$A$16:$A$160,$A$16:$A$162,'[4]проект год'!$J$16)</f>
        <v>#VALUE!</v>
      </c>
      <c r="K77" s="8" t="e">
        <f>SUMIF('[4]проект год'!$A$16:$A$160,$A$16:$A$162,'[4]проект год'!$K$16)</f>
        <v>#VALUE!</v>
      </c>
      <c r="L77" s="8" t="e">
        <f>SUMIF('[4]проект год'!$A$16:$A$160,$A$16:$A$162,'[4]проект год'!$L$16)</f>
        <v>#VALUE!</v>
      </c>
      <c r="M77" s="8" t="e">
        <f>SUMIF('[4]проект год'!$A$16:$A$160,$A$16:$A$162,'[4]проект год'!$M$16)</f>
        <v>#VALUE!</v>
      </c>
      <c r="N77" s="9" t="e">
        <f t="shared" si="0"/>
        <v>#VALUE!</v>
      </c>
      <c r="O77" s="9"/>
      <c r="P77" s="9"/>
      <c r="Q77" s="9"/>
      <c r="R77" s="9"/>
    </row>
    <row r="78" spans="1:18" s="10" customFormat="1" ht="15" x14ac:dyDescent="0.2">
      <c r="A78" s="6">
        <v>272</v>
      </c>
      <c r="B78" s="7" t="s">
        <v>87</v>
      </c>
      <c r="C78" s="8" t="e">
        <f>SUMIF('[4]проект год'!$A$16:$A$160,$A$16:$A$162,'[4]проект год'!$C$16)</f>
        <v>#VALUE!</v>
      </c>
      <c r="D78" s="8" t="e">
        <f>SUMIF('[4]проект год'!$A$16:$A$160,$A$16:$A$162,'[4]проект год'!$D$16)</f>
        <v>#VALUE!</v>
      </c>
      <c r="E78" s="8" t="e">
        <f>SUMIF('[4]проект год'!$A$16:$A$160,$A$16:$A$162,'[4]проект год'!$E$16)</f>
        <v>#VALUE!</v>
      </c>
      <c r="F78" s="8" t="e">
        <f>SUMIF('[4]проект год'!$A$16:$A$160,$A$16:$A$162,'[4]проект год'!$F$16)</f>
        <v>#VALUE!</v>
      </c>
      <c r="G78" s="8" t="e">
        <f>SUMIF('[4]проект год'!$A$16:$A$160,$A$16:$A$162,'[4]проект год'!$G$16)</f>
        <v>#VALUE!</v>
      </c>
      <c r="H78" s="8" t="e">
        <f>SUMIF('[4]проект год'!$A$16:$A$160,$A$16:$A$162,'[4]проект год'!$H$16)</f>
        <v>#VALUE!</v>
      </c>
      <c r="I78" s="8" t="e">
        <f>SUMIF('[4]проект год'!$A$16:$A$160,$A$16:$A$162,'[4]проект год'!$I$16)</f>
        <v>#VALUE!</v>
      </c>
      <c r="J78" s="8" t="e">
        <f>SUMIF('[4]проект год'!$A$16:$A$160,$A$16:$A$162,'[4]проект год'!$J$16)</f>
        <v>#VALUE!</v>
      </c>
      <c r="K78" s="8" t="e">
        <f>SUMIF('[4]проект год'!$A$16:$A$160,$A$16:$A$162,'[4]проект год'!$K$16)</f>
        <v>#VALUE!</v>
      </c>
      <c r="L78" s="8" t="e">
        <f>SUMIF('[4]проект год'!$A$16:$A$160,$A$16:$A$162,'[4]проект год'!$L$16)</f>
        <v>#VALUE!</v>
      </c>
      <c r="M78" s="8" t="e">
        <f>SUMIF('[4]проект год'!$A$16:$A$160,$A$16:$A$162,'[4]проект год'!$M$16)</f>
        <v>#VALUE!</v>
      </c>
      <c r="N78" s="9" t="e">
        <f t="shared" si="0"/>
        <v>#VALUE!</v>
      </c>
      <c r="O78" s="9"/>
      <c r="P78" s="9"/>
      <c r="Q78" s="9"/>
      <c r="R78" s="9"/>
    </row>
    <row r="79" spans="1:18" s="10" customFormat="1" ht="30" hidden="1" x14ac:dyDescent="0.2">
      <c r="A79" s="6">
        <v>274</v>
      </c>
      <c r="B79" s="7" t="s">
        <v>88</v>
      </c>
      <c r="C79" s="8" t="e">
        <f>SUMIF('[4]проект год'!$A$16:$A$160,$A$16:$A$162,'[4]проект год'!$C$16)</f>
        <v>#VALUE!</v>
      </c>
      <c r="D79" s="8" t="e">
        <f>SUMIF('[4]проект год'!$A$16:$A$160,$A$16:$A$162,'[4]проект год'!$D$16)</f>
        <v>#VALUE!</v>
      </c>
      <c r="E79" s="8" t="e">
        <f>SUMIF('[4]проект год'!$A$16:$A$160,$A$16:$A$162,'[4]проект год'!$E$16)</f>
        <v>#VALUE!</v>
      </c>
      <c r="F79" s="8" t="e">
        <f>SUMIF('[4]проект год'!$A$16:$A$160,$A$16:$A$162,'[4]проект год'!$F$16)</f>
        <v>#VALUE!</v>
      </c>
      <c r="G79" s="8" t="e">
        <f>SUMIF('[4]проект год'!$A$16:$A$160,$A$16:$A$162,'[4]проект год'!$G$16)</f>
        <v>#VALUE!</v>
      </c>
      <c r="H79" s="8" t="e">
        <f>SUMIF('[4]проект год'!$A$16:$A$160,$A$16:$A$162,'[4]проект год'!$H$16)</f>
        <v>#VALUE!</v>
      </c>
      <c r="I79" s="8" t="e">
        <f>SUMIF('[4]проект год'!$A$16:$A$160,$A$16:$A$162,'[4]проект год'!$I$16)</f>
        <v>#VALUE!</v>
      </c>
      <c r="J79" s="8" t="e">
        <f>SUMIF('[4]проект год'!$A$16:$A$160,$A$16:$A$162,'[4]проект год'!$J$16)</f>
        <v>#VALUE!</v>
      </c>
      <c r="K79" s="8" t="e">
        <f>SUMIF('[4]проект год'!$A$16:$A$160,$A$16:$A$162,'[4]проект год'!$K$16)</f>
        <v>#VALUE!</v>
      </c>
      <c r="L79" s="8" t="e">
        <f>SUMIF('[4]проект год'!$A$16:$A$160,$A$16:$A$162,'[4]проект год'!$L$16)</f>
        <v>#VALUE!</v>
      </c>
      <c r="M79" s="8" t="e">
        <f>SUMIF('[4]проект год'!$A$16:$A$160,$A$16:$A$162,'[4]проект год'!$M$16)</f>
        <v>#VALUE!</v>
      </c>
      <c r="N79" s="9" t="e">
        <f t="shared" si="0"/>
        <v>#VALUE!</v>
      </c>
      <c r="O79" s="9"/>
      <c r="P79" s="9"/>
      <c r="Q79" s="9"/>
      <c r="R79" s="9"/>
    </row>
    <row r="80" spans="1:18" s="10" customFormat="1" ht="15" x14ac:dyDescent="0.2">
      <c r="A80" s="6">
        <v>282</v>
      </c>
      <c r="B80" s="7" t="s">
        <v>89</v>
      </c>
      <c r="C80" s="8" t="e">
        <f>SUMIF('[4]проект год'!$A$16:$A$160,$A$16:$A$162,'[4]проект год'!$C$16)</f>
        <v>#VALUE!</v>
      </c>
      <c r="D80" s="8" t="e">
        <f>SUMIF('[4]проект год'!$A$16:$A$160,$A$16:$A$162,'[4]проект год'!$D$16)</f>
        <v>#VALUE!</v>
      </c>
      <c r="E80" s="8" t="e">
        <f>SUMIF('[4]проект год'!$A$16:$A$160,$A$16:$A$162,'[4]проект год'!$E$16)</f>
        <v>#VALUE!</v>
      </c>
      <c r="F80" s="8" t="e">
        <f>SUMIF('[4]проект год'!$A$16:$A$160,$A$16:$A$162,'[4]проект год'!$F$16)</f>
        <v>#VALUE!</v>
      </c>
      <c r="G80" s="8" t="e">
        <f>SUMIF('[4]проект год'!$A$16:$A$160,$A$16:$A$162,'[4]проект год'!$G$16)</f>
        <v>#VALUE!</v>
      </c>
      <c r="H80" s="8" t="e">
        <f>SUMIF('[4]проект год'!$A$16:$A$160,$A$16:$A$162,'[4]проект год'!$H$16)</f>
        <v>#VALUE!</v>
      </c>
      <c r="I80" s="8" t="e">
        <f>SUMIF('[4]проект год'!$A$16:$A$160,$A$16:$A$162,'[4]проект год'!$I$16)</f>
        <v>#VALUE!</v>
      </c>
      <c r="J80" s="8" t="e">
        <f>SUMIF('[4]проект год'!$A$16:$A$160,$A$16:$A$162,'[4]проект год'!$J$16)</f>
        <v>#VALUE!</v>
      </c>
      <c r="K80" s="8" t="e">
        <f>SUMIF('[4]проект год'!$A$16:$A$160,$A$16:$A$162,'[4]проект год'!$K$16)</f>
        <v>#VALUE!</v>
      </c>
      <c r="L80" s="8" t="e">
        <f>SUMIF('[4]проект год'!$A$16:$A$160,$A$16:$A$162,'[4]проект год'!$L$16)</f>
        <v>#VALUE!</v>
      </c>
      <c r="M80" s="8" t="e">
        <f>SUMIF('[4]проект год'!$A$16:$A$160,$A$16:$A$162,'[4]проект год'!$M$16)</f>
        <v>#VALUE!</v>
      </c>
      <c r="N80" s="9" t="e">
        <f t="shared" si="0"/>
        <v>#VALUE!</v>
      </c>
      <c r="O80" s="9"/>
      <c r="P80" s="9"/>
      <c r="Q80" s="9"/>
      <c r="R80" s="9"/>
    </row>
    <row r="81" spans="1:18" s="10" customFormat="1" ht="15" x14ac:dyDescent="0.2">
      <c r="A81" s="6">
        <v>284</v>
      </c>
      <c r="B81" s="7" t="s">
        <v>90</v>
      </c>
      <c r="C81" s="8" t="e">
        <f>SUMIF('[4]проект год'!$A$16:$A$160,$A$16:$A$162,'[4]проект год'!$C$16)</f>
        <v>#VALUE!</v>
      </c>
      <c r="D81" s="8" t="e">
        <f>SUMIF('[4]проект год'!$A$16:$A$160,$A$16:$A$162,'[4]проект год'!$D$16)</f>
        <v>#VALUE!</v>
      </c>
      <c r="E81" s="8" t="e">
        <f>SUMIF('[4]проект год'!$A$16:$A$160,$A$16:$A$162,'[4]проект год'!$E$16)</f>
        <v>#VALUE!</v>
      </c>
      <c r="F81" s="8" t="e">
        <f>SUMIF('[4]проект год'!$A$16:$A$160,$A$16:$A$162,'[4]проект год'!$F$16)</f>
        <v>#VALUE!</v>
      </c>
      <c r="G81" s="8" t="e">
        <f>SUMIF('[4]проект год'!$A$16:$A$160,$A$16:$A$162,'[4]проект год'!$G$16)</f>
        <v>#VALUE!</v>
      </c>
      <c r="H81" s="8" t="e">
        <f>SUMIF('[4]проект год'!$A$16:$A$160,$A$16:$A$162,'[4]проект год'!$H$16)</f>
        <v>#VALUE!</v>
      </c>
      <c r="I81" s="8" t="e">
        <f>SUMIF('[4]проект год'!$A$16:$A$160,$A$16:$A$162,'[4]проект год'!$I$16)</f>
        <v>#VALUE!</v>
      </c>
      <c r="J81" s="8" t="e">
        <f>SUMIF('[4]проект год'!$A$16:$A$160,$A$16:$A$162,'[4]проект год'!$J$16)</f>
        <v>#VALUE!</v>
      </c>
      <c r="K81" s="8" t="e">
        <f>SUMIF('[4]проект год'!$A$16:$A$160,$A$16:$A$162,'[4]проект год'!$K$16)</f>
        <v>#VALUE!</v>
      </c>
      <c r="L81" s="8" t="e">
        <f>SUMIF('[4]проект год'!$A$16:$A$160,$A$16:$A$162,'[4]проект год'!$L$16)</f>
        <v>#VALUE!</v>
      </c>
      <c r="M81" s="8" t="e">
        <f>SUMIF('[4]проект год'!$A$16:$A$160,$A$16:$A$162,'[4]проект год'!$M$16)</f>
        <v>#VALUE!</v>
      </c>
      <c r="N81" s="9" t="e">
        <f t="shared" ref="N81:N144" si="1">J81-K81</f>
        <v>#VALUE!</v>
      </c>
      <c r="O81" s="9"/>
      <c r="P81" s="9"/>
      <c r="Q81" s="9"/>
      <c r="R81" s="9"/>
    </row>
    <row r="82" spans="1:18" s="10" customFormat="1" ht="15" x14ac:dyDescent="0.2">
      <c r="A82" s="6">
        <v>288</v>
      </c>
      <c r="B82" s="7" t="s">
        <v>91</v>
      </c>
      <c r="C82" s="8" t="e">
        <f>SUMIF('[4]проект год'!$A$16:$A$160,$A$16:$A$162,'[4]проект год'!$C$16)</f>
        <v>#VALUE!</v>
      </c>
      <c r="D82" s="8" t="e">
        <f>SUMIF('[4]проект год'!$A$16:$A$160,$A$16:$A$162,'[4]проект год'!$D$16)</f>
        <v>#VALUE!</v>
      </c>
      <c r="E82" s="8" t="e">
        <f>SUMIF('[4]проект год'!$A$16:$A$160,$A$16:$A$162,'[4]проект год'!$E$16)</f>
        <v>#VALUE!</v>
      </c>
      <c r="F82" s="8" t="e">
        <f>SUMIF('[4]проект год'!$A$16:$A$160,$A$16:$A$162,'[4]проект год'!$F$16)</f>
        <v>#VALUE!</v>
      </c>
      <c r="G82" s="8" t="e">
        <f>SUMIF('[4]проект год'!$A$16:$A$160,$A$16:$A$162,'[4]проект год'!$G$16)</f>
        <v>#VALUE!</v>
      </c>
      <c r="H82" s="8" t="e">
        <f>SUMIF('[4]проект год'!$A$16:$A$160,$A$16:$A$162,'[4]проект год'!$H$16)</f>
        <v>#VALUE!</v>
      </c>
      <c r="I82" s="8" t="e">
        <f>SUMIF('[4]проект год'!$A$16:$A$160,$A$16:$A$162,'[4]проект год'!$I$16)</f>
        <v>#VALUE!</v>
      </c>
      <c r="J82" s="8" t="e">
        <f>SUMIF('[4]проект год'!$A$16:$A$160,$A$16:$A$162,'[4]проект год'!$J$16)</f>
        <v>#VALUE!</v>
      </c>
      <c r="K82" s="8" t="e">
        <f>SUMIF('[4]проект год'!$A$16:$A$160,$A$16:$A$162,'[4]проект год'!$K$16)</f>
        <v>#VALUE!</v>
      </c>
      <c r="L82" s="8" t="e">
        <f>SUMIF('[4]проект год'!$A$16:$A$160,$A$16:$A$162,'[4]проект год'!$L$16)</f>
        <v>#VALUE!</v>
      </c>
      <c r="M82" s="8" t="e">
        <f>SUMIF('[4]проект год'!$A$16:$A$160,$A$16:$A$162,'[4]проект год'!$M$16)</f>
        <v>#VALUE!</v>
      </c>
      <c r="N82" s="9" t="e">
        <f t="shared" si="1"/>
        <v>#VALUE!</v>
      </c>
      <c r="O82" s="9"/>
      <c r="P82" s="9"/>
      <c r="Q82" s="9"/>
      <c r="R82" s="9"/>
    </row>
    <row r="83" spans="1:18" s="10" customFormat="1" ht="60" x14ac:dyDescent="0.2">
      <c r="A83" s="6">
        <v>300</v>
      </c>
      <c r="B83" s="7" t="s">
        <v>92</v>
      </c>
      <c r="C83" s="8" t="e">
        <f>SUMIF('[4]проект год'!$A$16:$A$160,$A$16:$A$162,'[4]проект год'!$C$16)</f>
        <v>#VALUE!</v>
      </c>
      <c r="D83" s="8" t="e">
        <f>SUMIF('[4]проект год'!$A$16:$A$160,$A$16:$A$162,'[4]проект год'!$D$16)</f>
        <v>#VALUE!</v>
      </c>
      <c r="E83" s="8" t="e">
        <f>SUMIF('[4]проект год'!$A$16:$A$160,$A$16:$A$162,'[4]проект год'!$E$16)</f>
        <v>#VALUE!</v>
      </c>
      <c r="F83" s="8" t="e">
        <f>SUMIF('[4]проект год'!$A$16:$A$160,$A$16:$A$162,'[4]проект год'!$F$16)</f>
        <v>#VALUE!</v>
      </c>
      <c r="G83" s="8" t="e">
        <f>SUMIF('[4]проект год'!$A$16:$A$160,$A$16:$A$162,'[4]проект год'!$G$16)</f>
        <v>#VALUE!</v>
      </c>
      <c r="H83" s="8" t="e">
        <f>SUMIF('[4]проект год'!$A$16:$A$160,$A$16:$A$162,'[4]проект год'!$H$16)</f>
        <v>#VALUE!</v>
      </c>
      <c r="I83" s="8" t="e">
        <f>SUMIF('[4]проект год'!$A$16:$A$160,$A$16:$A$162,'[4]проект год'!$I$16)</f>
        <v>#VALUE!</v>
      </c>
      <c r="J83" s="8" t="e">
        <f>SUMIF('[4]проект год'!$A$16:$A$160,$A$16:$A$162,'[4]проект год'!$J$16)</f>
        <v>#VALUE!</v>
      </c>
      <c r="K83" s="8" t="e">
        <f>SUMIF('[4]проект год'!$A$16:$A$160,$A$16:$A$162,'[4]проект год'!$K$16)</f>
        <v>#VALUE!</v>
      </c>
      <c r="L83" s="8" t="e">
        <f>SUMIF('[4]проект год'!$A$16:$A$160,$A$16:$A$162,'[4]проект год'!$L$16)</f>
        <v>#VALUE!</v>
      </c>
      <c r="M83" s="8" t="e">
        <f>SUMIF('[4]проект год'!$A$16:$A$160,$A$16:$A$162,'[4]проект год'!$M$16)</f>
        <v>#VALUE!</v>
      </c>
      <c r="N83" s="9" t="e">
        <f t="shared" si="1"/>
        <v>#VALUE!</v>
      </c>
      <c r="O83" s="9"/>
      <c r="P83" s="9"/>
      <c r="Q83" s="9"/>
      <c r="R83" s="9"/>
    </row>
    <row r="84" spans="1:18" s="10" customFormat="1" ht="15" x14ac:dyDescent="0.2">
      <c r="A84" s="6">
        <v>313</v>
      </c>
      <c r="B84" s="7" t="s">
        <v>93</v>
      </c>
      <c r="C84" s="8" t="e">
        <f>SUMIF('[4]проект год'!$A$16:$A$160,$A$16:$A$162,'[4]проект год'!$C$16)</f>
        <v>#VALUE!</v>
      </c>
      <c r="D84" s="8" t="e">
        <f>SUMIF('[4]проект год'!$A$16:$A$160,$A$16:$A$162,'[4]проект год'!$D$16)</f>
        <v>#VALUE!</v>
      </c>
      <c r="E84" s="8" t="e">
        <f>SUMIF('[4]проект год'!$A$16:$A$160,$A$16:$A$162,'[4]проект год'!$E$16)</f>
        <v>#VALUE!</v>
      </c>
      <c r="F84" s="8" t="e">
        <f>SUMIF('[4]проект год'!$A$16:$A$160,$A$16:$A$162,'[4]проект год'!$F$16)</f>
        <v>#VALUE!</v>
      </c>
      <c r="G84" s="8" t="e">
        <f>SUMIF('[4]проект год'!$A$16:$A$160,$A$16:$A$162,'[4]проект год'!$G$16)</f>
        <v>#VALUE!</v>
      </c>
      <c r="H84" s="8" t="e">
        <f>SUMIF('[4]проект год'!$A$16:$A$160,$A$16:$A$162,'[4]проект год'!$H$16)</f>
        <v>#VALUE!</v>
      </c>
      <c r="I84" s="8" t="e">
        <f>SUMIF('[4]проект год'!$A$16:$A$160,$A$16:$A$162,'[4]проект год'!$I$16)</f>
        <v>#VALUE!</v>
      </c>
      <c r="J84" s="8" t="e">
        <f>SUMIF('[4]проект год'!$A$16:$A$160,$A$16:$A$162,'[4]проект год'!$J$16)</f>
        <v>#VALUE!</v>
      </c>
      <c r="K84" s="8" t="e">
        <f>SUMIF('[4]проект год'!$A$16:$A$160,$A$16:$A$162,'[4]проект год'!$K$16)</f>
        <v>#VALUE!</v>
      </c>
      <c r="L84" s="8" t="e">
        <f>SUMIF('[4]проект год'!$A$16:$A$160,$A$16:$A$162,'[4]проект год'!$L$16)</f>
        <v>#VALUE!</v>
      </c>
      <c r="M84" s="8" t="e">
        <f>SUMIF('[4]проект год'!$A$16:$A$160,$A$16:$A$162,'[4]проект год'!$M$16)</f>
        <v>#VALUE!</v>
      </c>
      <c r="N84" s="9" t="e">
        <f t="shared" si="1"/>
        <v>#VALUE!</v>
      </c>
      <c r="O84" s="9"/>
      <c r="P84" s="9"/>
      <c r="Q84" s="9"/>
      <c r="R84" s="9"/>
    </row>
    <row r="85" spans="1:18" s="10" customFormat="1" ht="15" x14ac:dyDescent="0.2">
      <c r="A85" s="6">
        <v>315</v>
      </c>
      <c r="B85" s="7" t="s">
        <v>94</v>
      </c>
      <c r="C85" s="8" t="e">
        <f>SUMIF('[4]проект год'!$A$16:$A$160,$A$16:$A$162,'[4]проект год'!$C$16)</f>
        <v>#VALUE!</v>
      </c>
      <c r="D85" s="8" t="e">
        <f>SUMIF('[4]проект год'!$A$16:$A$160,$A$16:$A$162,'[4]проект год'!$D$16)</f>
        <v>#VALUE!</v>
      </c>
      <c r="E85" s="8" t="e">
        <f>SUMIF('[4]проект год'!$A$16:$A$160,$A$16:$A$162,'[4]проект год'!$E$16)</f>
        <v>#VALUE!</v>
      </c>
      <c r="F85" s="8" t="e">
        <f>SUMIF('[4]проект год'!$A$16:$A$160,$A$16:$A$162,'[4]проект год'!$F$16)</f>
        <v>#VALUE!</v>
      </c>
      <c r="G85" s="8" t="e">
        <f>SUMIF('[4]проект год'!$A$16:$A$160,$A$16:$A$162,'[4]проект год'!$G$16)</f>
        <v>#VALUE!</v>
      </c>
      <c r="H85" s="8" t="e">
        <f>SUMIF('[4]проект год'!$A$16:$A$160,$A$16:$A$162,'[4]проект год'!$H$16)</f>
        <v>#VALUE!</v>
      </c>
      <c r="I85" s="8" t="e">
        <f>SUMIF('[4]проект год'!$A$16:$A$160,$A$16:$A$162,'[4]проект год'!$I$16)</f>
        <v>#VALUE!</v>
      </c>
      <c r="J85" s="8" t="e">
        <f>SUMIF('[4]проект год'!$A$16:$A$160,$A$16:$A$162,'[4]проект год'!$J$16)</f>
        <v>#VALUE!</v>
      </c>
      <c r="K85" s="8" t="e">
        <f>SUMIF('[4]проект год'!$A$16:$A$160,$A$16:$A$162,'[4]проект год'!$K$16)</f>
        <v>#VALUE!</v>
      </c>
      <c r="L85" s="8" t="e">
        <f>SUMIF('[4]проект год'!$A$16:$A$160,$A$16:$A$162,'[4]проект год'!$L$16)</f>
        <v>#VALUE!</v>
      </c>
      <c r="M85" s="8" t="e">
        <f>SUMIF('[4]проект год'!$A$16:$A$160,$A$16:$A$162,'[4]проект год'!$M$16)</f>
        <v>#VALUE!</v>
      </c>
      <c r="N85" s="9" t="e">
        <f t="shared" si="1"/>
        <v>#VALUE!</v>
      </c>
      <c r="O85" s="9"/>
      <c r="P85" s="9"/>
      <c r="Q85" s="9"/>
      <c r="R85" s="9"/>
    </row>
    <row r="86" spans="1:18" s="10" customFormat="1" ht="15" hidden="1" x14ac:dyDescent="0.2">
      <c r="A86" s="6">
        <v>317</v>
      </c>
      <c r="B86" s="7" t="s">
        <v>95</v>
      </c>
      <c r="C86" s="8" t="e">
        <f>SUMIF('[4]проект год'!$A$16:$A$160,$A$16:$A$162,'[4]проект год'!$C$16)</f>
        <v>#VALUE!</v>
      </c>
      <c r="D86" s="8" t="e">
        <f>SUMIF('[4]проект год'!$A$16:$A$160,$A$16:$A$162,'[4]проект год'!$D$16)</f>
        <v>#VALUE!</v>
      </c>
      <c r="E86" s="8" t="e">
        <f>SUMIF('[4]проект год'!$A$16:$A$160,$A$16:$A$162,'[4]проект год'!$E$16)</f>
        <v>#VALUE!</v>
      </c>
      <c r="F86" s="8" t="e">
        <f>SUMIF('[4]проект год'!$A$16:$A$160,$A$16:$A$162,'[4]проект год'!$F$16)</f>
        <v>#VALUE!</v>
      </c>
      <c r="G86" s="8" t="e">
        <f>SUMIF('[4]проект год'!$A$16:$A$160,$A$16:$A$162,'[4]проект год'!$G$16)</f>
        <v>#VALUE!</v>
      </c>
      <c r="H86" s="8" t="e">
        <f>SUMIF('[4]проект год'!$A$16:$A$160,$A$16:$A$162,'[4]проект год'!$H$16)</f>
        <v>#VALUE!</v>
      </c>
      <c r="I86" s="8" t="e">
        <f>SUMIF('[4]проект год'!$A$16:$A$160,$A$16:$A$162,'[4]проект год'!$I$16)</f>
        <v>#VALUE!</v>
      </c>
      <c r="J86" s="8" t="e">
        <f>SUMIF('[4]проект год'!$A$16:$A$160,$A$16:$A$162,'[4]проект год'!$J$16)</f>
        <v>#VALUE!</v>
      </c>
      <c r="K86" s="8" t="e">
        <f>SUMIF('[4]проект год'!$A$16:$A$160,$A$16:$A$162,'[4]проект год'!$K$16)</f>
        <v>#VALUE!</v>
      </c>
      <c r="L86" s="8" t="e">
        <f>SUMIF('[4]проект год'!$A$16:$A$160,$A$16:$A$162,'[4]проект год'!$L$16)</f>
        <v>#VALUE!</v>
      </c>
      <c r="M86" s="8" t="e">
        <f>SUMIF('[4]проект год'!$A$16:$A$160,$A$16:$A$162,'[4]проект год'!$M$16)</f>
        <v>#VALUE!</v>
      </c>
      <c r="N86" s="9" t="e">
        <f t="shared" si="1"/>
        <v>#VALUE!</v>
      </c>
      <c r="O86" s="9"/>
      <c r="P86" s="9"/>
      <c r="Q86" s="9"/>
      <c r="R86" s="9"/>
    </row>
    <row r="87" spans="1:18" s="10" customFormat="1" ht="15" x14ac:dyDescent="0.2">
      <c r="A87" s="6">
        <v>325</v>
      </c>
      <c r="B87" s="7" t="s">
        <v>96</v>
      </c>
      <c r="C87" s="8" t="e">
        <f>SUMIF('[4]проект год'!$A$16:$A$160,$A$16:$A$162,'[4]проект год'!$C$16)</f>
        <v>#VALUE!</v>
      </c>
      <c r="D87" s="8" t="e">
        <f>SUMIF('[4]проект год'!$A$16:$A$160,$A$16:$A$162,'[4]проект год'!$D$16)</f>
        <v>#VALUE!</v>
      </c>
      <c r="E87" s="8" t="e">
        <f>SUMIF('[4]проект год'!$A$16:$A$160,$A$16:$A$162,'[4]проект год'!$E$16)</f>
        <v>#VALUE!</v>
      </c>
      <c r="F87" s="8" t="e">
        <f>SUMIF('[4]проект год'!$A$16:$A$160,$A$16:$A$162,'[4]проект год'!$F$16)</f>
        <v>#VALUE!</v>
      </c>
      <c r="G87" s="8" t="e">
        <f>SUMIF('[4]проект год'!$A$16:$A$160,$A$16:$A$162,'[4]проект год'!$G$16)</f>
        <v>#VALUE!</v>
      </c>
      <c r="H87" s="8" t="e">
        <f>SUMIF('[4]проект год'!$A$16:$A$160,$A$16:$A$162,'[4]проект год'!$H$16)</f>
        <v>#VALUE!</v>
      </c>
      <c r="I87" s="8" t="e">
        <f>SUMIF('[4]проект год'!$A$16:$A$160,$A$16:$A$162,'[4]проект год'!$I$16)</f>
        <v>#VALUE!</v>
      </c>
      <c r="J87" s="8" t="e">
        <f>SUMIF('[4]проект год'!$A$16:$A$160,$A$16:$A$162,'[4]проект год'!$J$16)</f>
        <v>#VALUE!</v>
      </c>
      <c r="K87" s="8" t="e">
        <f>SUMIF('[4]проект год'!$A$16:$A$160,$A$16:$A$162,'[4]проект год'!$K$16)</f>
        <v>#VALUE!</v>
      </c>
      <c r="L87" s="8" t="e">
        <f>SUMIF('[4]проект год'!$A$16:$A$160,$A$16:$A$162,'[4]проект год'!$L$16)</f>
        <v>#VALUE!</v>
      </c>
      <c r="M87" s="8" t="e">
        <f>SUMIF('[4]проект год'!$A$16:$A$160,$A$16:$A$162,'[4]проект год'!$M$16)</f>
        <v>#VALUE!</v>
      </c>
      <c r="N87" s="9" t="e">
        <f t="shared" si="1"/>
        <v>#VALUE!</v>
      </c>
      <c r="O87" s="9"/>
      <c r="P87" s="9"/>
      <c r="Q87" s="9"/>
      <c r="R87" s="9"/>
    </row>
    <row r="88" spans="1:18" s="10" customFormat="1" ht="30" x14ac:dyDescent="0.2">
      <c r="A88" s="6">
        <v>326</v>
      </c>
      <c r="B88" s="7" t="s">
        <v>97</v>
      </c>
      <c r="C88" s="8" t="e">
        <f>SUMIF('[4]проект год'!$A$16:$A$160,$A$16:$A$162,'[4]проект год'!$C$16)</f>
        <v>#VALUE!</v>
      </c>
      <c r="D88" s="8" t="e">
        <f>SUMIF('[4]проект год'!$A$16:$A$160,$A$16:$A$162,'[4]проект год'!$D$16)</f>
        <v>#VALUE!</v>
      </c>
      <c r="E88" s="8" t="e">
        <f>SUMIF('[4]проект год'!$A$16:$A$160,$A$16:$A$162,'[4]проект год'!$E$16)</f>
        <v>#VALUE!</v>
      </c>
      <c r="F88" s="8" t="e">
        <f>SUMIF('[4]проект год'!$A$16:$A$160,$A$16:$A$162,'[4]проект год'!$F$16)</f>
        <v>#VALUE!</v>
      </c>
      <c r="G88" s="8" t="e">
        <f>SUMIF('[4]проект год'!$A$16:$A$160,$A$16:$A$162,'[4]проект год'!$G$16)</f>
        <v>#VALUE!</v>
      </c>
      <c r="H88" s="8" t="e">
        <f>SUMIF('[4]проект год'!$A$16:$A$160,$A$16:$A$162,'[4]проект год'!$H$16)</f>
        <v>#VALUE!</v>
      </c>
      <c r="I88" s="8" t="e">
        <f>SUMIF('[4]проект год'!$A$16:$A$160,$A$16:$A$162,'[4]проект год'!$I$16)</f>
        <v>#VALUE!</v>
      </c>
      <c r="J88" s="8" t="e">
        <f>SUMIF('[4]проект год'!$A$16:$A$160,$A$16:$A$162,'[4]проект год'!$J$16)</f>
        <v>#VALUE!</v>
      </c>
      <c r="K88" s="8" t="e">
        <f>SUMIF('[4]проект год'!$A$16:$A$160,$A$16:$A$162,'[4]проект год'!$K$16)</f>
        <v>#VALUE!</v>
      </c>
      <c r="L88" s="8" t="e">
        <f>SUMIF('[4]проект год'!$A$16:$A$160,$A$16:$A$162,'[4]проект год'!$L$16)</f>
        <v>#VALUE!</v>
      </c>
      <c r="M88" s="8" t="e">
        <f>SUMIF('[4]проект год'!$A$16:$A$160,$A$16:$A$162,'[4]проект год'!$M$16)</f>
        <v>#VALUE!</v>
      </c>
      <c r="N88" s="9" t="e">
        <f t="shared" si="1"/>
        <v>#VALUE!</v>
      </c>
      <c r="O88" s="9"/>
      <c r="P88" s="9"/>
      <c r="Q88" s="9"/>
      <c r="R88" s="9"/>
    </row>
    <row r="89" spans="1:18" s="10" customFormat="1" ht="15" hidden="1" x14ac:dyDescent="0.2">
      <c r="A89" s="6">
        <v>327</v>
      </c>
      <c r="B89" s="7" t="s">
        <v>98</v>
      </c>
      <c r="C89" s="8" t="e">
        <f>SUMIF('[4]проект год'!$A$16:$A$160,$A$16:$A$162,'[4]проект год'!$C$16)</f>
        <v>#VALUE!</v>
      </c>
      <c r="D89" s="8" t="e">
        <f>SUMIF('[4]проект год'!$A$16:$A$160,$A$16:$A$162,'[4]проект год'!$D$16)</f>
        <v>#VALUE!</v>
      </c>
      <c r="E89" s="8" t="e">
        <f>SUMIF('[4]проект год'!$A$16:$A$160,$A$16:$A$162,'[4]проект год'!$E$16)</f>
        <v>#VALUE!</v>
      </c>
      <c r="F89" s="8" t="e">
        <f>SUMIF('[4]проект год'!$A$16:$A$160,$A$16:$A$162,'[4]проект год'!$F$16)</f>
        <v>#VALUE!</v>
      </c>
      <c r="G89" s="8" t="e">
        <f>SUMIF('[4]проект год'!$A$16:$A$160,$A$16:$A$162,'[4]проект год'!$G$16)</f>
        <v>#VALUE!</v>
      </c>
      <c r="H89" s="8" t="e">
        <f>SUMIF('[4]проект год'!$A$16:$A$160,$A$16:$A$162,'[4]проект год'!$H$16)</f>
        <v>#VALUE!</v>
      </c>
      <c r="I89" s="8" t="e">
        <f>SUMIF('[4]проект год'!$A$16:$A$160,$A$16:$A$162,'[4]проект год'!$I$16)</f>
        <v>#VALUE!</v>
      </c>
      <c r="J89" s="8" t="e">
        <f>SUMIF('[4]проект год'!$A$16:$A$160,$A$16:$A$162,'[4]проект год'!$J$16)</f>
        <v>#VALUE!</v>
      </c>
      <c r="K89" s="8" t="e">
        <f>SUMIF('[4]проект год'!$A$16:$A$160,$A$16:$A$162,'[4]проект год'!$K$16)</f>
        <v>#VALUE!</v>
      </c>
      <c r="L89" s="8" t="e">
        <f>SUMIF('[4]проект год'!$A$16:$A$160,$A$16:$A$162,'[4]проект год'!$L$16)</f>
        <v>#VALUE!</v>
      </c>
      <c r="M89" s="8" t="e">
        <f>SUMIF('[4]проект год'!$A$16:$A$160,$A$16:$A$162,'[4]проект год'!$M$16)</f>
        <v>#VALUE!</v>
      </c>
      <c r="N89" s="9" t="e">
        <f t="shared" si="1"/>
        <v>#VALUE!</v>
      </c>
      <c r="O89" s="9"/>
      <c r="P89" s="9"/>
      <c r="Q89" s="9"/>
      <c r="R89" s="9"/>
    </row>
    <row r="90" spans="1:18" s="10" customFormat="1" ht="30" x14ac:dyDescent="0.2">
      <c r="A90" s="6">
        <v>329</v>
      </c>
      <c r="B90" s="7" t="s">
        <v>99</v>
      </c>
      <c r="C90" s="8" t="e">
        <f>SUMIF('[4]проект год'!$A$16:$A$160,$A$16:$A$162,'[4]проект год'!$C$16)</f>
        <v>#VALUE!</v>
      </c>
      <c r="D90" s="8" t="e">
        <f>SUMIF('[4]проект год'!$A$16:$A$160,$A$16:$A$162,'[4]проект год'!$D$16)</f>
        <v>#VALUE!</v>
      </c>
      <c r="E90" s="8" t="e">
        <f>SUMIF('[4]проект год'!$A$16:$A$160,$A$16:$A$162,'[4]проект год'!$E$16)</f>
        <v>#VALUE!</v>
      </c>
      <c r="F90" s="8" t="e">
        <f>SUMIF('[4]проект год'!$A$16:$A$160,$A$16:$A$162,'[4]проект год'!$F$16)</f>
        <v>#VALUE!</v>
      </c>
      <c r="G90" s="8" t="e">
        <f>SUMIF('[4]проект год'!$A$16:$A$160,$A$16:$A$162,'[4]проект год'!$G$16)</f>
        <v>#VALUE!</v>
      </c>
      <c r="H90" s="8" t="e">
        <f>SUMIF('[4]проект год'!$A$16:$A$160,$A$16:$A$162,'[4]проект год'!$H$16)</f>
        <v>#VALUE!</v>
      </c>
      <c r="I90" s="8" t="e">
        <f>SUMIF('[4]проект год'!$A$16:$A$160,$A$16:$A$162,'[4]проект год'!$I$16)</f>
        <v>#VALUE!</v>
      </c>
      <c r="J90" s="8" t="e">
        <f>SUMIF('[4]проект год'!$A$16:$A$160,$A$16:$A$162,'[4]проект год'!$J$16)</f>
        <v>#VALUE!</v>
      </c>
      <c r="K90" s="8" t="e">
        <f>SUMIF('[4]проект год'!$A$16:$A$160,$A$16:$A$162,'[4]проект год'!$K$16)</f>
        <v>#VALUE!</v>
      </c>
      <c r="L90" s="8" t="e">
        <f>SUMIF('[4]проект год'!$A$16:$A$160,$A$16:$A$162,'[4]проект год'!$L$16)</f>
        <v>#VALUE!</v>
      </c>
      <c r="M90" s="8" t="e">
        <f>SUMIF('[4]проект год'!$A$16:$A$160,$A$16:$A$162,'[4]проект год'!$M$16)</f>
        <v>#VALUE!</v>
      </c>
      <c r="N90" s="9" t="e">
        <f t="shared" si="1"/>
        <v>#VALUE!</v>
      </c>
      <c r="O90" s="9"/>
      <c r="P90" s="9"/>
      <c r="Q90" s="9"/>
      <c r="R90" s="9"/>
    </row>
    <row r="91" spans="1:18" s="10" customFormat="1" ht="15" hidden="1" x14ac:dyDescent="0.2">
      <c r="A91" s="6">
        <v>330</v>
      </c>
      <c r="B91" s="7" t="s">
        <v>100</v>
      </c>
      <c r="C91" s="8" t="e">
        <f>SUMIF('[4]проект год'!$A$16:$A$160,$A$16:$A$162,'[4]проект год'!$C$16)</f>
        <v>#VALUE!</v>
      </c>
      <c r="D91" s="8" t="e">
        <f>SUMIF('[4]проект год'!$A$16:$A$160,$A$16:$A$162,'[4]проект год'!$D$16)</f>
        <v>#VALUE!</v>
      </c>
      <c r="E91" s="8" t="e">
        <f>SUMIF('[4]проект год'!$A$16:$A$160,$A$16:$A$162,'[4]проект год'!$E$16)</f>
        <v>#VALUE!</v>
      </c>
      <c r="F91" s="8" t="e">
        <f>SUMIF('[4]проект год'!$A$16:$A$160,$A$16:$A$162,'[4]проект год'!$F$16)</f>
        <v>#VALUE!</v>
      </c>
      <c r="G91" s="8" t="e">
        <f>SUMIF('[4]проект год'!$A$16:$A$160,$A$16:$A$162,'[4]проект год'!$G$16)</f>
        <v>#VALUE!</v>
      </c>
      <c r="H91" s="8" t="e">
        <f>SUMIF('[4]проект год'!$A$16:$A$160,$A$16:$A$162,'[4]проект год'!$H$16)</f>
        <v>#VALUE!</v>
      </c>
      <c r="I91" s="8" t="e">
        <f>SUMIF('[4]проект год'!$A$16:$A$160,$A$16:$A$162,'[4]проект год'!$I$16)</f>
        <v>#VALUE!</v>
      </c>
      <c r="J91" s="8" t="e">
        <f>SUMIF('[4]проект год'!$A$16:$A$160,$A$16:$A$162,'[4]проект год'!$J$16)</f>
        <v>#VALUE!</v>
      </c>
      <c r="K91" s="8" t="e">
        <f>SUMIF('[4]проект год'!$A$16:$A$160,$A$16:$A$162,'[4]проект год'!$K$16)</f>
        <v>#VALUE!</v>
      </c>
      <c r="L91" s="8" t="e">
        <f>SUMIF('[4]проект год'!$A$16:$A$160,$A$16:$A$162,'[4]проект год'!$L$16)</f>
        <v>#VALUE!</v>
      </c>
      <c r="M91" s="8" t="e">
        <f>SUMIF('[4]проект год'!$A$16:$A$160,$A$16:$A$162,'[4]проект год'!$M$16)</f>
        <v>#VALUE!</v>
      </c>
      <c r="N91" s="9" t="e">
        <f t="shared" si="1"/>
        <v>#VALUE!</v>
      </c>
      <c r="O91" s="9"/>
      <c r="P91" s="9"/>
      <c r="Q91" s="9"/>
      <c r="R91" s="9"/>
    </row>
    <row r="92" spans="1:18" s="10" customFormat="1" ht="15" x14ac:dyDescent="0.2">
      <c r="A92" s="6">
        <v>332</v>
      </c>
      <c r="B92" s="7" t="s">
        <v>101</v>
      </c>
      <c r="C92" s="8" t="e">
        <f>SUMIF('[4]проект год'!$A$16:$A$160,$A$16:$A$162,'[4]проект год'!$C$16)</f>
        <v>#VALUE!</v>
      </c>
      <c r="D92" s="8" t="e">
        <f>SUMIF('[4]проект год'!$A$16:$A$160,$A$16:$A$162,'[4]проект год'!$D$16)</f>
        <v>#VALUE!</v>
      </c>
      <c r="E92" s="8" t="e">
        <f>SUMIF('[4]проект год'!$A$16:$A$160,$A$16:$A$162,'[4]проект год'!$E$16)</f>
        <v>#VALUE!</v>
      </c>
      <c r="F92" s="8" t="e">
        <f>SUMIF('[4]проект год'!$A$16:$A$160,$A$16:$A$162,'[4]проект год'!$F$16)</f>
        <v>#VALUE!</v>
      </c>
      <c r="G92" s="8" t="e">
        <f>SUMIF('[4]проект год'!$A$16:$A$160,$A$16:$A$162,'[4]проект год'!$G$16)</f>
        <v>#VALUE!</v>
      </c>
      <c r="H92" s="8" t="e">
        <f>SUMIF('[4]проект год'!$A$16:$A$160,$A$16:$A$162,'[4]проект год'!$H$16)</f>
        <v>#VALUE!</v>
      </c>
      <c r="I92" s="8" t="e">
        <f>SUMIF('[4]проект год'!$A$16:$A$160,$A$16:$A$162,'[4]проект год'!$I$16)</f>
        <v>#VALUE!</v>
      </c>
      <c r="J92" s="8" t="e">
        <f>SUMIF('[4]проект год'!$A$16:$A$160,$A$16:$A$162,'[4]проект год'!$J$16)</f>
        <v>#VALUE!</v>
      </c>
      <c r="K92" s="8" t="e">
        <f>SUMIF('[4]проект год'!$A$16:$A$160,$A$16:$A$162,'[4]проект год'!$K$16)</f>
        <v>#VALUE!</v>
      </c>
      <c r="L92" s="8" t="e">
        <f>SUMIF('[4]проект год'!$A$16:$A$160,$A$16:$A$162,'[4]проект год'!$L$16)</f>
        <v>#VALUE!</v>
      </c>
      <c r="M92" s="8" t="e">
        <f>SUMIF('[4]проект год'!$A$16:$A$160,$A$16:$A$162,'[4]проект год'!$M$16)</f>
        <v>#VALUE!</v>
      </c>
      <c r="N92" s="9" t="e">
        <f t="shared" si="1"/>
        <v>#VALUE!</v>
      </c>
      <c r="O92" s="9"/>
      <c r="P92" s="9"/>
      <c r="Q92" s="9"/>
      <c r="R92" s="9"/>
    </row>
    <row r="93" spans="1:18" s="10" customFormat="1" ht="15" x14ac:dyDescent="0.2">
      <c r="A93" s="6">
        <v>333</v>
      </c>
      <c r="B93" s="7" t="s">
        <v>102</v>
      </c>
      <c r="C93" s="8" t="e">
        <f>SUMIF('[4]проект год'!$A$16:$A$160,$A$16:$A$162,'[4]проект год'!$C$16)</f>
        <v>#VALUE!</v>
      </c>
      <c r="D93" s="8" t="e">
        <f>SUMIF('[4]проект год'!$A$16:$A$160,$A$16:$A$162,'[4]проект год'!$D$16)</f>
        <v>#VALUE!</v>
      </c>
      <c r="E93" s="8" t="e">
        <f>SUMIF('[4]проект год'!$A$16:$A$160,$A$16:$A$162,'[4]проект год'!$E$16)</f>
        <v>#VALUE!</v>
      </c>
      <c r="F93" s="8" t="e">
        <f>SUMIF('[4]проект год'!$A$16:$A$160,$A$16:$A$162,'[4]проект год'!$F$16)</f>
        <v>#VALUE!</v>
      </c>
      <c r="G93" s="8" t="e">
        <f>SUMIF('[4]проект год'!$A$16:$A$160,$A$16:$A$162,'[4]проект год'!$G$16)</f>
        <v>#VALUE!</v>
      </c>
      <c r="H93" s="8" t="e">
        <f>SUMIF('[4]проект год'!$A$16:$A$160,$A$16:$A$162,'[4]проект год'!$H$16)</f>
        <v>#VALUE!</v>
      </c>
      <c r="I93" s="8" t="e">
        <f>SUMIF('[4]проект год'!$A$16:$A$160,$A$16:$A$162,'[4]проект год'!$I$16)</f>
        <v>#VALUE!</v>
      </c>
      <c r="J93" s="8" t="e">
        <f>SUMIF('[4]проект год'!$A$16:$A$160,$A$16:$A$162,'[4]проект год'!$J$16)</f>
        <v>#VALUE!</v>
      </c>
      <c r="K93" s="8" t="e">
        <f>SUMIF('[4]проект год'!$A$16:$A$160,$A$16:$A$162,'[4]проект год'!$K$16)</f>
        <v>#VALUE!</v>
      </c>
      <c r="L93" s="8" t="e">
        <f>SUMIF('[4]проект год'!$A$16:$A$160,$A$16:$A$162,'[4]проект год'!$L$16)</f>
        <v>#VALUE!</v>
      </c>
      <c r="M93" s="8" t="e">
        <f>SUMIF('[4]проект год'!$A$16:$A$160,$A$16:$A$162,'[4]проект год'!$M$16)</f>
        <v>#VALUE!</v>
      </c>
      <c r="N93" s="9" t="e">
        <f t="shared" si="1"/>
        <v>#VALUE!</v>
      </c>
      <c r="O93" s="9"/>
      <c r="P93" s="9"/>
      <c r="Q93" s="9"/>
      <c r="R93" s="9"/>
    </row>
    <row r="94" spans="1:18" s="10" customFormat="1" ht="15" x14ac:dyDescent="0.2">
      <c r="A94" s="6">
        <v>337</v>
      </c>
      <c r="B94" s="7" t="s">
        <v>103</v>
      </c>
      <c r="C94" s="8" t="e">
        <f>SUMIF('[4]проект год'!$A$16:$A$160,$A$16:$A$162,'[4]проект год'!$C$16)</f>
        <v>#VALUE!</v>
      </c>
      <c r="D94" s="8" t="e">
        <f>SUMIF('[4]проект год'!$A$16:$A$160,$A$16:$A$162,'[4]проект год'!$D$16)</f>
        <v>#VALUE!</v>
      </c>
      <c r="E94" s="8" t="e">
        <f>SUMIF('[4]проект год'!$A$16:$A$160,$A$16:$A$162,'[4]проект год'!$E$16)</f>
        <v>#VALUE!</v>
      </c>
      <c r="F94" s="8" t="e">
        <f>SUMIF('[4]проект год'!$A$16:$A$160,$A$16:$A$162,'[4]проект год'!$F$16)</f>
        <v>#VALUE!</v>
      </c>
      <c r="G94" s="8" t="e">
        <f>SUMIF('[4]проект год'!$A$16:$A$160,$A$16:$A$162,'[4]проект год'!$G$16)</f>
        <v>#VALUE!</v>
      </c>
      <c r="H94" s="8" t="e">
        <f>SUMIF('[4]проект год'!$A$16:$A$160,$A$16:$A$162,'[4]проект год'!$H$16)</f>
        <v>#VALUE!</v>
      </c>
      <c r="I94" s="8" t="e">
        <f>SUMIF('[4]проект год'!$A$16:$A$160,$A$16:$A$162,'[4]проект год'!$I$16)</f>
        <v>#VALUE!</v>
      </c>
      <c r="J94" s="8" t="e">
        <f>SUMIF('[4]проект год'!$A$16:$A$160,$A$16:$A$162,'[4]проект год'!$J$16)</f>
        <v>#VALUE!</v>
      </c>
      <c r="K94" s="8" t="e">
        <f>SUMIF('[4]проект год'!$A$16:$A$160,$A$16:$A$162,'[4]проект год'!$K$16)</f>
        <v>#VALUE!</v>
      </c>
      <c r="L94" s="8" t="e">
        <f>SUMIF('[4]проект год'!$A$16:$A$160,$A$16:$A$162,'[4]проект год'!$L$16)</f>
        <v>#VALUE!</v>
      </c>
      <c r="M94" s="8" t="e">
        <f>SUMIF('[4]проект год'!$A$16:$A$160,$A$16:$A$162,'[4]проект год'!$M$16)</f>
        <v>#VALUE!</v>
      </c>
      <c r="N94" s="9" t="e">
        <f t="shared" si="1"/>
        <v>#VALUE!</v>
      </c>
      <c r="O94" s="9"/>
      <c r="P94" s="9"/>
      <c r="Q94" s="9"/>
      <c r="R94" s="9"/>
    </row>
    <row r="95" spans="1:18" s="10" customFormat="1" ht="15" x14ac:dyDescent="0.2">
      <c r="A95" s="6">
        <v>338</v>
      </c>
      <c r="B95" s="7" t="s">
        <v>104</v>
      </c>
      <c r="C95" s="8" t="e">
        <f>SUMIF('[4]проект год'!$A$16:$A$160,$A$16:$A$162,'[4]проект год'!$C$16)</f>
        <v>#VALUE!</v>
      </c>
      <c r="D95" s="8" t="e">
        <f>SUMIF('[4]проект год'!$A$16:$A$160,$A$16:$A$162,'[4]проект год'!$D$16)</f>
        <v>#VALUE!</v>
      </c>
      <c r="E95" s="8" t="e">
        <f>SUMIF('[4]проект год'!$A$16:$A$160,$A$16:$A$162,'[4]проект год'!$E$16)</f>
        <v>#VALUE!</v>
      </c>
      <c r="F95" s="8" t="e">
        <f>SUMIF('[4]проект год'!$A$16:$A$160,$A$16:$A$162,'[4]проект год'!$F$16)</f>
        <v>#VALUE!</v>
      </c>
      <c r="G95" s="8" t="e">
        <f>SUMIF('[4]проект год'!$A$16:$A$160,$A$16:$A$162,'[4]проект год'!$G$16)</f>
        <v>#VALUE!</v>
      </c>
      <c r="H95" s="8" t="e">
        <f>SUMIF('[4]проект год'!$A$16:$A$160,$A$16:$A$162,'[4]проект год'!$H$16)</f>
        <v>#VALUE!</v>
      </c>
      <c r="I95" s="8" t="e">
        <f>SUMIF('[4]проект год'!$A$16:$A$160,$A$16:$A$162,'[4]проект год'!$I$16)</f>
        <v>#VALUE!</v>
      </c>
      <c r="J95" s="8" t="e">
        <f>SUMIF('[4]проект год'!$A$16:$A$160,$A$16:$A$162,'[4]проект год'!$J$16)</f>
        <v>#VALUE!</v>
      </c>
      <c r="K95" s="8" t="e">
        <f>SUMIF('[4]проект год'!$A$16:$A$160,$A$16:$A$162,'[4]проект год'!$K$16)</f>
        <v>#VALUE!</v>
      </c>
      <c r="L95" s="8" t="e">
        <f>SUMIF('[4]проект год'!$A$16:$A$160,$A$16:$A$162,'[4]проект год'!$L$16)</f>
        <v>#VALUE!</v>
      </c>
      <c r="M95" s="8" t="e">
        <f>SUMIF('[4]проект год'!$A$16:$A$160,$A$16:$A$162,'[4]проект год'!$M$16)</f>
        <v>#VALUE!</v>
      </c>
      <c r="N95" s="9" t="e">
        <f t="shared" si="1"/>
        <v>#VALUE!</v>
      </c>
      <c r="O95" s="9"/>
      <c r="P95" s="9"/>
      <c r="Q95" s="9"/>
      <c r="R95" s="9"/>
    </row>
    <row r="96" spans="1:18" s="10" customFormat="1" ht="15" x14ac:dyDescent="0.2">
      <c r="A96" s="6">
        <v>341</v>
      </c>
      <c r="B96" s="7" t="s">
        <v>105</v>
      </c>
      <c r="C96" s="8" t="e">
        <f>SUMIF('[4]проект год'!$A$16:$A$160,$A$16:$A$162,'[4]проект год'!$C$16)</f>
        <v>#VALUE!</v>
      </c>
      <c r="D96" s="8" t="e">
        <f>SUMIF('[4]проект год'!$A$16:$A$160,$A$16:$A$162,'[4]проект год'!$D$16)</f>
        <v>#VALUE!</v>
      </c>
      <c r="E96" s="8" t="e">
        <f>SUMIF('[4]проект год'!$A$16:$A$160,$A$16:$A$162,'[4]проект год'!$E$16)</f>
        <v>#VALUE!</v>
      </c>
      <c r="F96" s="8" t="e">
        <f>SUMIF('[4]проект год'!$A$16:$A$160,$A$16:$A$162,'[4]проект год'!$F$16)</f>
        <v>#VALUE!</v>
      </c>
      <c r="G96" s="8" t="e">
        <f>SUMIF('[4]проект год'!$A$16:$A$160,$A$16:$A$162,'[4]проект год'!$G$16)</f>
        <v>#VALUE!</v>
      </c>
      <c r="H96" s="8" t="e">
        <f>SUMIF('[4]проект год'!$A$16:$A$160,$A$16:$A$162,'[4]проект год'!$H$16)</f>
        <v>#VALUE!</v>
      </c>
      <c r="I96" s="8" t="e">
        <f>SUMIF('[4]проект год'!$A$16:$A$160,$A$16:$A$162,'[4]проект год'!$I$16)</f>
        <v>#VALUE!</v>
      </c>
      <c r="J96" s="8" t="e">
        <f>SUMIF('[4]проект год'!$A$16:$A$160,$A$16:$A$162,'[4]проект год'!$J$16)</f>
        <v>#VALUE!</v>
      </c>
      <c r="K96" s="8" t="e">
        <f>SUMIF('[4]проект год'!$A$16:$A$160,$A$16:$A$162,'[4]проект год'!$K$16)</f>
        <v>#VALUE!</v>
      </c>
      <c r="L96" s="8" t="e">
        <f>SUMIF('[4]проект год'!$A$16:$A$160,$A$16:$A$162,'[4]проект год'!$L$16)</f>
        <v>#VALUE!</v>
      </c>
      <c r="M96" s="8" t="e">
        <f>SUMIF('[4]проект год'!$A$16:$A$160,$A$16:$A$162,'[4]проект год'!$M$16)</f>
        <v>#VALUE!</v>
      </c>
      <c r="N96" s="9" t="e">
        <f t="shared" si="1"/>
        <v>#VALUE!</v>
      </c>
      <c r="O96" s="9"/>
      <c r="P96" s="9"/>
      <c r="Q96" s="9"/>
      <c r="R96" s="9"/>
    </row>
    <row r="97" spans="1:18" s="10" customFormat="1" ht="15" x14ac:dyDescent="0.2">
      <c r="A97" s="6">
        <v>343</v>
      </c>
      <c r="B97" s="7" t="s">
        <v>106</v>
      </c>
      <c r="C97" s="8" t="e">
        <f>SUMIF('[4]проект год'!$A$16:$A$160,$A$16:$A$162,'[4]проект год'!$C$16)</f>
        <v>#VALUE!</v>
      </c>
      <c r="D97" s="8" t="e">
        <f>SUMIF('[4]проект год'!$A$16:$A$160,$A$16:$A$162,'[4]проект год'!$D$16)</f>
        <v>#VALUE!</v>
      </c>
      <c r="E97" s="8" t="e">
        <f>SUMIF('[4]проект год'!$A$16:$A$160,$A$16:$A$162,'[4]проект год'!$E$16)</f>
        <v>#VALUE!</v>
      </c>
      <c r="F97" s="8" t="e">
        <f>SUMIF('[4]проект год'!$A$16:$A$160,$A$16:$A$162,'[4]проект год'!$F$16)</f>
        <v>#VALUE!</v>
      </c>
      <c r="G97" s="8" t="e">
        <f>SUMIF('[4]проект год'!$A$16:$A$160,$A$16:$A$162,'[4]проект год'!$G$16)</f>
        <v>#VALUE!</v>
      </c>
      <c r="H97" s="8" t="e">
        <f>SUMIF('[4]проект год'!$A$16:$A$160,$A$16:$A$162,'[4]проект год'!$H$16)</f>
        <v>#VALUE!</v>
      </c>
      <c r="I97" s="8" t="e">
        <f>SUMIF('[4]проект год'!$A$16:$A$160,$A$16:$A$162,'[4]проект год'!$I$16)</f>
        <v>#VALUE!</v>
      </c>
      <c r="J97" s="8" t="e">
        <f>SUMIF('[4]проект год'!$A$16:$A$160,$A$16:$A$162,'[4]проект год'!$J$16)</f>
        <v>#VALUE!</v>
      </c>
      <c r="K97" s="8" t="e">
        <f>SUMIF('[4]проект год'!$A$16:$A$160,$A$16:$A$162,'[4]проект год'!$K$16)</f>
        <v>#VALUE!</v>
      </c>
      <c r="L97" s="8" t="e">
        <f>SUMIF('[4]проект год'!$A$16:$A$160,$A$16:$A$162,'[4]проект год'!$L$16)</f>
        <v>#VALUE!</v>
      </c>
      <c r="M97" s="8" t="e">
        <f>SUMIF('[4]проект год'!$A$16:$A$160,$A$16:$A$162,'[4]проект год'!$M$16)</f>
        <v>#VALUE!</v>
      </c>
      <c r="N97" s="9" t="e">
        <f t="shared" si="1"/>
        <v>#VALUE!</v>
      </c>
      <c r="O97" s="9"/>
      <c r="P97" s="9"/>
      <c r="Q97" s="9"/>
      <c r="R97" s="9"/>
    </row>
    <row r="98" spans="1:18" s="10" customFormat="1" ht="30" x14ac:dyDescent="0.2">
      <c r="A98" s="6">
        <v>346</v>
      </c>
      <c r="B98" s="7" t="s">
        <v>107</v>
      </c>
      <c r="C98" s="8" t="e">
        <f>SUMIF('[4]проект год'!$A$16:$A$160,$A$16:$A$162,'[4]проект год'!$C$16)</f>
        <v>#VALUE!</v>
      </c>
      <c r="D98" s="8" t="e">
        <f>SUMIF('[4]проект год'!$A$16:$A$160,$A$16:$A$162,'[4]проект год'!$D$16)</f>
        <v>#VALUE!</v>
      </c>
      <c r="E98" s="8" t="e">
        <f>SUMIF('[4]проект год'!$A$16:$A$160,$A$16:$A$162,'[4]проект год'!$E$16)</f>
        <v>#VALUE!</v>
      </c>
      <c r="F98" s="8" t="e">
        <f>SUMIF('[4]проект год'!$A$16:$A$160,$A$16:$A$162,'[4]проект год'!$F$16)</f>
        <v>#VALUE!</v>
      </c>
      <c r="G98" s="8" t="e">
        <f>SUMIF('[4]проект год'!$A$16:$A$160,$A$16:$A$162,'[4]проект год'!$G$16)</f>
        <v>#VALUE!</v>
      </c>
      <c r="H98" s="8" t="e">
        <f>SUMIF('[4]проект год'!$A$16:$A$160,$A$16:$A$162,'[4]проект год'!$H$16)</f>
        <v>#VALUE!</v>
      </c>
      <c r="I98" s="8" t="e">
        <f>SUMIF('[4]проект год'!$A$16:$A$160,$A$16:$A$162,'[4]проект год'!$I$16)</f>
        <v>#VALUE!</v>
      </c>
      <c r="J98" s="8" t="e">
        <f>SUMIF('[4]проект год'!$A$16:$A$160,$A$16:$A$162,'[4]проект год'!$J$16)</f>
        <v>#VALUE!</v>
      </c>
      <c r="K98" s="8" t="e">
        <f>SUMIF('[4]проект год'!$A$16:$A$160,$A$16:$A$162,'[4]проект год'!$K$16)</f>
        <v>#VALUE!</v>
      </c>
      <c r="L98" s="8" t="e">
        <f>SUMIF('[4]проект год'!$A$16:$A$160,$A$16:$A$162,'[4]проект год'!$L$16)</f>
        <v>#VALUE!</v>
      </c>
      <c r="M98" s="8" t="e">
        <f>SUMIF('[4]проект год'!$A$16:$A$160,$A$16:$A$162,'[4]проект год'!$M$16)</f>
        <v>#VALUE!</v>
      </c>
      <c r="N98" s="9" t="e">
        <f t="shared" si="1"/>
        <v>#VALUE!</v>
      </c>
      <c r="O98" s="9"/>
      <c r="P98" s="9"/>
      <c r="Q98" s="9"/>
      <c r="R98" s="9"/>
    </row>
    <row r="99" spans="1:18" s="10" customFormat="1" ht="15" hidden="1" x14ac:dyDescent="0.2">
      <c r="A99" s="6">
        <v>347</v>
      </c>
      <c r="B99" s="7" t="s">
        <v>108</v>
      </c>
      <c r="C99" s="8" t="e">
        <f>SUMIF('[4]проект год'!$A$16:$A$160,$A$16:$A$162,'[4]проект год'!$C$16)</f>
        <v>#VALUE!</v>
      </c>
      <c r="D99" s="8" t="e">
        <f>SUMIF('[4]проект год'!$A$16:$A$160,$A$16:$A$162,'[4]проект год'!$D$16)</f>
        <v>#VALUE!</v>
      </c>
      <c r="E99" s="8" t="e">
        <f>SUMIF('[4]проект год'!$A$16:$A$160,$A$16:$A$162,'[4]проект год'!$E$16)</f>
        <v>#VALUE!</v>
      </c>
      <c r="F99" s="8" t="e">
        <f>SUMIF('[4]проект год'!$A$16:$A$160,$A$16:$A$162,'[4]проект год'!$F$16)</f>
        <v>#VALUE!</v>
      </c>
      <c r="G99" s="8" t="e">
        <f>SUMIF('[4]проект год'!$A$16:$A$160,$A$16:$A$162,'[4]проект год'!$G$16)</f>
        <v>#VALUE!</v>
      </c>
      <c r="H99" s="8" t="e">
        <f>SUMIF('[4]проект год'!$A$16:$A$160,$A$16:$A$162,'[4]проект год'!$H$16)</f>
        <v>#VALUE!</v>
      </c>
      <c r="I99" s="8" t="e">
        <f>SUMIF('[4]проект год'!$A$16:$A$160,$A$16:$A$162,'[4]проект год'!$I$16)</f>
        <v>#VALUE!</v>
      </c>
      <c r="J99" s="8" t="e">
        <f>SUMIF('[4]проект год'!$A$16:$A$160,$A$16:$A$162,'[4]проект год'!$J$16)</f>
        <v>#VALUE!</v>
      </c>
      <c r="K99" s="8" t="e">
        <f>SUMIF('[4]проект год'!$A$16:$A$160,$A$16:$A$162,'[4]проект год'!$K$16)</f>
        <v>#VALUE!</v>
      </c>
      <c r="L99" s="8" t="e">
        <f>SUMIF('[4]проект год'!$A$16:$A$160,$A$16:$A$162,'[4]проект год'!$L$16)</f>
        <v>#VALUE!</v>
      </c>
      <c r="M99" s="8" t="e">
        <f>SUMIF('[4]проект год'!$A$16:$A$160,$A$16:$A$162,'[4]проект год'!$M$16)</f>
        <v>#VALUE!</v>
      </c>
      <c r="N99" s="9" t="e">
        <f t="shared" si="1"/>
        <v>#VALUE!</v>
      </c>
      <c r="O99" s="9"/>
      <c r="P99" s="9"/>
      <c r="Q99" s="9"/>
      <c r="R99" s="9"/>
    </row>
    <row r="100" spans="1:18" s="10" customFormat="1" ht="15" x14ac:dyDescent="0.2">
      <c r="A100" s="6">
        <v>356</v>
      </c>
      <c r="B100" s="7" t="s">
        <v>109</v>
      </c>
      <c r="C100" s="8" t="e">
        <f>SUMIF('[4]проект год'!$A$16:$A$160,$A$16:$A$162,'[4]проект год'!$C$16)</f>
        <v>#VALUE!</v>
      </c>
      <c r="D100" s="8" t="e">
        <f>SUMIF('[4]проект год'!$A$16:$A$160,$A$16:$A$162,'[4]проект год'!$D$16)</f>
        <v>#VALUE!</v>
      </c>
      <c r="E100" s="8" t="e">
        <f>SUMIF('[4]проект год'!$A$16:$A$160,$A$16:$A$162,'[4]проект год'!$E$16)</f>
        <v>#VALUE!</v>
      </c>
      <c r="F100" s="8" t="e">
        <f>SUMIF('[4]проект год'!$A$16:$A$160,$A$16:$A$162,'[4]проект год'!$F$16)</f>
        <v>#VALUE!</v>
      </c>
      <c r="G100" s="8" t="e">
        <f>SUMIF('[4]проект год'!$A$16:$A$160,$A$16:$A$162,'[4]проект год'!$G$16)</f>
        <v>#VALUE!</v>
      </c>
      <c r="H100" s="8" t="e">
        <f>SUMIF('[4]проект год'!$A$16:$A$160,$A$16:$A$162,'[4]проект год'!$H$16)</f>
        <v>#VALUE!</v>
      </c>
      <c r="I100" s="8" t="e">
        <f>SUMIF('[4]проект год'!$A$16:$A$160,$A$16:$A$162,'[4]проект год'!$I$16)</f>
        <v>#VALUE!</v>
      </c>
      <c r="J100" s="8" t="e">
        <f>SUMIF('[4]проект год'!$A$16:$A$160,$A$16:$A$162,'[4]проект год'!$J$16)</f>
        <v>#VALUE!</v>
      </c>
      <c r="K100" s="8" t="e">
        <f>SUMIF('[4]проект год'!$A$16:$A$160,$A$16:$A$162,'[4]проект год'!$K$16)</f>
        <v>#VALUE!</v>
      </c>
      <c r="L100" s="8" t="e">
        <f>SUMIF('[4]проект год'!$A$16:$A$160,$A$16:$A$162,'[4]проект год'!$L$16)</f>
        <v>#VALUE!</v>
      </c>
      <c r="M100" s="8" t="e">
        <f>SUMIF('[4]проект год'!$A$16:$A$160,$A$16:$A$162,'[4]проект год'!$M$16)</f>
        <v>#VALUE!</v>
      </c>
      <c r="N100" s="9" t="e">
        <f t="shared" si="1"/>
        <v>#VALUE!</v>
      </c>
      <c r="O100" s="9"/>
      <c r="P100" s="9"/>
      <c r="Q100" s="9"/>
      <c r="R100" s="9"/>
    </row>
    <row r="101" spans="1:18" s="10" customFormat="1" ht="15" hidden="1" x14ac:dyDescent="0.2">
      <c r="A101" s="6">
        <v>357</v>
      </c>
      <c r="B101" s="7" t="s">
        <v>110</v>
      </c>
      <c r="C101" s="8" t="e">
        <f>SUMIF('[4]проект год'!$A$16:$A$160,$A$16:$A$162,'[4]проект год'!$C$16)</f>
        <v>#VALUE!</v>
      </c>
      <c r="D101" s="8" t="e">
        <f>SUMIF('[4]проект год'!$A$16:$A$160,$A$16:$A$162,'[4]проект год'!$D$16)</f>
        <v>#VALUE!</v>
      </c>
      <c r="E101" s="8" t="e">
        <f>SUMIF('[4]проект год'!$A$16:$A$160,$A$16:$A$162,'[4]проект год'!$E$16)</f>
        <v>#VALUE!</v>
      </c>
      <c r="F101" s="8" t="e">
        <f>SUMIF('[4]проект год'!$A$16:$A$160,$A$16:$A$162,'[4]проект год'!$F$16)</f>
        <v>#VALUE!</v>
      </c>
      <c r="G101" s="8" t="e">
        <f>SUMIF('[4]проект год'!$A$16:$A$160,$A$16:$A$162,'[4]проект год'!$G$16)</f>
        <v>#VALUE!</v>
      </c>
      <c r="H101" s="8" t="e">
        <f>SUMIF('[4]проект год'!$A$16:$A$160,$A$16:$A$162,'[4]проект год'!$H$16)</f>
        <v>#VALUE!</v>
      </c>
      <c r="I101" s="8" t="e">
        <f>SUMIF('[4]проект год'!$A$16:$A$160,$A$16:$A$162,'[4]проект год'!$I$16)</f>
        <v>#VALUE!</v>
      </c>
      <c r="J101" s="8" t="e">
        <f>SUMIF('[4]проект год'!$A$16:$A$160,$A$16:$A$162,'[4]проект год'!$J$16)</f>
        <v>#VALUE!</v>
      </c>
      <c r="K101" s="8" t="e">
        <f>SUMIF('[4]проект год'!$A$16:$A$160,$A$16:$A$162,'[4]проект год'!$K$16)</f>
        <v>#VALUE!</v>
      </c>
      <c r="L101" s="8" t="e">
        <f>SUMIF('[4]проект год'!$A$16:$A$160,$A$16:$A$162,'[4]проект год'!$L$16)</f>
        <v>#VALUE!</v>
      </c>
      <c r="M101" s="8" t="e">
        <f>SUMIF('[4]проект год'!$A$16:$A$160,$A$16:$A$162,'[4]проект год'!$M$16)</f>
        <v>#VALUE!</v>
      </c>
      <c r="N101" s="9" t="e">
        <f t="shared" si="1"/>
        <v>#VALUE!</v>
      </c>
      <c r="O101" s="9"/>
      <c r="P101" s="9"/>
      <c r="Q101" s="9"/>
      <c r="R101" s="9"/>
    </row>
    <row r="102" spans="1:18" s="10" customFormat="1" ht="15" hidden="1" x14ac:dyDescent="0.2">
      <c r="A102" s="6">
        <v>361</v>
      </c>
      <c r="B102" s="7" t="s">
        <v>111</v>
      </c>
      <c r="C102" s="8" t="e">
        <f>SUMIF('[4]проект год'!$A$16:$A$160,$A$16:$A$162,'[4]проект год'!$C$16)</f>
        <v>#VALUE!</v>
      </c>
      <c r="D102" s="8" t="e">
        <f>SUMIF('[4]проект год'!$A$16:$A$160,$A$16:$A$162,'[4]проект год'!$D$16)</f>
        <v>#VALUE!</v>
      </c>
      <c r="E102" s="8" t="e">
        <f>SUMIF('[4]проект год'!$A$16:$A$160,$A$16:$A$162,'[4]проект год'!$E$16)</f>
        <v>#VALUE!</v>
      </c>
      <c r="F102" s="8" t="e">
        <f>SUMIF('[4]проект год'!$A$16:$A$160,$A$16:$A$162,'[4]проект год'!$F$16)</f>
        <v>#VALUE!</v>
      </c>
      <c r="G102" s="8" t="e">
        <f>SUMIF('[4]проект год'!$A$16:$A$160,$A$16:$A$162,'[4]проект год'!$G$16)</f>
        <v>#VALUE!</v>
      </c>
      <c r="H102" s="8" t="e">
        <f>SUMIF('[4]проект год'!$A$16:$A$160,$A$16:$A$162,'[4]проект год'!$H$16)</f>
        <v>#VALUE!</v>
      </c>
      <c r="I102" s="8" t="e">
        <f>SUMIF('[4]проект год'!$A$16:$A$160,$A$16:$A$162,'[4]проект год'!$I$16)</f>
        <v>#VALUE!</v>
      </c>
      <c r="J102" s="8" t="e">
        <f>SUMIF('[4]проект год'!$A$16:$A$160,$A$16:$A$162,'[4]проект год'!$J$16)</f>
        <v>#VALUE!</v>
      </c>
      <c r="K102" s="8" t="e">
        <f>SUMIF('[4]проект год'!$A$16:$A$160,$A$16:$A$162,'[4]проект год'!$K$16)</f>
        <v>#VALUE!</v>
      </c>
      <c r="L102" s="8" t="e">
        <f>SUMIF('[4]проект год'!$A$16:$A$160,$A$16:$A$162,'[4]проект год'!$L$16)</f>
        <v>#VALUE!</v>
      </c>
      <c r="M102" s="8" t="e">
        <f>SUMIF('[4]проект год'!$A$16:$A$160,$A$16:$A$162,'[4]проект год'!$M$16)</f>
        <v>#VALUE!</v>
      </c>
      <c r="N102" s="9" t="e">
        <f t="shared" si="1"/>
        <v>#VALUE!</v>
      </c>
      <c r="O102" s="9"/>
      <c r="P102" s="9"/>
      <c r="Q102" s="9"/>
      <c r="R102" s="9"/>
    </row>
    <row r="103" spans="1:18" s="10" customFormat="1" ht="30" x14ac:dyDescent="0.2">
      <c r="A103" s="6">
        <v>370</v>
      </c>
      <c r="B103" s="7" t="s">
        <v>112</v>
      </c>
      <c r="C103" s="8" t="e">
        <f>SUMIF('[4]проект год'!$A$16:$A$160,$A$16:$A$162,'[4]проект год'!$C$16)</f>
        <v>#VALUE!</v>
      </c>
      <c r="D103" s="8" t="e">
        <f>SUMIF('[4]проект год'!$A$16:$A$160,$A$16:$A$162,'[4]проект год'!$D$16)</f>
        <v>#VALUE!</v>
      </c>
      <c r="E103" s="8" t="e">
        <f>SUMIF('[4]проект год'!$A$16:$A$160,$A$16:$A$162,'[4]проект год'!$E$16)</f>
        <v>#VALUE!</v>
      </c>
      <c r="F103" s="8" t="e">
        <f>SUMIF('[4]проект год'!$A$16:$A$160,$A$16:$A$162,'[4]проект год'!$F$16)</f>
        <v>#VALUE!</v>
      </c>
      <c r="G103" s="8" t="e">
        <f>SUMIF('[4]проект год'!$A$16:$A$160,$A$16:$A$162,'[4]проект год'!$G$16)</f>
        <v>#VALUE!</v>
      </c>
      <c r="H103" s="8" t="e">
        <f>SUMIF('[4]проект год'!$A$16:$A$160,$A$16:$A$162,'[4]проект год'!$H$16)</f>
        <v>#VALUE!</v>
      </c>
      <c r="I103" s="8" t="e">
        <f>SUMIF('[4]проект год'!$A$16:$A$160,$A$16:$A$162,'[4]проект год'!$I$16)</f>
        <v>#VALUE!</v>
      </c>
      <c r="J103" s="8" t="e">
        <f>SUMIF('[4]проект год'!$A$16:$A$160,$A$16:$A$162,'[4]проект год'!$J$16)</f>
        <v>#VALUE!</v>
      </c>
      <c r="K103" s="8" t="e">
        <f>SUMIF('[4]проект год'!$A$16:$A$160,$A$16:$A$162,'[4]проект год'!$K$16)</f>
        <v>#VALUE!</v>
      </c>
      <c r="L103" s="8" t="e">
        <f>SUMIF('[4]проект год'!$A$16:$A$160,$A$16:$A$162,'[4]проект год'!$L$16)</f>
        <v>#VALUE!</v>
      </c>
      <c r="M103" s="8" t="e">
        <f>SUMIF('[4]проект год'!$A$16:$A$160,$A$16:$A$162,'[4]проект год'!$M$16)</f>
        <v>#VALUE!</v>
      </c>
      <c r="N103" s="9" t="e">
        <f t="shared" si="1"/>
        <v>#VALUE!</v>
      </c>
      <c r="O103" s="9"/>
      <c r="P103" s="9"/>
      <c r="Q103" s="9"/>
      <c r="R103" s="9"/>
    </row>
    <row r="104" spans="1:18" s="10" customFormat="1" ht="30" x14ac:dyDescent="0.2">
      <c r="A104" s="6">
        <v>372</v>
      </c>
      <c r="B104" s="7" t="s">
        <v>113</v>
      </c>
      <c r="C104" s="8" t="e">
        <f>SUMIF('[4]проект год'!$A$16:$A$160,$A$16:$A$162,'[4]проект год'!$C$16)</f>
        <v>#VALUE!</v>
      </c>
      <c r="D104" s="8" t="e">
        <f>SUMIF('[4]проект год'!$A$16:$A$160,$A$16:$A$162,'[4]проект год'!$D$16)</f>
        <v>#VALUE!</v>
      </c>
      <c r="E104" s="8" t="e">
        <f>SUMIF('[4]проект год'!$A$16:$A$160,$A$16:$A$162,'[4]проект год'!$E$16)</f>
        <v>#VALUE!</v>
      </c>
      <c r="F104" s="8" t="e">
        <f>SUMIF('[4]проект год'!$A$16:$A$160,$A$16:$A$162,'[4]проект год'!$F$16)</f>
        <v>#VALUE!</v>
      </c>
      <c r="G104" s="8" t="e">
        <f>SUMIF('[4]проект год'!$A$16:$A$160,$A$16:$A$162,'[4]проект год'!$G$16)</f>
        <v>#VALUE!</v>
      </c>
      <c r="H104" s="8" t="e">
        <f>SUMIF('[4]проект год'!$A$16:$A$160,$A$16:$A$162,'[4]проект год'!$H$16)</f>
        <v>#VALUE!</v>
      </c>
      <c r="I104" s="8" t="e">
        <f>SUMIF('[4]проект год'!$A$16:$A$160,$A$16:$A$162,'[4]проект год'!$I$16)</f>
        <v>#VALUE!</v>
      </c>
      <c r="J104" s="8" t="e">
        <f>SUMIF('[4]проект год'!$A$16:$A$160,$A$16:$A$162,'[4]проект год'!$J$16)</f>
        <v>#VALUE!</v>
      </c>
      <c r="K104" s="8" t="e">
        <f>SUMIF('[4]проект год'!$A$16:$A$160,$A$16:$A$162,'[4]проект год'!$K$16)</f>
        <v>#VALUE!</v>
      </c>
      <c r="L104" s="8" t="e">
        <f>SUMIF('[4]проект год'!$A$16:$A$160,$A$16:$A$162,'[4]проект год'!$L$16)</f>
        <v>#VALUE!</v>
      </c>
      <c r="M104" s="8" t="e">
        <f>SUMIF('[4]проект год'!$A$16:$A$160,$A$16:$A$162,'[4]проект год'!$M$16)</f>
        <v>#VALUE!</v>
      </c>
      <c r="N104" s="9" t="e">
        <f t="shared" si="1"/>
        <v>#VALUE!</v>
      </c>
      <c r="O104" s="9"/>
      <c r="P104" s="9"/>
      <c r="Q104" s="9"/>
      <c r="R104" s="9"/>
    </row>
    <row r="105" spans="1:18" s="10" customFormat="1" ht="15" hidden="1" x14ac:dyDescent="0.2">
      <c r="A105" s="6">
        <v>375</v>
      </c>
      <c r="B105" s="7" t="s">
        <v>114</v>
      </c>
      <c r="C105" s="8" t="e">
        <f>SUMIF('[4]проект год'!$A$16:$A$160,$A$16:$A$162,'[4]проект год'!$C$16)</f>
        <v>#VALUE!</v>
      </c>
      <c r="D105" s="8" t="e">
        <f>SUMIF('[4]проект год'!$A$16:$A$160,$A$16:$A$162,'[4]проект год'!$D$16)</f>
        <v>#VALUE!</v>
      </c>
      <c r="E105" s="8" t="e">
        <f>SUMIF('[4]проект год'!$A$16:$A$160,$A$16:$A$162,'[4]проект год'!$E$16)</f>
        <v>#VALUE!</v>
      </c>
      <c r="F105" s="8" t="e">
        <f>SUMIF('[4]проект год'!$A$16:$A$160,$A$16:$A$162,'[4]проект год'!$F$16)</f>
        <v>#VALUE!</v>
      </c>
      <c r="G105" s="8" t="e">
        <f>SUMIF('[4]проект год'!$A$16:$A$160,$A$16:$A$162,'[4]проект год'!$G$16)</f>
        <v>#VALUE!</v>
      </c>
      <c r="H105" s="8" t="e">
        <f>SUMIF('[4]проект год'!$A$16:$A$160,$A$16:$A$162,'[4]проект год'!$H$16)</f>
        <v>#VALUE!</v>
      </c>
      <c r="I105" s="8" t="e">
        <f>SUMIF('[4]проект год'!$A$16:$A$160,$A$16:$A$162,'[4]проект год'!$I$16)</f>
        <v>#VALUE!</v>
      </c>
      <c r="J105" s="8" t="e">
        <f>SUMIF('[4]проект год'!$A$16:$A$160,$A$16:$A$162,'[4]проект год'!$J$16)</f>
        <v>#VALUE!</v>
      </c>
      <c r="K105" s="8" t="e">
        <f>SUMIF('[4]проект год'!$A$16:$A$160,$A$16:$A$162,'[4]проект год'!$K$16)</f>
        <v>#VALUE!</v>
      </c>
      <c r="L105" s="8" t="e">
        <f>SUMIF('[4]проект год'!$A$16:$A$160,$A$16:$A$162,'[4]проект год'!$L$16)</f>
        <v>#VALUE!</v>
      </c>
      <c r="M105" s="8" t="e">
        <f>SUMIF('[4]проект год'!$A$16:$A$160,$A$16:$A$162,'[4]проект год'!$M$16)</f>
        <v>#VALUE!</v>
      </c>
      <c r="N105" s="9" t="e">
        <f t="shared" si="1"/>
        <v>#VALUE!</v>
      </c>
      <c r="O105" s="9"/>
      <c r="P105" s="9"/>
      <c r="Q105" s="9"/>
      <c r="R105" s="9"/>
    </row>
    <row r="106" spans="1:18" s="10" customFormat="1" ht="15" x14ac:dyDescent="0.2">
      <c r="A106" s="6">
        <v>377</v>
      </c>
      <c r="B106" s="7" t="s">
        <v>115</v>
      </c>
      <c r="C106" s="8" t="e">
        <f>SUMIF('[4]проект год'!$A$16:$A$160,$A$16:$A$162,'[4]проект год'!$C$16)</f>
        <v>#VALUE!</v>
      </c>
      <c r="D106" s="8" t="e">
        <f>SUMIF('[4]проект год'!$A$16:$A$160,$A$16:$A$162,'[4]проект год'!$D$16)</f>
        <v>#VALUE!</v>
      </c>
      <c r="E106" s="8" t="e">
        <f>SUMIF('[4]проект год'!$A$16:$A$160,$A$16:$A$162,'[4]проект год'!$E$16)</f>
        <v>#VALUE!</v>
      </c>
      <c r="F106" s="8" t="e">
        <f>SUMIF('[4]проект год'!$A$16:$A$160,$A$16:$A$162,'[4]проект год'!$F$16)</f>
        <v>#VALUE!</v>
      </c>
      <c r="G106" s="8" t="e">
        <f>SUMIF('[4]проект год'!$A$16:$A$160,$A$16:$A$162,'[4]проект год'!$G$16)</f>
        <v>#VALUE!</v>
      </c>
      <c r="H106" s="8" t="e">
        <f>SUMIF('[4]проект год'!$A$16:$A$160,$A$16:$A$162,'[4]проект год'!$H$16)</f>
        <v>#VALUE!</v>
      </c>
      <c r="I106" s="8" t="e">
        <f>SUMIF('[4]проект год'!$A$16:$A$160,$A$16:$A$162,'[4]проект год'!$I$16)</f>
        <v>#VALUE!</v>
      </c>
      <c r="J106" s="8" t="e">
        <f>SUMIF('[4]проект год'!$A$16:$A$160,$A$16:$A$162,'[4]проект год'!$J$16)</f>
        <v>#VALUE!</v>
      </c>
      <c r="K106" s="8" t="e">
        <f>SUMIF('[4]проект год'!$A$16:$A$160,$A$16:$A$162,'[4]проект год'!$K$16)</f>
        <v>#VALUE!</v>
      </c>
      <c r="L106" s="8" t="e">
        <f>SUMIF('[4]проект год'!$A$16:$A$160,$A$16:$A$162,'[4]проект год'!$L$16)</f>
        <v>#VALUE!</v>
      </c>
      <c r="M106" s="8" t="e">
        <f>SUMIF('[4]проект год'!$A$16:$A$160,$A$16:$A$162,'[4]проект год'!$M$16)</f>
        <v>#VALUE!</v>
      </c>
      <c r="N106" s="9" t="e">
        <f t="shared" si="1"/>
        <v>#VALUE!</v>
      </c>
      <c r="O106" s="9"/>
      <c r="P106" s="9"/>
      <c r="Q106" s="9"/>
      <c r="R106" s="9"/>
    </row>
    <row r="107" spans="1:18" s="10" customFormat="1" ht="15" hidden="1" x14ac:dyDescent="0.2">
      <c r="A107" s="6">
        <v>381</v>
      </c>
      <c r="B107" s="7" t="s">
        <v>116</v>
      </c>
      <c r="C107" s="8" t="e">
        <f>SUMIF('[4]проект год'!$A$16:$A$160,$A$16:$A$162,'[4]проект год'!$C$16)</f>
        <v>#VALUE!</v>
      </c>
      <c r="D107" s="8" t="e">
        <f>SUMIF('[4]проект год'!$A$16:$A$160,$A$16:$A$162,'[4]проект год'!$D$16)</f>
        <v>#VALUE!</v>
      </c>
      <c r="E107" s="8" t="e">
        <f>SUMIF('[4]проект год'!$A$16:$A$160,$A$16:$A$162,'[4]проект год'!$E$16)</f>
        <v>#VALUE!</v>
      </c>
      <c r="F107" s="8" t="e">
        <f>SUMIF('[4]проект год'!$A$16:$A$160,$A$16:$A$162,'[4]проект год'!$F$16)</f>
        <v>#VALUE!</v>
      </c>
      <c r="G107" s="8" t="e">
        <f>SUMIF('[4]проект год'!$A$16:$A$160,$A$16:$A$162,'[4]проект год'!$G$16)</f>
        <v>#VALUE!</v>
      </c>
      <c r="H107" s="8" t="e">
        <f>SUMIF('[4]проект год'!$A$16:$A$160,$A$16:$A$162,'[4]проект год'!$H$16)</f>
        <v>#VALUE!</v>
      </c>
      <c r="I107" s="8" t="e">
        <f>SUMIF('[4]проект год'!$A$16:$A$160,$A$16:$A$162,'[4]проект год'!$I$16)</f>
        <v>#VALUE!</v>
      </c>
      <c r="J107" s="8" t="e">
        <f>SUMIF('[4]проект год'!$A$16:$A$160,$A$16:$A$162,'[4]проект год'!$J$16)</f>
        <v>#VALUE!</v>
      </c>
      <c r="K107" s="8" t="e">
        <f>SUMIF('[4]проект год'!$A$16:$A$160,$A$16:$A$162,'[4]проект год'!$K$16)</f>
        <v>#VALUE!</v>
      </c>
      <c r="L107" s="8" t="e">
        <f>SUMIF('[4]проект год'!$A$16:$A$160,$A$16:$A$162,'[4]проект год'!$L$16)</f>
        <v>#VALUE!</v>
      </c>
      <c r="M107" s="8" t="e">
        <f>SUMIF('[4]проект год'!$A$16:$A$160,$A$16:$A$162,'[4]проект год'!$M$16)</f>
        <v>#VALUE!</v>
      </c>
      <c r="N107" s="9" t="e">
        <f t="shared" si="1"/>
        <v>#VALUE!</v>
      </c>
      <c r="O107" s="9"/>
      <c r="P107" s="9"/>
      <c r="Q107" s="9"/>
      <c r="R107" s="9"/>
    </row>
    <row r="108" spans="1:18" s="10" customFormat="1" ht="15" x14ac:dyDescent="0.2">
      <c r="A108" s="6">
        <v>382</v>
      </c>
      <c r="B108" s="7" t="s">
        <v>117</v>
      </c>
      <c r="C108" s="8" t="e">
        <f>SUMIF('[4]проект год'!$A$16:$A$160,$A$16:$A$162,'[4]проект год'!$C$16)</f>
        <v>#VALUE!</v>
      </c>
      <c r="D108" s="8" t="e">
        <f>SUMIF('[4]проект год'!$A$16:$A$160,$A$16:$A$162,'[4]проект год'!$D$16)</f>
        <v>#VALUE!</v>
      </c>
      <c r="E108" s="8" t="e">
        <f>SUMIF('[4]проект год'!$A$16:$A$160,$A$16:$A$162,'[4]проект год'!$E$16)</f>
        <v>#VALUE!</v>
      </c>
      <c r="F108" s="8" t="e">
        <f>SUMIF('[4]проект год'!$A$16:$A$160,$A$16:$A$162,'[4]проект год'!$F$16)</f>
        <v>#VALUE!</v>
      </c>
      <c r="G108" s="8" t="e">
        <f>SUMIF('[4]проект год'!$A$16:$A$160,$A$16:$A$162,'[4]проект год'!$G$16)</f>
        <v>#VALUE!</v>
      </c>
      <c r="H108" s="8" t="e">
        <f>SUMIF('[4]проект год'!$A$16:$A$160,$A$16:$A$162,'[4]проект год'!$H$16)</f>
        <v>#VALUE!</v>
      </c>
      <c r="I108" s="8" t="e">
        <f>SUMIF('[4]проект год'!$A$16:$A$160,$A$16:$A$162,'[4]проект год'!$I$16)</f>
        <v>#VALUE!</v>
      </c>
      <c r="J108" s="8" t="e">
        <f>SUMIF('[4]проект год'!$A$16:$A$160,$A$16:$A$162,'[4]проект год'!$J$16)</f>
        <v>#VALUE!</v>
      </c>
      <c r="K108" s="8" t="e">
        <f>SUMIF('[4]проект год'!$A$16:$A$160,$A$16:$A$162,'[4]проект год'!$K$16)</f>
        <v>#VALUE!</v>
      </c>
      <c r="L108" s="8" t="e">
        <f>SUMIF('[4]проект год'!$A$16:$A$160,$A$16:$A$162,'[4]проект год'!$L$16)</f>
        <v>#VALUE!</v>
      </c>
      <c r="M108" s="8" t="e">
        <f>SUMIF('[4]проект год'!$A$16:$A$160,$A$16:$A$162,'[4]проект год'!$M$16)</f>
        <v>#VALUE!</v>
      </c>
      <c r="N108" s="9" t="e">
        <f t="shared" si="1"/>
        <v>#VALUE!</v>
      </c>
      <c r="O108" s="9"/>
      <c r="P108" s="9"/>
      <c r="Q108" s="9"/>
      <c r="R108" s="9"/>
    </row>
    <row r="109" spans="1:18" s="10" customFormat="1" ht="15" x14ac:dyDescent="0.2">
      <c r="A109" s="6">
        <v>383</v>
      </c>
      <c r="B109" s="7" t="s">
        <v>118</v>
      </c>
      <c r="C109" s="8" t="e">
        <f>SUMIF('[4]проект год'!$A$16:$A$160,$A$16:$A$162,'[4]проект год'!$C$16)</f>
        <v>#VALUE!</v>
      </c>
      <c r="D109" s="8" t="e">
        <f>SUMIF('[4]проект год'!$A$16:$A$160,$A$16:$A$162,'[4]проект год'!$D$16)</f>
        <v>#VALUE!</v>
      </c>
      <c r="E109" s="8" t="e">
        <f>SUMIF('[4]проект год'!$A$16:$A$160,$A$16:$A$162,'[4]проект год'!$E$16)</f>
        <v>#VALUE!</v>
      </c>
      <c r="F109" s="8" t="e">
        <f>SUMIF('[4]проект год'!$A$16:$A$160,$A$16:$A$162,'[4]проект год'!$F$16)</f>
        <v>#VALUE!</v>
      </c>
      <c r="G109" s="8" t="e">
        <f>SUMIF('[4]проект год'!$A$16:$A$160,$A$16:$A$162,'[4]проект год'!$G$16)</f>
        <v>#VALUE!</v>
      </c>
      <c r="H109" s="8" t="e">
        <f>SUMIF('[4]проект год'!$A$16:$A$160,$A$16:$A$162,'[4]проект год'!$H$16)</f>
        <v>#VALUE!</v>
      </c>
      <c r="I109" s="8" t="e">
        <f>SUMIF('[4]проект год'!$A$16:$A$160,$A$16:$A$162,'[4]проект год'!$I$16)</f>
        <v>#VALUE!</v>
      </c>
      <c r="J109" s="8" t="e">
        <f>SUMIF('[4]проект год'!$A$16:$A$160,$A$16:$A$162,'[4]проект год'!$J$16)</f>
        <v>#VALUE!</v>
      </c>
      <c r="K109" s="8" t="e">
        <f>SUMIF('[4]проект год'!$A$16:$A$160,$A$16:$A$162,'[4]проект год'!$K$16)</f>
        <v>#VALUE!</v>
      </c>
      <c r="L109" s="8" t="e">
        <f>SUMIF('[4]проект год'!$A$16:$A$160,$A$16:$A$162,'[4]проект год'!$L$16)</f>
        <v>#VALUE!</v>
      </c>
      <c r="M109" s="8" t="e">
        <f>SUMIF('[4]проект год'!$A$16:$A$160,$A$16:$A$162,'[4]проект год'!$M$16)</f>
        <v>#VALUE!</v>
      </c>
      <c r="N109" s="9" t="e">
        <f t="shared" si="1"/>
        <v>#VALUE!</v>
      </c>
      <c r="O109" s="9"/>
      <c r="P109" s="9"/>
      <c r="Q109" s="9"/>
      <c r="R109" s="9"/>
    </row>
    <row r="110" spans="1:18" s="10" customFormat="1" ht="15" x14ac:dyDescent="0.2">
      <c r="A110" s="6">
        <v>384</v>
      </c>
      <c r="B110" s="7" t="s">
        <v>119</v>
      </c>
      <c r="C110" s="8" t="e">
        <f>SUMIF('[4]проект год'!$A$16:$A$160,$A$16:$A$162,'[4]проект год'!$C$16)</f>
        <v>#VALUE!</v>
      </c>
      <c r="D110" s="8" t="e">
        <f>SUMIF('[4]проект год'!$A$16:$A$160,$A$16:$A$162,'[4]проект год'!$D$16)</f>
        <v>#VALUE!</v>
      </c>
      <c r="E110" s="8" t="e">
        <f>SUMIF('[4]проект год'!$A$16:$A$160,$A$16:$A$162,'[4]проект год'!$E$16)</f>
        <v>#VALUE!</v>
      </c>
      <c r="F110" s="8" t="e">
        <f>SUMIF('[4]проект год'!$A$16:$A$160,$A$16:$A$162,'[4]проект год'!$F$16)</f>
        <v>#VALUE!</v>
      </c>
      <c r="G110" s="8" t="e">
        <f>SUMIF('[4]проект год'!$A$16:$A$160,$A$16:$A$162,'[4]проект год'!$G$16)</f>
        <v>#VALUE!</v>
      </c>
      <c r="H110" s="8" t="e">
        <f>SUMIF('[4]проект год'!$A$16:$A$160,$A$16:$A$162,'[4]проект год'!$H$16)</f>
        <v>#VALUE!</v>
      </c>
      <c r="I110" s="8" t="e">
        <f>SUMIF('[4]проект год'!$A$16:$A$160,$A$16:$A$162,'[4]проект год'!$I$16)</f>
        <v>#VALUE!</v>
      </c>
      <c r="J110" s="8" t="e">
        <f>SUMIF('[4]проект год'!$A$16:$A$160,$A$16:$A$162,'[4]проект год'!$J$16)</f>
        <v>#VALUE!</v>
      </c>
      <c r="K110" s="8" t="e">
        <f>SUMIF('[4]проект год'!$A$16:$A$160,$A$16:$A$162,'[4]проект год'!$K$16)</f>
        <v>#VALUE!</v>
      </c>
      <c r="L110" s="8" t="e">
        <f>SUMIF('[4]проект год'!$A$16:$A$160,$A$16:$A$162,'[4]проект год'!$L$16)</f>
        <v>#VALUE!</v>
      </c>
      <c r="M110" s="8" t="e">
        <f>SUMIF('[4]проект год'!$A$16:$A$160,$A$16:$A$162,'[4]проект год'!$M$16)</f>
        <v>#VALUE!</v>
      </c>
      <c r="N110" s="9" t="e">
        <f t="shared" si="1"/>
        <v>#VALUE!</v>
      </c>
      <c r="O110" s="9"/>
      <c r="P110" s="9"/>
      <c r="Q110" s="9"/>
      <c r="R110" s="9"/>
    </row>
    <row r="111" spans="1:18" s="10" customFormat="1" ht="15" x14ac:dyDescent="0.2">
      <c r="A111" s="6">
        <v>385</v>
      </c>
      <c r="B111" s="7" t="s">
        <v>120</v>
      </c>
      <c r="C111" s="8" t="e">
        <f>SUMIF('[4]проект год'!$A$16:$A$160,$A$16:$A$162,'[4]проект год'!$C$16)</f>
        <v>#VALUE!</v>
      </c>
      <c r="D111" s="8" t="e">
        <f>SUMIF('[4]проект год'!$A$16:$A$160,$A$16:$A$162,'[4]проект год'!$D$16)</f>
        <v>#VALUE!</v>
      </c>
      <c r="E111" s="8" t="e">
        <f>SUMIF('[4]проект год'!$A$16:$A$160,$A$16:$A$162,'[4]проект год'!$E$16)</f>
        <v>#VALUE!</v>
      </c>
      <c r="F111" s="8" t="e">
        <f>SUMIF('[4]проект год'!$A$16:$A$160,$A$16:$A$162,'[4]проект год'!$F$16)</f>
        <v>#VALUE!</v>
      </c>
      <c r="G111" s="8" t="e">
        <f>SUMIF('[4]проект год'!$A$16:$A$160,$A$16:$A$162,'[4]проект год'!$G$16)</f>
        <v>#VALUE!</v>
      </c>
      <c r="H111" s="8" t="e">
        <f>SUMIF('[4]проект год'!$A$16:$A$160,$A$16:$A$162,'[4]проект год'!$H$16)</f>
        <v>#VALUE!</v>
      </c>
      <c r="I111" s="8" t="e">
        <f>SUMIF('[4]проект год'!$A$16:$A$160,$A$16:$A$162,'[4]проект год'!$I$16)</f>
        <v>#VALUE!</v>
      </c>
      <c r="J111" s="8" t="e">
        <f>SUMIF('[4]проект год'!$A$16:$A$160,$A$16:$A$162,'[4]проект год'!$J$16)</f>
        <v>#VALUE!</v>
      </c>
      <c r="K111" s="8" t="e">
        <f>SUMIF('[4]проект год'!$A$16:$A$160,$A$16:$A$162,'[4]проект год'!$K$16)</f>
        <v>#VALUE!</v>
      </c>
      <c r="L111" s="8" t="e">
        <f>SUMIF('[4]проект год'!$A$16:$A$160,$A$16:$A$162,'[4]проект год'!$L$16)</f>
        <v>#VALUE!</v>
      </c>
      <c r="M111" s="8" t="e">
        <f>SUMIF('[4]проект год'!$A$16:$A$160,$A$16:$A$162,'[4]проект год'!$M$16)</f>
        <v>#VALUE!</v>
      </c>
      <c r="N111" s="9" t="e">
        <f t="shared" si="1"/>
        <v>#VALUE!</v>
      </c>
      <c r="O111" s="9"/>
      <c r="P111" s="9"/>
      <c r="Q111" s="9"/>
      <c r="R111" s="9"/>
    </row>
    <row r="112" spans="1:18" s="10" customFormat="1" ht="15" x14ac:dyDescent="0.2">
      <c r="A112" s="6">
        <v>387</v>
      </c>
      <c r="B112" s="7" t="s">
        <v>121</v>
      </c>
      <c r="C112" s="8" t="e">
        <f>SUMIF('[4]проект год'!$A$16:$A$160,$A$16:$A$162,'[4]проект год'!$C$16)</f>
        <v>#VALUE!</v>
      </c>
      <c r="D112" s="8" t="e">
        <f>SUMIF('[4]проект год'!$A$16:$A$160,$A$16:$A$162,'[4]проект год'!$D$16)</f>
        <v>#VALUE!</v>
      </c>
      <c r="E112" s="8" t="e">
        <f>SUMIF('[4]проект год'!$A$16:$A$160,$A$16:$A$162,'[4]проект год'!$E$16)</f>
        <v>#VALUE!</v>
      </c>
      <c r="F112" s="8" t="e">
        <f>SUMIF('[4]проект год'!$A$16:$A$160,$A$16:$A$162,'[4]проект год'!$F$16)</f>
        <v>#VALUE!</v>
      </c>
      <c r="G112" s="8" t="e">
        <f>SUMIF('[4]проект год'!$A$16:$A$160,$A$16:$A$162,'[4]проект год'!$G$16)</f>
        <v>#VALUE!</v>
      </c>
      <c r="H112" s="8" t="e">
        <f>SUMIF('[4]проект год'!$A$16:$A$160,$A$16:$A$162,'[4]проект год'!$H$16)</f>
        <v>#VALUE!</v>
      </c>
      <c r="I112" s="8" t="e">
        <f>SUMIF('[4]проект год'!$A$16:$A$160,$A$16:$A$162,'[4]проект год'!$I$16)</f>
        <v>#VALUE!</v>
      </c>
      <c r="J112" s="8" t="e">
        <f>SUMIF('[4]проект год'!$A$16:$A$160,$A$16:$A$162,'[4]проект год'!$J$16)</f>
        <v>#VALUE!</v>
      </c>
      <c r="K112" s="8" t="e">
        <f>SUMIF('[4]проект год'!$A$16:$A$160,$A$16:$A$162,'[4]проект год'!$K$16)</f>
        <v>#VALUE!</v>
      </c>
      <c r="L112" s="8" t="e">
        <f>SUMIF('[4]проект год'!$A$16:$A$160,$A$16:$A$162,'[4]проект год'!$L$16)</f>
        <v>#VALUE!</v>
      </c>
      <c r="M112" s="8" t="e">
        <f>SUMIF('[4]проект год'!$A$16:$A$160,$A$16:$A$162,'[4]проект год'!$M$16)</f>
        <v>#VALUE!</v>
      </c>
      <c r="N112" s="9" t="e">
        <f t="shared" si="1"/>
        <v>#VALUE!</v>
      </c>
      <c r="O112" s="9"/>
      <c r="P112" s="9"/>
      <c r="Q112" s="9"/>
      <c r="R112" s="9"/>
    </row>
    <row r="113" spans="1:18" s="10" customFormat="1" ht="15" x14ac:dyDescent="0.2">
      <c r="A113" s="6">
        <v>388</v>
      </c>
      <c r="B113" s="7" t="s">
        <v>122</v>
      </c>
      <c r="C113" s="8" t="e">
        <f>SUMIF('[4]проект год'!$A$16:$A$160,$A$16:$A$162,'[4]проект год'!$C$16)</f>
        <v>#VALUE!</v>
      </c>
      <c r="D113" s="8" t="e">
        <f>SUMIF('[4]проект год'!$A$16:$A$160,$A$16:$A$162,'[4]проект год'!$D$16)</f>
        <v>#VALUE!</v>
      </c>
      <c r="E113" s="8" t="e">
        <f>SUMIF('[4]проект год'!$A$16:$A$160,$A$16:$A$162,'[4]проект год'!$E$16)</f>
        <v>#VALUE!</v>
      </c>
      <c r="F113" s="8" t="e">
        <f>SUMIF('[4]проект год'!$A$16:$A$160,$A$16:$A$162,'[4]проект год'!$F$16)</f>
        <v>#VALUE!</v>
      </c>
      <c r="G113" s="8" t="e">
        <f>SUMIF('[4]проект год'!$A$16:$A$160,$A$16:$A$162,'[4]проект год'!$G$16)</f>
        <v>#VALUE!</v>
      </c>
      <c r="H113" s="8" t="e">
        <f>SUMIF('[4]проект год'!$A$16:$A$160,$A$16:$A$162,'[4]проект год'!$H$16)</f>
        <v>#VALUE!</v>
      </c>
      <c r="I113" s="8" t="e">
        <f>SUMIF('[4]проект год'!$A$16:$A$160,$A$16:$A$162,'[4]проект год'!$I$16)</f>
        <v>#VALUE!</v>
      </c>
      <c r="J113" s="8" t="e">
        <f>SUMIF('[4]проект год'!$A$16:$A$160,$A$16:$A$162,'[4]проект год'!$J$16)</f>
        <v>#VALUE!</v>
      </c>
      <c r="K113" s="8" t="e">
        <f>SUMIF('[4]проект год'!$A$16:$A$160,$A$16:$A$162,'[4]проект год'!$K$16)</f>
        <v>#VALUE!</v>
      </c>
      <c r="L113" s="8" t="e">
        <f>SUMIF('[4]проект год'!$A$16:$A$160,$A$16:$A$162,'[4]проект год'!$L$16)</f>
        <v>#VALUE!</v>
      </c>
      <c r="M113" s="8" t="e">
        <f>SUMIF('[4]проект год'!$A$16:$A$160,$A$16:$A$162,'[4]проект год'!$M$16)</f>
        <v>#VALUE!</v>
      </c>
      <c r="N113" s="9" t="e">
        <f t="shared" si="1"/>
        <v>#VALUE!</v>
      </c>
      <c r="O113" s="9"/>
      <c r="P113" s="9"/>
      <c r="Q113" s="9"/>
      <c r="R113" s="9"/>
    </row>
    <row r="114" spans="1:18" s="10" customFormat="1" ht="15" x14ac:dyDescent="0.2">
      <c r="A114" s="6">
        <v>389</v>
      </c>
      <c r="B114" s="7" t="s">
        <v>123</v>
      </c>
      <c r="C114" s="8" t="e">
        <f>SUMIF('[4]проект год'!$A$16:$A$160,$A$16:$A$162,'[4]проект год'!$C$16)</f>
        <v>#VALUE!</v>
      </c>
      <c r="D114" s="8" t="e">
        <f>SUMIF('[4]проект год'!$A$16:$A$160,$A$16:$A$162,'[4]проект год'!$D$16)</f>
        <v>#VALUE!</v>
      </c>
      <c r="E114" s="8" t="e">
        <f>SUMIF('[4]проект год'!$A$16:$A$160,$A$16:$A$162,'[4]проект год'!$E$16)</f>
        <v>#VALUE!</v>
      </c>
      <c r="F114" s="8" t="e">
        <f>SUMIF('[4]проект год'!$A$16:$A$160,$A$16:$A$162,'[4]проект год'!$F$16)</f>
        <v>#VALUE!</v>
      </c>
      <c r="G114" s="8" t="e">
        <f>SUMIF('[4]проект год'!$A$16:$A$160,$A$16:$A$162,'[4]проект год'!$G$16)</f>
        <v>#VALUE!</v>
      </c>
      <c r="H114" s="8" t="e">
        <f>SUMIF('[4]проект год'!$A$16:$A$160,$A$16:$A$162,'[4]проект год'!$H$16)</f>
        <v>#VALUE!</v>
      </c>
      <c r="I114" s="8" t="e">
        <f>SUMIF('[4]проект год'!$A$16:$A$160,$A$16:$A$162,'[4]проект год'!$I$16)</f>
        <v>#VALUE!</v>
      </c>
      <c r="J114" s="8" t="e">
        <f>SUMIF('[4]проект год'!$A$16:$A$160,$A$16:$A$162,'[4]проект год'!$J$16)</f>
        <v>#VALUE!</v>
      </c>
      <c r="K114" s="8" t="e">
        <f>SUMIF('[4]проект год'!$A$16:$A$160,$A$16:$A$162,'[4]проект год'!$K$16)</f>
        <v>#VALUE!</v>
      </c>
      <c r="L114" s="8" t="e">
        <f>SUMIF('[4]проект год'!$A$16:$A$160,$A$16:$A$162,'[4]проект год'!$L$16)</f>
        <v>#VALUE!</v>
      </c>
      <c r="M114" s="8" t="e">
        <f>SUMIF('[4]проект год'!$A$16:$A$160,$A$16:$A$162,'[4]проект год'!$M$16)</f>
        <v>#VALUE!</v>
      </c>
      <c r="N114" s="9" t="e">
        <f t="shared" si="1"/>
        <v>#VALUE!</v>
      </c>
      <c r="O114" s="9"/>
      <c r="P114" s="9"/>
      <c r="Q114" s="9"/>
      <c r="R114" s="9"/>
    </row>
    <row r="115" spans="1:18" s="10" customFormat="1" ht="15" x14ac:dyDescent="0.2">
      <c r="A115" s="6">
        <v>390</v>
      </c>
      <c r="B115" s="7" t="s">
        <v>124</v>
      </c>
      <c r="C115" s="8" t="e">
        <f>SUMIF('[4]проект год'!$A$16:$A$160,$A$16:$A$162,'[4]проект год'!$C$16)</f>
        <v>#VALUE!</v>
      </c>
      <c r="D115" s="8" t="e">
        <f>SUMIF('[4]проект год'!$A$16:$A$160,$A$16:$A$162,'[4]проект год'!$D$16)</f>
        <v>#VALUE!</v>
      </c>
      <c r="E115" s="8" t="e">
        <f>SUMIF('[4]проект год'!$A$16:$A$160,$A$16:$A$162,'[4]проект год'!$E$16)</f>
        <v>#VALUE!</v>
      </c>
      <c r="F115" s="8" t="e">
        <f>SUMIF('[4]проект год'!$A$16:$A$160,$A$16:$A$162,'[4]проект год'!$F$16)</f>
        <v>#VALUE!</v>
      </c>
      <c r="G115" s="8" t="e">
        <f>SUMIF('[4]проект год'!$A$16:$A$160,$A$16:$A$162,'[4]проект год'!$G$16)</f>
        <v>#VALUE!</v>
      </c>
      <c r="H115" s="8" t="e">
        <f>SUMIF('[4]проект год'!$A$16:$A$160,$A$16:$A$162,'[4]проект год'!$H$16)</f>
        <v>#VALUE!</v>
      </c>
      <c r="I115" s="8" t="e">
        <f>SUMIF('[4]проект год'!$A$16:$A$160,$A$16:$A$162,'[4]проект год'!$I$16)</f>
        <v>#VALUE!</v>
      </c>
      <c r="J115" s="8" t="e">
        <f>SUMIF('[4]проект год'!$A$16:$A$160,$A$16:$A$162,'[4]проект год'!$J$16)</f>
        <v>#VALUE!</v>
      </c>
      <c r="K115" s="8" t="e">
        <f>SUMIF('[4]проект год'!$A$16:$A$160,$A$16:$A$162,'[4]проект год'!$K$16)</f>
        <v>#VALUE!</v>
      </c>
      <c r="L115" s="8" t="e">
        <f>SUMIF('[4]проект год'!$A$16:$A$160,$A$16:$A$162,'[4]проект год'!$L$16)</f>
        <v>#VALUE!</v>
      </c>
      <c r="M115" s="8" t="e">
        <f>SUMIF('[4]проект год'!$A$16:$A$160,$A$16:$A$162,'[4]проект год'!$M$16)</f>
        <v>#VALUE!</v>
      </c>
      <c r="N115" s="9" t="e">
        <f t="shared" si="1"/>
        <v>#VALUE!</v>
      </c>
      <c r="O115" s="9"/>
      <c r="P115" s="9"/>
      <c r="Q115" s="9"/>
      <c r="R115" s="9"/>
    </row>
    <row r="116" spans="1:18" s="10" customFormat="1" ht="15" x14ac:dyDescent="0.2">
      <c r="A116" s="6">
        <v>391</v>
      </c>
      <c r="B116" s="7" t="s">
        <v>125</v>
      </c>
      <c r="C116" s="8" t="e">
        <f>SUMIF('[4]проект год'!$A$16:$A$160,$A$16:$A$162,'[4]проект год'!$C$16)</f>
        <v>#VALUE!</v>
      </c>
      <c r="D116" s="8" t="e">
        <f>SUMIF('[4]проект год'!$A$16:$A$160,$A$16:$A$162,'[4]проект год'!$D$16)</f>
        <v>#VALUE!</v>
      </c>
      <c r="E116" s="8" t="e">
        <f>SUMIF('[4]проект год'!$A$16:$A$160,$A$16:$A$162,'[4]проект год'!$E$16)</f>
        <v>#VALUE!</v>
      </c>
      <c r="F116" s="8" t="e">
        <f>SUMIF('[4]проект год'!$A$16:$A$160,$A$16:$A$162,'[4]проект год'!$F$16)</f>
        <v>#VALUE!</v>
      </c>
      <c r="G116" s="8" t="e">
        <f>SUMIF('[4]проект год'!$A$16:$A$160,$A$16:$A$162,'[4]проект год'!$G$16)</f>
        <v>#VALUE!</v>
      </c>
      <c r="H116" s="8" t="e">
        <f>SUMIF('[4]проект год'!$A$16:$A$160,$A$16:$A$162,'[4]проект год'!$H$16)</f>
        <v>#VALUE!</v>
      </c>
      <c r="I116" s="8" t="e">
        <f>SUMIF('[4]проект год'!$A$16:$A$160,$A$16:$A$162,'[4]проект год'!$I$16)</f>
        <v>#VALUE!</v>
      </c>
      <c r="J116" s="8" t="e">
        <f>SUMIF('[4]проект год'!$A$16:$A$160,$A$16:$A$162,'[4]проект год'!$J$16)</f>
        <v>#VALUE!</v>
      </c>
      <c r="K116" s="8" t="e">
        <f>SUMIF('[4]проект год'!$A$16:$A$160,$A$16:$A$162,'[4]проект год'!$K$16)</f>
        <v>#VALUE!</v>
      </c>
      <c r="L116" s="8" t="e">
        <f>SUMIF('[4]проект год'!$A$16:$A$160,$A$16:$A$162,'[4]проект год'!$L$16)</f>
        <v>#VALUE!</v>
      </c>
      <c r="M116" s="8" t="e">
        <f>SUMIF('[4]проект год'!$A$16:$A$160,$A$16:$A$162,'[4]проект год'!$M$16)</f>
        <v>#VALUE!</v>
      </c>
      <c r="N116" s="9" t="e">
        <f t="shared" si="1"/>
        <v>#VALUE!</v>
      </c>
      <c r="O116" s="9"/>
      <c r="P116" s="9"/>
      <c r="Q116" s="9"/>
      <c r="R116" s="9"/>
    </row>
    <row r="117" spans="1:18" s="10" customFormat="1" ht="15" x14ac:dyDescent="0.2">
      <c r="A117" s="6">
        <v>392</v>
      </c>
      <c r="B117" s="7" t="s">
        <v>126</v>
      </c>
      <c r="C117" s="8" t="e">
        <f>SUMIF('[4]проект год'!$A$16:$A$160,$A$16:$A$162,'[4]проект год'!$C$16)</f>
        <v>#VALUE!</v>
      </c>
      <c r="D117" s="8" t="e">
        <f>SUMIF('[4]проект год'!$A$16:$A$160,$A$16:$A$162,'[4]проект год'!$D$16)</f>
        <v>#VALUE!</v>
      </c>
      <c r="E117" s="8" t="e">
        <f>SUMIF('[4]проект год'!$A$16:$A$160,$A$16:$A$162,'[4]проект год'!$E$16)</f>
        <v>#VALUE!</v>
      </c>
      <c r="F117" s="8" t="e">
        <f>SUMIF('[4]проект год'!$A$16:$A$160,$A$16:$A$162,'[4]проект год'!$F$16)</f>
        <v>#VALUE!</v>
      </c>
      <c r="G117" s="8" t="e">
        <f>SUMIF('[4]проект год'!$A$16:$A$160,$A$16:$A$162,'[4]проект год'!$G$16)</f>
        <v>#VALUE!</v>
      </c>
      <c r="H117" s="8" t="e">
        <f>SUMIF('[4]проект год'!$A$16:$A$160,$A$16:$A$162,'[4]проект год'!$H$16)</f>
        <v>#VALUE!</v>
      </c>
      <c r="I117" s="8" t="e">
        <f>SUMIF('[4]проект год'!$A$16:$A$160,$A$16:$A$162,'[4]проект год'!$I$16)</f>
        <v>#VALUE!</v>
      </c>
      <c r="J117" s="8" t="e">
        <f>SUMIF('[4]проект год'!$A$16:$A$160,$A$16:$A$162,'[4]проект год'!$J$16)</f>
        <v>#VALUE!</v>
      </c>
      <c r="K117" s="8" t="e">
        <f>SUMIF('[4]проект год'!$A$16:$A$160,$A$16:$A$162,'[4]проект год'!$K$16)</f>
        <v>#VALUE!</v>
      </c>
      <c r="L117" s="8" t="e">
        <f>SUMIF('[4]проект год'!$A$16:$A$160,$A$16:$A$162,'[4]проект год'!$L$16)</f>
        <v>#VALUE!</v>
      </c>
      <c r="M117" s="8" t="e">
        <f>SUMIF('[4]проект год'!$A$16:$A$160,$A$16:$A$162,'[4]проект год'!$M$16)</f>
        <v>#VALUE!</v>
      </c>
      <c r="N117" s="9" t="e">
        <f t="shared" si="1"/>
        <v>#VALUE!</v>
      </c>
      <c r="O117" s="9"/>
      <c r="P117" s="9"/>
      <c r="Q117" s="9"/>
      <c r="R117" s="9"/>
    </row>
    <row r="118" spans="1:18" s="10" customFormat="1" ht="15" x14ac:dyDescent="0.2">
      <c r="A118" s="6">
        <v>395</v>
      </c>
      <c r="B118" s="11" t="s">
        <v>127</v>
      </c>
      <c r="C118" s="8" t="e">
        <f>SUMIF('[4]проект год'!$A$16:$A$160,$A$16:$A$162,'[4]проект год'!$C$16)</f>
        <v>#VALUE!</v>
      </c>
      <c r="D118" s="8" t="e">
        <f>SUMIF('[4]проект год'!$A$16:$A$160,$A$16:$A$162,'[4]проект год'!$D$16)</f>
        <v>#VALUE!</v>
      </c>
      <c r="E118" s="8" t="e">
        <f>SUMIF('[4]проект год'!$A$16:$A$160,$A$16:$A$162,'[4]проект год'!$E$16)</f>
        <v>#VALUE!</v>
      </c>
      <c r="F118" s="8" t="e">
        <f>SUMIF('[4]проект год'!$A$16:$A$160,$A$16:$A$162,'[4]проект год'!$F$16)</f>
        <v>#VALUE!</v>
      </c>
      <c r="G118" s="8" t="e">
        <f>SUMIF('[4]проект год'!$A$16:$A$160,$A$16:$A$162,'[4]проект год'!$G$16)</f>
        <v>#VALUE!</v>
      </c>
      <c r="H118" s="8" t="e">
        <f>SUMIF('[4]проект год'!$A$16:$A$160,$A$16:$A$162,'[4]проект год'!$H$16)</f>
        <v>#VALUE!</v>
      </c>
      <c r="I118" s="8" t="e">
        <f>SUMIF('[4]проект год'!$A$16:$A$160,$A$16:$A$162,'[4]проект год'!$I$16)</f>
        <v>#VALUE!</v>
      </c>
      <c r="J118" s="8" t="e">
        <f>SUMIF('[4]проект год'!$A$16:$A$160,$A$16:$A$162,'[4]проект год'!$J$16)</f>
        <v>#VALUE!</v>
      </c>
      <c r="K118" s="8" t="e">
        <f>SUMIF('[4]проект год'!$A$16:$A$160,$A$16:$A$162,'[4]проект год'!$K$16)</f>
        <v>#VALUE!</v>
      </c>
      <c r="L118" s="8" t="e">
        <f>SUMIF('[4]проект год'!$A$16:$A$160,$A$16:$A$162,'[4]проект год'!$L$16)</f>
        <v>#VALUE!</v>
      </c>
      <c r="M118" s="8" t="e">
        <f>SUMIF('[4]проект год'!$A$16:$A$160,$A$16:$A$162,'[4]проект год'!$M$16)</f>
        <v>#VALUE!</v>
      </c>
      <c r="N118" s="9" t="e">
        <f t="shared" si="1"/>
        <v>#VALUE!</v>
      </c>
      <c r="O118" s="9"/>
      <c r="P118" s="9"/>
      <c r="Q118" s="9"/>
      <c r="R118" s="9"/>
    </row>
    <row r="119" spans="1:18" s="10" customFormat="1" ht="15" x14ac:dyDescent="0.2">
      <c r="A119" s="6">
        <v>600</v>
      </c>
      <c r="B119" s="7" t="s">
        <v>128</v>
      </c>
      <c r="C119" s="8" t="e">
        <f>SUMIF('[4]проект год'!$A$16:$A$160,$A$16:$A$162,'[4]проект год'!$C$16)</f>
        <v>#VALUE!</v>
      </c>
      <c r="D119" s="8" t="e">
        <f>SUMIF('[4]проект год'!$A$16:$A$160,$A$16:$A$162,'[4]проект год'!$D$16)</f>
        <v>#VALUE!</v>
      </c>
      <c r="E119" s="8" t="e">
        <f>SUMIF('[4]проект год'!$A$16:$A$160,$A$16:$A$162,'[4]проект год'!$E$16)</f>
        <v>#VALUE!</v>
      </c>
      <c r="F119" s="8" t="e">
        <f>SUMIF('[4]проект год'!$A$16:$A$160,$A$16:$A$162,'[4]проект год'!$F$16)</f>
        <v>#VALUE!</v>
      </c>
      <c r="G119" s="8" t="e">
        <f>SUMIF('[4]проект год'!$A$16:$A$160,$A$16:$A$162,'[4]проект год'!$G$16)</f>
        <v>#VALUE!</v>
      </c>
      <c r="H119" s="8" t="e">
        <f>SUMIF('[4]проект год'!$A$16:$A$160,$A$16:$A$162,'[4]проект год'!$H$16)</f>
        <v>#VALUE!</v>
      </c>
      <c r="I119" s="8" t="e">
        <f>SUMIF('[4]проект год'!$A$16:$A$160,$A$16:$A$162,'[4]проект год'!$I$16)</f>
        <v>#VALUE!</v>
      </c>
      <c r="J119" s="8" t="e">
        <f>SUMIF('[4]проект год'!$A$16:$A$160,$A$16:$A$162,'[4]проект год'!$J$16)</f>
        <v>#VALUE!</v>
      </c>
      <c r="K119" s="8" t="e">
        <f>SUMIF('[4]проект год'!$A$16:$A$160,$A$16:$A$162,'[4]проект год'!$K$16)</f>
        <v>#VALUE!</v>
      </c>
      <c r="L119" s="8" t="e">
        <f>SUMIF('[4]проект год'!$A$16:$A$160,$A$16:$A$162,'[4]проект год'!$L$16)</f>
        <v>#VALUE!</v>
      </c>
      <c r="M119" s="8" t="e">
        <f>SUMIF('[4]проект год'!$A$16:$A$160,$A$16:$A$162,'[4]проект год'!$M$16)</f>
        <v>#VALUE!</v>
      </c>
      <c r="N119" s="9" t="e">
        <f t="shared" si="1"/>
        <v>#VALUE!</v>
      </c>
      <c r="O119" s="9"/>
      <c r="P119" s="9"/>
      <c r="Q119" s="9"/>
      <c r="R119" s="9"/>
    </row>
    <row r="120" spans="1:18" s="10" customFormat="1" ht="15" x14ac:dyDescent="0.2">
      <c r="A120" s="6">
        <v>601</v>
      </c>
      <c r="B120" s="7" t="s">
        <v>129</v>
      </c>
      <c r="C120" s="8" t="e">
        <f>SUMIF('[4]проект год'!$A$16:$A$160,$A$16:$A$162,'[4]проект год'!$C$16)</f>
        <v>#VALUE!</v>
      </c>
      <c r="D120" s="8" t="e">
        <f>SUMIF('[4]проект год'!$A$16:$A$160,$A$16:$A$162,'[4]проект год'!$D$16)</f>
        <v>#VALUE!</v>
      </c>
      <c r="E120" s="8" t="e">
        <f>SUMIF('[4]проект год'!$A$16:$A$160,$A$16:$A$162,'[4]проект год'!$E$16)</f>
        <v>#VALUE!</v>
      </c>
      <c r="F120" s="8" t="e">
        <f>SUMIF('[4]проект год'!$A$16:$A$160,$A$16:$A$162,'[4]проект год'!$F$16)</f>
        <v>#VALUE!</v>
      </c>
      <c r="G120" s="8" t="e">
        <f>SUMIF('[4]проект год'!$A$16:$A$160,$A$16:$A$162,'[4]проект год'!$G$16)</f>
        <v>#VALUE!</v>
      </c>
      <c r="H120" s="8" t="e">
        <f>SUMIF('[4]проект год'!$A$16:$A$160,$A$16:$A$162,'[4]проект год'!$H$16)</f>
        <v>#VALUE!</v>
      </c>
      <c r="I120" s="8" t="e">
        <f>SUMIF('[4]проект год'!$A$16:$A$160,$A$16:$A$162,'[4]проект год'!$I$16)</f>
        <v>#VALUE!</v>
      </c>
      <c r="J120" s="8" t="e">
        <f>SUMIF('[4]проект год'!$A$16:$A$160,$A$16:$A$162,'[4]проект год'!$J$16)</f>
        <v>#VALUE!</v>
      </c>
      <c r="K120" s="8" t="e">
        <f>SUMIF('[4]проект год'!$A$16:$A$160,$A$16:$A$162,'[4]проект год'!$K$16)</f>
        <v>#VALUE!</v>
      </c>
      <c r="L120" s="8" t="e">
        <f>SUMIF('[4]проект год'!$A$16:$A$160,$A$16:$A$162,'[4]проект год'!$L$16)</f>
        <v>#VALUE!</v>
      </c>
      <c r="M120" s="8" t="e">
        <f>SUMIF('[4]проект год'!$A$16:$A$160,$A$16:$A$162,'[4]проект год'!$M$16)</f>
        <v>#VALUE!</v>
      </c>
      <c r="N120" s="9" t="e">
        <f t="shared" si="1"/>
        <v>#VALUE!</v>
      </c>
      <c r="O120" s="9"/>
      <c r="P120" s="9"/>
      <c r="Q120" s="9"/>
      <c r="R120" s="9"/>
    </row>
    <row r="121" spans="1:18" s="10" customFormat="1" ht="15" x14ac:dyDescent="0.2">
      <c r="A121" s="6">
        <v>602</v>
      </c>
      <c r="B121" s="7" t="s">
        <v>130</v>
      </c>
      <c r="C121" s="8" t="e">
        <f>SUMIF('[4]проект год'!$A$16:$A$160,$A$16:$A$162,'[4]проект год'!$C$16)</f>
        <v>#VALUE!</v>
      </c>
      <c r="D121" s="8" t="e">
        <f>SUMIF('[4]проект год'!$A$16:$A$160,$A$16:$A$162,'[4]проект год'!$D$16)</f>
        <v>#VALUE!</v>
      </c>
      <c r="E121" s="8" t="e">
        <f>SUMIF('[4]проект год'!$A$16:$A$160,$A$16:$A$162,'[4]проект год'!$E$16)</f>
        <v>#VALUE!</v>
      </c>
      <c r="F121" s="8" t="e">
        <f>SUMIF('[4]проект год'!$A$16:$A$160,$A$16:$A$162,'[4]проект год'!$F$16)</f>
        <v>#VALUE!</v>
      </c>
      <c r="G121" s="8" t="e">
        <f>SUMIF('[4]проект год'!$A$16:$A$160,$A$16:$A$162,'[4]проект год'!$G$16)</f>
        <v>#VALUE!</v>
      </c>
      <c r="H121" s="8" t="e">
        <f>SUMIF('[4]проект год'!$A$16:$A$160,$A$16:$A$162,'[4]проект год'!$H$16)</f>
        <v>#VALUE!</v>
      </c>
      <c r="I121" s="8" t="e">
        <f>SUMIF('[4]проект год'!$A$16:$A$160,$A$16:$A$162,'[4]проект год'!$I$16)</f>
        <v>#VALUE!</v>
      </c>
      <c r="J121" s="8" t="e">
        <f>SUMIF('[4]проект год'!$A$16:$A$160,$A$16:$A$162,'[4]проект год'!$J$16)</f>
        <v>#VALUE!</v>
      </c>
      <c r="K121" s="8" t="e">
        <f>SUMIF('[4]проект год'!$A$16:$A$160,$A$16:$A$162,'[4]проект год'!$K$16)</f>
        <v>#VALUE!</v>
      </c>
      <c r="L121" s="8" t="e">
        <f>SUMIF('[4]проект год'!$A$16:$A$160,$A$16:$A$162,'[4]проект год'!$L$16)</f>
        <v>#VALUE!</v>
      </c>
      <c r="M121" s="8" t="e">
        <f>SUMIF('[4]проект год'!$A$16:$A$160,$A$16:$A$162,'[4]проект год'!$M$16)</f>
        <v>#VALUE!</v>
      </c>
      <c r="N121" s="9" t="e">
        <f t="shared" si="1"/>
        <v>#VALUE!</v>
      </c>
      <c r="O121" s="9"/>
      <c r="P121" s="9"/>
      <c r="Q121" s="9"/>
      <c r="R121" s="9"/>
    </row>
    <row r="122" spans="1:18" s="10" customFormat="1" ht="15" x14ac:dyDescent="0.2">
      <c r="A122" s="6">
        <v>603</v>
      </c>
      <c r="B122" s="7" t="s">
        <v>131</v>
      </c>
      <c r="C122" s="8" t="e">
        <f>SUMIF('[4]проект год'!$A$16:$A$160,$A$16:$A$162,'[4]проект год'!$C$16)</f>
        <v>#VALUE!</v>
      </c>
      <c r="D122" s="8" t="e">
        <f>SUMIF('[4]проект год'!$A$16:$A$160,$A$16:$A$162,'[4]проект год'!$D$16)</f>
        <v>#VALUE!</v>
      </c>
      <c r="E122" s="8" t="e">
        <f>SUMIF('[4]проект год'!$A$16:$A$160,$A$16:$A$162,'[4]проект год'!$E$16)</f>
        <v>#VALUE!</v>
      </c>
      <c r="F122" s="8" t="e">
        <f>SUMIF('[4]проект год'!$A$16:$A$160,$A$16:$A$162,'[4]проект год'!$F$16)</f>
        <v>#VALUE!</v>
      </c>
      <c r="G122" s="8" t="e">
        <f>SUMIF('[4]проект год'!$A$16:$A$160,$A$16:$A$162,'[4]проект год'!$G$16)</f>
        <v>#VALUE!</v>
      </c>
      <c r="H122" s="8" t="e">
        <f>SUMIF('[4]проект год'!$A$16:$A$160,$A$16:$A$162,'[4]проект год'!$H$16)</f>
        <v>#VALUE!</v>
      </c>
      <c r="I122" s="8" t="e">
        <f>SUMIF('[4]проект год'!$A$16:$A$160,$A$16:$A$162,'[4]проект год'!$I$16)</f>
        <v>#VALUE!</v>
      </c>
      <c r="J122" s="8" t="e">
        <f>SUMIF('[4]проект год'!$A$16:$A$160,$A$16:$A$162,'[4]проект год'!$J$16)</f>
        <v>#VALUE!</v>
      </c>
      <c r="K122" s="8" t="e">
        <f>SUMIF('[4]проект год'!$A$16:$A$160,$A$16:$A$162,'[4]проект год'!$K$16)</f>
        <v>#VALUE!</v>
      </c>
      <c r="L122" s="8" t="e">
        <f>SUMIF('[4]проект год'!$A$16:$A$160,$A$16:$A$162,'[4]проект год'!$L$16)</f>
        <v>#VALUE!</v>
      </c>
      <c r="M122" s="8" t="e">
        <f>SUMIF('[4]проект год'!$A$16:$A$160,$A$16:$A$162,'[4]проект год'!$M$16)</f>
        <v>#VALUE!</v>
      </c>
      <c r="N122" s="9" t="e">
        <f t="shared" si="1"/>
        <v>#VALUE!</v>
      </c>
      <c r="O122" s="9"/>
      <c r="P122" s="9"/>
      <c r="Q122" s="9"/>
      <c r="R122" s="9"/>
    </row>
    <row r="123" spans="1:18" s="10" customFormat="1" ht="15" x14ac:dyDescent="0.2">
      <c r="A123" s="6">
        <v>604</v>
      </c>
      <c r="B123" s="7" t="s">
        <v>132</v>
      </c>
      <c r="C123" s="8" t="e">
        <f>SUMIF('[4]проект год'!$A$16:$A$160,$A$16:$A$162,'[4]проект год'!$C$16)</f>
        <v>#VALUE!</v>
      </c>
      <c r="D123" s="8" t="e">
        <f>SUMIF('[4]проект год'!$A$16:$A$160,$A$16:$A$162,'[4]проект год'!$D$16)</f>
        <v>#VALUE!</v>
      </c>
      <c r="E123" s="8" t="e">
        <f>SUMIF('[4]проект год'!$A$16:$A$160,$A$16:$A$162,'[4]проект год'!$E$16)</f>
        <v>#VALUE!</v>
      </c>
      <c r="F123" s="8" t="e">
        <f>SUMIF('[4]проект год'!$A$16:$A$160,$A$16:$A$162,'[4]проект год'!$F$16)</f>
        <v>#VALUE!</v>
      </c>
      <c r="G123" s="8" t="e">
        <f>SUMIF('[4]проект год'!$A$16:$A$160,$A$16:$A$162,'[4]проект год'!$G$16)</f>
        <v>#VALUE!</v>
      </c>
      <c r="H123" s="8" t="e">
        <f>SUMIF('[4]проект год'!$A$16:$A$160,$A$16:$A$162,'[4]проект год'!$H$16)</f>
        <v>#VALUE!</v>
      </c>
      <c r="I123" s="8" t="e">
        <f>SUMIF('[4]проект год'!$A$16:$A$160,$A$16:$A$162,'[4]проект год'!$I$16)</f>
        <v>#VALUE!</v>
      </c>
      <c r="J123" s="8" t="e">
        <f>SUMIF('[4]проект год'!$A$16:$A$160,$A$16:$A$162,'[4]проект год'!$J$16)</f>
        <v>#VALUE!</v>
      </c>
      <c r="K123" s="8" t="e">
        <f>SUMIF('[4]проект год'!$A$16:$A$160,$A$16:$A$162,'[4]проект год'!$K$16)</f>
        <v>#VALUE!</v>
      </c>
      <c r="L123" s="8" t="e">
        <f>SUMIF('[4]проект год'!$A$16:$A$160,$A$16:$A$162,'[4]проект год'!$L$16)</f>
        <v>#VALUE!</v>
      </c>
      <c r="M123" s="8" t="e">
        <f>SUMIF('[4]проект год'!$A$16:$A$160,$A$16:$A$162,'[4]проект год'!$M$16)</f>
        <v>#VALUE!</v>
      </c>
      <c r="N123" s="9" t="e">
        <f t="shared" si="1"/>
        <v>#VALUE!</v>
      </c>
      <c r="O123" s="9"/>
      <c r="P123" s="9"/>
      <c r="Q123" s="9"/>
      <c r="R123" s="9"/>
    </row>
    <row r="124" spans="1:18" s="10" customFormat="1" ht="15" x14ac:dyDescent="0.2">
      <c r="A124" s="6">
        <v>605</v>
      </c>
      <c r="B124" s="7" t="s">
        <v>133</v>
      </c>
      <c r="C124" s="8" t="e">
        <f>SUMIF('[4]проект год'!$A$16:$A$160,$A$16:$A$162,'[4]проект год'!$C$16)</f>
        <v>#VALUE!</v>
      </c>
      <c r="D124" s="8" t="e">
        <f>SUMIF('[4]проект год'!$A$16:$A$160,$A$16:$A$162,'[4]проект год'!$D$16)</f>
        <v>#VALUE!</v>
      </c>
      <c r="E124" s="8" t="e">
        <f>SUMIF('[4]проект год'!$A$16:$A$160,$A$16:$A$162,'[4]проект год'!$E$16)</f>
        <v>#VALUE!</v>
      </c>
      <c r="F124" s="8" t="e">
        <f>SUMIF('[4]проект год'!$A$16:$A$160,$A$16:$A$162,'[4]проект год'!$F$16)</f>
        <v>#VALUE!</v>
      </c>
      <c r="G124" s="8" t="e">
        <f>SUMIF('[4]проект год'!$A$16:$A$160,$A$16:$A$162,'[4]проект год'!$G$16)</f>
        <v>#VALUE!</v>
      </c>
      <c r="H124" s="8" t="e">
        <f>SUMIF('[4]проект год'!$A$16:$A$160,$A$16:$A$162,'[4]проект год'!$H$16)</f>
        <v>#VALUE!</v>
      </c>
      <c r="I124" s="8" t="e">
        <f>SUMIF('[4]проект год'!$A$16:$A$160,$A$16:$A$162,'[4]проект год'!$I$16)</f>
        <v>#VALUE!</v>
      </c>
      <c r="J124" s="8" t="e">
        <f>SUMIF('[4]проект год'!$A$16:$A$160,$A$16:$A$162,'[4]проект год'!$J$16)</f>
        <v>#VALUE!</v>
      </c>
      <c r="K124" s="8" t="e">
        <f>SUMIF('[4]проект год'!$A$16:$A$160,$A$16:$A$162,'[4]проект год'!$K$16)</f>
        <v>#VALUE!</v>
      </c>
      <c r="L124" s="8" t="e">
        <f>SUMIF('[4]проект год'!$A$16:$A$160,$A$16:$A$162,'[4]проект год'!$L$16)</f>
        <v>#VALUE!</v>
      </c>
      <c r="M124" s="8" t="e">
        <f>SUMIF('[4]проект год'!$A$16:$A$160,$A$16:$A$162,'[4]проект год'!$M$16)</f>
        <v>#VALUE!</v>
      </c>
      <c r="N124" s="9" t="e">
        <f t="shared" si="1"/>
        <v>#VALUE!</v>
      </c>
      <c r="O124" s="9"/>
      <c r="P124" s="9"/>
      <c r="Q124" s="9"/>
      <c r="R124" s="9"/>
    </row>
    <row r="125" spans="1:18" s="10" customFormat="1" ht="15" x14ac:dyDescent="0.2">
      <c r="A125" s="6">
        <v>607</v>
      </c>
      <c r="B125" s="7" t="s">
        <v>134</v>
      </c>
      <c r="C125" s="8" t="e">
        <f>SUMIF('[4]проект год'!$A$16:$A$160,$A$16:$A$162,'[4]проект год'!$C$16)</f>
        <v>#VALUE!</v>
      </c>
      <c r="D125" s="8" t="e">
        <f>SUMIF('[4]проект год'!$A$16:$A$160,$A$16:$A$162,'[4]проект год'!$D$16)</f>
        <v>#VALUE!</v>
      </c>
      <c r="E125" s="8" t="e">
        <f>SUMIF('[4]проект год'!$A$16:$A$160,$A$16:$A$162,'[4]проект год'!$E$16)</f>
        <v>#VALUE!</v>
      </c>
      <c r="F125" s="8" t="e">
        <f>SUMIF('[4]проект год'!$A$16:$A$160,$A$16:$A$162,'[4]проект год'!$F$16)</f>
        <v>#VALUE!</v>
      </c>
      <c r="G125" s="8" t="e">
        <f>SUMIF('[4]проект год'!$A$16:$A$160,$A$16:$A$162,'[4]проект год'!$G$16)</f>
        <v>#VALUE!</v>
      </c>
      <c r="H125" s="8" t="e">
        <f>SUMIF('[4]проект год'!$A$16:$A$160,$A$16:$A$162,'[4]проект год'!$H$16)</f>
        <v>#VALUE!</v>
      </c>
      <c r="I125" s="8" t="e">
        <f>SUMIF('[4]проект год'!$A$16:$A$160,$A$16:$A$162,'[4]проект год'!$I$16)</f>
        <v>#VALUE!</v>
      </c>
      <c r="J125" s="8" t="e">
        <f>SUMIF('[4]проект год'!$A$16:$A$160,$A$16:$A$162,'[4]проект год'!$J$16)</f>
        <v>#VALUE!</v>
      </c>
      <c r="K125" s="8" t="e">
        <f>SUMIF('[4]проект год'!$A$16:$A$160,$A$16:$A$162,'[4]проект год'!$K$16)</f>
        <v>#VALUE!</v>
      </c>
      <c r="L125" s="8" t="e">
        <f>SUMIF('[4]проект год'!$A$16:$A$160,$A$16:$A$162,'[4]проект год'!$L$16)</f>
        <v>#VALUE!</v>
      </c>
      <c r="M125" s="8" t="e">
        <f>SUMIF('[4]проект год'!$A$16:$A$160,$A$16:$A$162,'[4]проект год'!$M$16)</f>
        <v>#VALUE!</v>
      </c>
      <c r="N125" s="9" t="e">
        <f t="shared" si="1"/>
        <v>#VALUE!</v>
      </c>
      <c r="O125" s="9"/>
      <c r="P125" s="9"/>
      <c r="Q125" s="9"/>
      <c r="R125" s="9"/>
    </row>
    <row r="126" spans="1:18" s="10" customFormat="1" ht="15" x14ac:dyDescent="0.2">
      <c r="A126" s="6">
        <v>610</v>
      </c>
      <c r="B126" s="7" t="s">
        <v>135</v>
      </c>
      <c r="C126" s="8" t="e">
        <f>SUMIF('[4]проект год'!$A$16:$A$160,$A$16:$A$162,'[4]проект год'!$C$16)</f>
        <v>#VALUE!</v>
      </c>
      <c r="D126" s="8" t="e">
        <f>SUMIF('[4]проект год'!$A$16:$A$160,$A$16:$A$162,'[4]проект год'!$D$16)</f>
        <v>#VALUE!</v>
      </c>
      <c r="E126" s="8" t="e">
        <f>SUMIF('[4]проект год'!$A$16:$A$160,$A$16:$A$162,'[4]проект год'!$E$16)</f>
        <v>#VALUE!</v>
      </c>
      <c r="F126" s="8" t="e">
        <f>SUMIF('[4]проект год'!$A$16:$A$160,$A$16:$A$162,'[4]проект год'!$F$16)</f>
        <v>#VALUE!</v>
      </c>
      <c r="G126" s="8" t="e">
        <f>SUMIF('[4]проект год'!$A$16:$A$160,$A$16:$A$162,'[4]проект год'!$G$16)</f>
        <v>#VALUE!</v>
      </c>
      <c r="H126" s="8" t="e">
        <f>SUMIF('[4]проект год'!$A$16:$A$160,$A$16:$A$162,'[4]проект год'!$H$16)</f>
        <v>#VALUE!</v>
      </c>
      <c r="I126" s="8" t="e">
        <f>SUMIF('[4]проект год'!$A$16:$A$160,$A$16:$A$162,'[4]проект год'!$I$16)</f>
        <v>#VALUE!</v>
      </c>
      <c r="J126" s="8" t="e">
        <f>SUMIF('[4]проект год'!$A$16:$A$160,$A$16:$A$162,'[4]проект год'!$J$16)</f>
        <v>#VALUE!</v>
      </c>
      <c r="K126" s="8" t="e">
        <f>SUMIF('[4]проект год'!$A$16:$A$160,$A$16:$A$162,'[4]проект год'!$K$16)</f>
        <v>#VALUE!</v>
      </c>
      <c r="L126" s="8" t="e">
        <f>SUMIF('[4]проект год'!$A$16:$A$160,$A$16:$A$162,'[4]проект год'!$L$16)</f>
        <v>#VALUE!</v>
      </c>
      <c r="M126" s="8" t="e">
        <f>SUMIF('[4]проект год'!$A$16:$A$160,$A$16:$A$162,'[4]проект год'!$M$16)</f>
        <v>#VALUE!</v>
      </c>
      <c r="N126" s="9" t="e">
        <f t="shared" si="1"/>
        <v>#VALUE!</v>
      </c>
      <c r="O126" s="9"/>
      <c r="P126" s="9"/>
      <c r="Q126" s="9"/>
      <c r="R126" s="9"/>
    </row>
    <row r="127" spans="1:18" s="10" customFormat="1" ht="30" x14ac:dyDescent="0.2">
      <c r="A127" s="6">
        <v>611</v>
      </c>
      <c r="B127" s="7" t="s">
        <v>136</v>
      </c>
      <c r="C127" s="8" t="e">
        <f>SUMIF('[4]проект год'!$A$16:$A$160,$A$16:$A$162,'[4]проект год'!$C$16)</f>
        <v>#VALUE!</v>
      </c>
      <c r="D127" s="8" t="e">
        <f>SUMIF('[4]проект год'!$A$16:$A$160,$A$16:$A$162,'[4]проект год'!$D$16)</f>
        <v>#VALUE!</v>
      </c>
      <c r="E127" s="8" t="e">
        <f>SUMIF('[4]проект год'!$A$16:$A$160,$A$16:$A$162,'[4]проект год'!$E$16)</f>
        <v>#VALUE!</v>
      </c>
      <c r="F127" s="8" t="e">
        <f>SUMIF('[4]проект год'!$A$16:$A$160,$A$16:$A$162,'[4]проект год'!$F$16)</f>
        <v>#VALUE!</v>
      </c>
      <c r="G127" s="8" t="e">
        <f>SUMIF('[4]проект год'!$A$16:$A$160,$A$16:$A$162,'[4]проект год'!$G$16)</f>
        <v>#VALUE!</v>
      </c>
      <c r="H127" s="8" t="e">
        <f>SUMIF('[4]проект год'!$A$16:$A$160,$A$16:$A$162,'[4]проект год'!$H$16)</f>
        <v>#VALUE!</v>
      </c>
      <c r="I127" s="8" t="e">
        <f>SUMIF('[4]проект год'!$A$16:$A$160,$A$16:$A$162,'[4]проект год'!$I$16)</f>
        <v>#VALUE!</v>
      </c>
      <c r="J127" s="8" t="e">
        <f>SUMIF('[4]проект год'!$A$16:$A$160,$A$16:$A$162,'[4]проект год'!$J$16)</f>
        <v>#VALUE!</v>
      </c>
      <c r="K127" s="8" t="e">
        <f>SUMIF('[4]проект год'!$A$16:$A$160,$A$16:$A$162,'[4]проект год'!$K$16)</f>
        <v>#VALUE!</v>
      </c>
      <c r="L127" s="8" t="e">
        <f>SUMIF('[4]проект год'!$A$16:$A$160,$A$16:$A$162,'[4]проект год'!$L$16)</f>
        <v>#VALUE!</v>
      </c>
      <c r="M127" s="8" t="e">
        <f>SUMIF('[4]проект год'!$A$16:$A$160,$A$16:$A$162,'[4]проект год'!$M$16)</f>
        <v>#VALUE!</v>
      </c>
      <c r="N127" s="9" t="e">
        <f t="shared" si="1"/>
        <v>#VALUE!</v>
      </c>
      <c r="O127" s="9"/>
      <c r="P127" s="9"/>
      <c r="Q127" s="9"/>
      <c r="R127" s="9"/>
    </row>
    <row r="128" spans="1:18" s="10" customFormat="1" ht="15" x14ac:dyDescent="0.2">
      <c r="A128" s="6">
        <v>612</v>
      </c>
      <c r="B128" s="7" t="s">
        <v>137</v>
      </c>
      <c r="C128" s="8" t="e">
        <f>SUMIF('[4]проект год'!$A$16:$A$160,$A$16:$A$162,'[4]проект год'!$C$16)</f>
        <v>#VALUE!</v>
      </c>
      <c r="D128" s="8" t="e">
        <f>SUMIF('[4]проект год'!$A$16:$A$160,$A$16:$A$162,'[4]проект год'!$D$16)</f>
        <v>#VALUE!</v>
      </c>
      <c r="E128" s="8" t="e">
        <f>SUMIF('[4]проект год'!$A$16:$A$160,$A$16:$A$162,'[4]проект год'!$E$16)</f>
        <v>#VALUE!</v>
      </c>
      <c r="F128" s="8" t="e">
        <f>SUMIF('[4]проект год'!$A$16:$A$160,$A$16:$A$162,'[4]проект год'!$F$16)</f>
        <v>#VALUE!</v>
      </c>
      <c r="G128" s="8" t="e">
        <f>SUMIF('[4]проект год'!$A$16:$A$160,$A$16:$A$162,'[4]проект год'!$G$16)</f>
        <v>#VALUE!</v>
      </c>
      <c r="H128" s="8" t="e">
        <f>SUMIF('[4]проект год'!$A$16:$A$160,$A$16:$A$162,'[4]проект год'!$H$16)</f>
        <v>#VALUE!</v>
      </c>
      <c r="I128" s="8" t="e">
        <f>SUMIF('[4]проект год'!$A$16:$A$160,$A$16:$A$162,'[4]проект год'!$I$16)</f>
        <v>#VALUE!</v>
      </c>
      <c r="J128" s="8" t="e">
        <f>SUMIF('[4]проект год'!$A$16:$A$160,$A$16:$A$162,'[4]проект год'!$J$16)</f>
        <v>#VALUE!</v>
      </c>
      <c r="K128" s="8" t="e">
        <f>SUMIF('[4]проект год'!$A$16:$A$160,$A$16:$A$162,'[4]проект год'!$K$16)</f>
        <v>#VALUE!</v>
      </c>
      <c r="L128" s="8" t="e">
        <f>SUMIF('[4]проект год'!$A$16:$A$160,$A$16:$A$162,'[4]проект год'!$L$16)</f>
        <v>#VALUE!</v>
      </c>
      <c r="M128" s="8" t="e">
        <f>SUMIF('[4]проект год'!$A$16:$A$160,$A$16:$A$162,'[4]проект год'!$M$16)</f>
        <v>#VALUE!</v>
      </c>
      <c r="N128" s="9" t="e">
        <f t="shared" si="1"/>
        <v>#VALUE!</v>
      </c>
      <c r="O128" s="9"/>
      <c r="P128" s="9"/>
      <c r="Q128" s="9"/>
      <c r="R128" s="9"/>
    </row>
    <row r="129" spans="1:18" s="10" customFormat="1" ht="15" x14ac:dyDescent="0.2">
      <c r="A129" s="6">
        <v>613</v>
      </c>
      <c r="B129" s="7" t="s">
        <v>138</v>
      </c>
      <c r="C129" s="8" t="e">
        <f>SUMIF('[4]проект год'!$A$16:$A$160,$A$16:$A$162,'[4]проект год'!$C$16)</f>
        <v>#VALUE!</v>
      </c>
      <c r="D129" s="8" t="e">
        <f>SUMIF('[4]проект год'!$A$16:$A$160,$A$16:$A$162,'[4]проект год'!$D$16)</f>
        <v>#VALUE!</v>
      </c>
      <c r="E129" s="8" t="e">
        <f>SUMIF('[4]проект год'!$A$16:$A$160,$A$16:$A$162,'[4]проект год'!$E$16)</f>
        <v>#VALUE!</v>
      </c>
      <c r="F129" s="8" t="e">
        <f>SUMIF('[4]проект год'!$A$16:$A$160,$A$16:$A$162,'[4]проект год'!$F$16)</f>
        <v>#VALUE!</v>
      </c>
      <c r="G129" s="8" t="e">
        <f>SUMIF('[4]проект год'!$A$16:$A$160,$A$16:$A$162,'[4]проект год'!$G$16)</f>
        <v>#VALUE!</v>
      </c>
      <c r="H129" s="8" t="e">
        <f>SUMIF('[4]проект год'!$A$16:$A$160,$A$16:$A$162,'[4]проект год'!$H$16)</f>
        <v>#VALUE!</v>
      </c>
      <c r="I129" s="8" t="e">
        <f>SUMIF('[4]проект год'!$A$16:$A$160,$A$16:$A$162,'[4]проект год'!$I$16)</f>
        <v>#VALUE!</v>
      </c>
      <c r="J129" s="8" t="e">
        <f>SUMIF('[4]проект год'!$A$16:$A$160,$A$16:$A$162,'[4]проект год'!$J$16)</f>
        <v>#VALUE!</v>
      </c>
      <c r="K129" s="8" t="e">
        <f>SUMIF('[4]проект год'!$A$16:$A$160,$A$16:$A$162,'[4]проект год'!$K$16)</f>
        <v>#VALUE!</v>
      </c>
      <c r="L129" s="8" t="e">
        <f>SUMIF('[4]проект год'!$A$16:$A$160,$A$16:$A$162,'[4]проект год'!$L$16)</f>
        <v>#VALUE!</v>
      </c>
      <c r="M129" s="8" t="e">
        <f>SUMIF('[4]проект год'!$A$16:$A$160,$A$16:$A$162,'[4]проект год'!$M$16)</f>
        <v>#VALUE!</v>
      </c>
      <c r="N129" s="9" t="e">
        <f t="shared" si="1"/>
        <v>#VALUE!</v>
      </c>
      <c r="O129" s="9"/>
      <c r="P129" s="9"/>
      <c r="Q129" s="9"/>
      <c r="R129" s="9"/>
    </row>
    <row r="130" spans="1:18" s="10" customFormat="1" ht="15" x14ac:dyDescent="0.2">
      <c r="A130" s="6">
        <v>615</v>
      </c>
      <c r="B130" s="7" t="s">
        <v>139</v>
      </c>
      <c r="C130" s="8" t="e">
        <f>SUMIF('[4]проект год'!$A$16:$A$160,$A$16:$A$162,'[4]проект год'!$C$16)</f>
        <v>#VALUE!</v>
      </c>
      <c r="D130" s="8" t="e">
        <f>SUMIF('[4]проект год'!$A$16:$A$160,$A$16:$A$162,'[4]проект год'!$D$16)</f>
        <v>#VALUE!</v>
      </c>
      <c r="E130" s="8" t="e">
        <f>SUMIF('[4]проект год'!$A$16:$A$160,$A$16:$A$162,'[4]проект год'!$E$16)</f>
        <v>#VALUE!</v>
      </c>
      <c r="F130" s="8" t="e">
        <f>SUMIF('[4]проект год'!$A$16:$A$160,$A$16:$A$162,'[4]проект год'!$F$16)</f>
        <v>#VALUE!</v>
      </c>
      <c r="G130" s="8" t="e">
        <f>SUMIF('[4]проект год'!$A$16:$A$160,$A$16:$A$162,'[4]проект год'!$G$16)</f>
        <v>#VALUE!</v>
      </c>
      <c r="H130" s="8" t="e">
        <f>SUMIF('[4]проект год'!$A$16:$A$160,$A$16:$A$162,'[4]проект год'!$H$16)</f>
        <v>#VALUE!</v>
      </c>
      <c r="I130" s="8" t="e">
        <f>SUMIF('[4]проект год'!$A$16:$A$160,$A$16:$A$162,'[4]проект год'!$I$16)</f>
        <v>#VALUE!</v>
      </c>
      <c r="J130" s="8" t="e">
        <f>SUMIF('[4]проект год'!$A$16:$A$160,$A$16:$A$162,'[4]проект год'!$J$16)</f>
        <v>#VALUE!</v>
      </c>
      <c r="K130" s="8" t="e">
        <f>SUMIF('[4]проект год'!$A$16:$A$160,$A$16:$A$162,'[4]проект год'!$K$16)</f>
        <v>#VALUE!</v>
      </c>
      <c r="L130" s="8" t="e">
        <f>SUMIF('[4]проект год'!$A$16:$A$160,$A$16:$A$162,'[4]проект год'!$L$16)</f>
        <v>#VALUE!</v>
      </c>
      <c r="M130" s="8" t="e">
        <f>SUMIF('[4]проект год'!$A$16:$A$160,$A$16:$A$162,'[4]проект год'!$M$16)</f>
        <v>#VALUE!</v>
      </c>
      <c r="N130" s="9" t="e">
        <f t="shared" si="1"/>
        <v>#VALUE!</v>
      </c>
      <c r="O130" s="9"/>
      <c r="P130" s="9"/>
      <c r="Q130" s="9"/>
      <c r="R130" s="9"/>
    </row>
    <row r="131" spans="1:18" s="10" customFormat="1" ht="15" x14ac:dyDescent="0.2">
      <c r="A131" s="6">
        <v>616</v>
      </c>
      <c r="B131" s="7" t="s">
        <v>140</v>
      </c>
      <c r="C131" s="8" t="e">
        <f>SUMIF('[4]проект год'!$A$16:$A$160,$A$16:$A$162,'[4]проект год'!$C$16)</f>
        <v>#VALUE!</v>
      </c>
      <c r="D131" s="8" t="e">
        <f>SUMIF('[4]проект год'!$A$16:$A$160,$A$16:$A$162,'[4]проект год'!$D$16)</f>
        <v>#VALUE!</v>
      </c>
      <c r="E131" s="8" t="e">
        <f>SUMIF('[4]проект год'!$A$16:$A$160,$A$16:$A$162,'[4]проект год'!$E$16)</f>
        <v>#VALUE!</v>
      </c>
      <c r="F131" s="8" t="e">
        <f>SUMIF('[4]проект год'!$A$16:$A$160,$A$16:$A$162,'[4]проект год'!$F$16)</f>
        <v>#VALUE!</v>
      </c>
      <c r="G131" s="8" t="e">
        <f>SUMIF('[4]проект год'!$A$16:$A$160,$A$16:$A$162,'[4]проект год'!$G$16)</f>
        <v>#VALUE!</v>
      </c>
      <c r="H131" s="8" t="e">
        <f>SUMIF('[4]проект год'!$A$16:$A$160,$A$16:$A$162,'[4]проект год'!$H$16)</f>
        <v>#VALUE!</v>
      </c>
      <c r="I131" s="8" t="e">
        <f>SUMIF('[4]проект год'!$A$16:$A$160,$A$16:$A$162,'[4]проект год'!$I$16)</f>
        <v>#VALUE!</v>
      </c>
      <c r="J131" s="8" t="e">
        <f>SUMIF('[4]проект год'!$A$16:$A$160,$A$16:$A$162,'[4]проект год'!$J$16)</f>
        <v>#VALUE!</v>
      </c>
      <c r="K131" s="8" t="e">
        <f>SUMIF('[4]проект год'!$A$16:$A$160,$A$16:$A$162,'[4]проект год'!$K$16)</f>
        <v>#VALUE!</v>
      </c>
      <c r="L131" s="8" t="e">
        <f>SUMIF('[4]проект год'!$A$16:$A$160,$A$16:$A$162,'[4]проект год'!$L$16)</f>
        <v>#VALUE!</v>
      </c>
      <c r="M131" s="8" t="e">
        <f>SUMIF('[4]проект год'!$A$16:$A$160,$A$16:$A$162,'[4]проект год'!$M$16)</f>
        <v>#VALUE!</v>
      </c>
      <c r="N131" s="9" t="e">
        <f t="shared" si="1"/>
        <v>#VALUE!</v>
      </c>
      <c r="O131" s="9"/>
      <c r="P131" s="9"/>
      <c r="Q131" s="9"/>
      <c r="R131" s="9"/>
    </row>
    <row r="132" spans="1:18" s="10" customFormat="1" ht="15" customHeight="1" x14ac:dyDescent="0.2">
      <c r="A132" s="6">
        <v>618</v>
      </c>
      <c r="B132" s="7" t="s">
        <v>141</v>
      </c>
      <c r="C132" s="8" t="e">
        <f>SUMIF('[4]проект год'!$A$16:$A$160,$A$16:$A$162,'[4]проект год'!$C$16)</f>
        <v>#VALUE!</v>
      </c>
      <c r="D132" s="8" t="e">
        <f>SUMIF('[4]проект год'!$A$16:$A$160,$A$16:$A$162,'[4]проект год'!$D$16)</f>
        <v>#VALUE!</v>
      </c>
      <c r="E132" s="8" t="e">
        <f>SUMIF('[4]проект год'!$A$16:$A$160,$A$16:$A$162,'[4]проект год'!$E$16)</f>
        <v>#VALUE!</v>
      </c>
      <c r="F132" s="8" t="e">
        <f>SUMIF('[4]проект год'!$A$16:$A$160,$A$16:$A$162,'[4]проект год'!$F$16)</f>
        <v>#VALUE!</v>
      </c>
      <c r="G132" s="8" t="e">
        <f>SUMIF('[4]проект год'!$A$16:$A$160,$A$16:$A$162,'[4]проект год'!$G$16)</f>
        <v>#VALUE!</v>
      </c>
      <c r="H132" s="8" t="e">
        <f>SUMIF('[4]проект год'!$A$16:$A$160,$A$16:$A$162,'[4]проект год'!$H$16)</f>
        <v>#VALUE!</v>
      </c>
      <c r="I132" s="8" t="e">
        <f>SUMIF('[4]проект год'!$A$16:$A$160,$A$16:$A$162,'[4]проект год'!$I$16)</f>
        <v>#VALUE!</v>
      </c>
      <c r="J132" s="8" t="e">
        <f>SUMIF('[4]проект год'!$A$16:$A$160,$A$16:$A$162,'[4]проект год'!$J$16)</f>
        <v>#VALUE!</v>
      </c>
      <c r="K132" s="8" t="e">
        <f>SUMIF('[4]проект год'!$A$16:$A$160,$A$16:$A$162,'[4]проект год'!$K$16)</f>
        <v>#VALUE!</v>
      </c>
      <c r="L132" s="8" t="e">
        <f>SUMIF('[4]проект год'!$A$16:$A$160,$A$16:$A$162,'[4]проект год'!$L$16)</f>
        <v>#VALUE!</v>
      </c>
      <c r="M132" s="8" t="e">
        <f>SUMIF('[4]проект год'!$A$16:$A$160,$A$16:$A$162,'[4]проект год'!$M$16)</f>
        <v>#VALUE!</v>
      </c>
      <c r="N132" s="9" t="e">
        <f t="shared" si="1"/>
        <v>#VALUE!</v>
      </c>
      <c r="O132" s="9"/>
      <c r="P132" s="9"/>
      <c r="Q132" s="9"/>
      <c r="R132" s="9"/>
    </row>
    <row r="133" spans="1:18" s="10" customFormat="1" ht="15" x14ac:dyDescent="0.2">
      <c r="A133" s="6">
        <v>623</v>
      </c>
      <c r="B133" s="7" t="s">
        <v>142</v>
      </c>
      <c r="C133" s="8" t="e">
        <f>SUMIF('[4]проект год'!$A$16:$A$160,$A$16:$A$162,'[4]проект год'!$C$16)</f>
        <v>#VALUE!</v>
      </c>
      <c r="D133" s="8" t="e">
        <f>SUMIF('[4]проект год'!$A$16:$A$160,$A$16:$A$162,'[4]проект год'!$D$16)</f>
        <v>#VALUE!</v>
      </c>
      <c r="E133" s="8" t="e">
        <f>SUMIF('[4]проект год'!$A$16:$A$160,$A$16:$A$162,'[4]проект год'!$E$16)</f>
        <v>#VALUE!</v>
      </c>
      <c r="F133" s="8" t="e">
        <f>SUMIF('[4]проект год'!$A$16:$A$160,$A$16:$A$162,'[4]проект год'!$F$16)</f>
        <v>#VALUE!</v>
      </c>
      <c r="G133" s="8" t="e">
        <f>SUMIF('[4]проект год'!$A$16:$A$160,$A$16:$A$162,'[4]проект год'!$G$16)</f>
        <v>#VALUE!</v>
      </c>
      <c r="H133" s="8" t="e">
        <f>SUMIF('[4]проект год'!$A$16:$A$160,$A$16:$A$162,'[4]проект год'!$H$16)</f>
        <v>#VALUE!</v>
      </c>
      <c r="I133" s="8" t="e">
        <f>SUMIF('[4]проект год'!$A$16:$A$160,$A$16:$A$162,'[4]проект год'!$I$16)</f>
        <v>#VALUE!</v>
      </c>
      <c r="J133" s="8" t="e">
        <f>SUMIF('[4]проект год'!$A$16:$A$160,$A$16:$A$162,'[4]проект год'!$J$16)</f>
        <v>#VALUE!</v>
      </c>
      <c r="K133" s="8" t="e">
        <f>SUMIF('[4]проект год'!$A$16:$A$160,$A$16:$A$162,'[4]проект год'!$K$16)</f>
        <v>#VALUE!</v>
      </c>
      <c r="L133" s="8" t="e">
        <f>SUMIF('[4]проект год'!$A$16:$A$160,$A$16:$A$162,'[4]проект год'!$L$16)</f>
        <v>#VALUE!</v>
      </c>
      <c r="M133" s="8" t="e">
        <f>SUMIF('[4]проект год'!$A$16:$A$160,$A$16:$A$162,'[4]проект год'!$M$16)</f>
        <v>#VALUE!</v>
      </c>
      <c r="N133" s="9" t="e">
        <f t="shared" si="1"/>
        <v>#VALUE!</v>
      </c>
      <c r="O133" s="9"/>
      <c r="P133" s="9"/>
      <c r="Q133" s="9"/>
      <c r="R133" s="9"/>
    </row>
    <row r="134" spans="1:18" s="10" customFormat="1" ht="15" x14ac:dyDescent="0.2">
      <c r="A134" s="6">
        <v>624</v>
      </c>
      <c r="B134" s="7" t="s">
        <v>143</v>
      </c>
      <c r="C134" s="8" t="e">
        <f>SUMIF('[4]проект год'!$A$16:$A$160,$A$16:$A$162,'[4]проект год'!$C$16)</f>
        <v>#VALUE!</v>
      </c>
      <c r="D134" s="8" t="e">
        <f>SUMIF('[4]проект год'!$A$16:$A$160,$A$16:$A$162,'[4]проект год'!$D$16)</f>
        <v>#VALUE!</v>
      </c>
      <c r="E134" s="8" t="e">
        <f>SUMIF('[4]проект год'!$A$16:$A$160,$A$16:$A$162,'[4]проект год'!$E$16)</f>
        <v>#VALUE!</v>
      </c>
      <c r="F134" s="8" t="e">
        <f>SUMIF('[4]проект год'!$A$16:$A$160,$A$16:$A$162,'[4]проект год'!$F$16)</f>
        <v>#VALUE!</v>
      </c>
      <c r="G134" s="8" t="e">
        <f>SUMIF('[4]проект год'!$A$16:$A$160,$A$16:$A$162,'[4]проект год'!$G$16)</f>
        <v>#VALUE!</v>
      </c>
      <c r="H134" s="8" t="e">
        <f>SUMIF('[4]проект год'!$A$16:$A$160,$A$16:$A$162,'[4]проект год'!$H$16)</f>
        <v>#VALUE!</v>
      </c>
      <c r="I134" s="8" t="e">
        <f>SUMIF('[4]проект год'!$A$16:$A$160,$A$16:$A$162,'[4]проект год'!$I$16)</f>
        <v>#VALUE!</v>
      </c>
      <c r="J134" s="8" t="e">
        <f>SUMIF('[4]проект год'!$A$16:$A$160,$A$16:$A$162,'[4]проект год'!$J$16)</f>
        <v>#VALUE!</v>
      </c>
      <c r="K134" s="8" t="e">
        <f>SUMIF('[4]проект год'!$A$16:$A$160,$A$16:$A$162,'[4]проект год'!$K$16)</f>
        <v>#VALUE!</v>
      </c>
      <c r="L134" s="8" t="e">
        <f>SUMIF('[4]проект год'!$A$16:$A$160,$A$16:$A$162,'[4]проект год'!$L$16)</f>
        <v>#VALUE!</v>
      </c>
      <c r="M134" s="8" t="e">
        <f>SUMIF('[4]проект год'!$A$16:$A$160,$A$16:$A$162,'[4]проект год'!$M$16)</f>
        <v>#VALUE!</v>
      </c>
      <c r="N134" s="9" t="e">
        <f t="shared" si="1"/>
        <v>#VALUE!</v>
      </c>
      <c r="O134" s="9"/>
      <c r="P134" s="9"/>
      <c r="Q134" s="9"/>
      <c r="R134" s="9"/>
    </row>
    <row r="135" spans="1:18" s="10" customFormat="1" ht="15" x14ac:dyDescent="0.2">
      <c r="A135" s="6">
        <v>625</v>
      </c>
      <c r="B135" s="7" t="s">
        <v>144</v>
      </c>
      <c r="C135" s="8" t="e">
        <f>SUMIF('[4]проект год'!$A$16:$A$160,$A$16:$A$162,'[4]проект год'!$C$16)</f>
        <v>#VALUE!</v>
      </c>
      <c r="D135" s="8" t="e">
        <f>SUMIF('[4]проект год'!$A$16:$A$160,$A$16:$A$162,'[4]проект год'!$D$16)</f>
        <v>#VALUE!</v>
      </c>
      <c r="E135" s="8" t="e">
        <f>SUMIF('[4]проект год'!$A$16:$A$160,$A$16:$A$162,'[4]проект год'!$E$16)</f>
        <v>#VALUE!</v>
      </c>
      <c r="F135" s="8" t="e">
        <f>SUMIF('[4]проект год'!$A$16:$A$160,$A$16:$A$162,'[4]проект год'!$F$16)</f>
        <v>#VALUE!</v>
      </c>
      <c r="G135" s="8" t="e">
        <f>SUMIF('[4]проект год'!$A$16:$A$160,$A$16:$A$162,'[4]проект год'!$G$16)</f>
        <v>#VALUE!</v>
      </c>
      <c r="H135" s="8" t="e">
        <f>SUMIF('[4]проект год'!$A$16:$A$160,$A$16:$A$162,'[4]проект год'!$H$16)</f>
        <v>#VALUE!</v>
      </c>
      <c r="I135" s="8" t="e">
        <f>SUMIF('[4]проект год'!$A$16:$A$160,$A$16:$A$162,'[4]проект год'!$I$16)</f>
        <v>#VALUE!</v>
      </c>
      <c r="J135" s="8" t="e">
        <f>SUMIF('[4]проект год'!$A$16:$A$160,$A$16:$A$162,'[4]проект год'!$J$16)</f>
        <v>#VALUE!</v>
      </c>
      <c r="K135" s="8" t="e">
        <f>SUMIF('[4]проект год'!$A$16:$A$160,$A$16:$A$162,'[4]проект год'!$K$16)</f>
        <v>#VALUE!</v>
      </c>
      <c r="L135" s="8" t="e">
        <f>SUMIF('[4]проект год'!$A$16:$A$160,$A$16:$A$162,'[4]проект год'!$L$16)</f>
        <v>#VALUE!</v>
      </c>
      <c r="M135" s="8" t="e">
        <f>SUMIF('[4]проект год'!$A$16:$A$160,$A$16:$A$162,'[4]проект год'!$M$16)</f>
        <v>#VALUE!</v>
      </c>
      <c r="N135" s="9" t="e">
        <f t="shared" si="1"/>
        <v>#VALUE!</v>
      </c>
      <c r="O135" s="9"/>
      <c r="P135" s="9"/>
      <c r="Q135" s="9"/>
      <c r="R135" s="9"/>
    </row>
    <row r="136" spans="1:18" s="10" customFormat="1" ht="15" x14ac:dyDescent="0.2">
      <c r="A136" s="6">
        <v>626</v>
      </c>
      <c r="B136" s="7" t="s">
        <v>145</v>
      </c>
      <c r="C136" s="8" t="e">
        <f>SUMIF('[4]проект год'!$A$16:$A$160,$A$16:$A$162,'[4]проект год'!$C$16)</f>
        <v>#VALUE!</v>
      </c>
      <c r="D136" s="8" t="e">
        <f>SUMIF('[4]проект год'!$A$16:$A$160,$A$16:$A$162,'[4]проект год'!$D$16)</f>
        <v>#VALUE!</v>
      </c>
      <c r="E136" s="8" t="e">
        <f>SUMIF('[4]проект год'!$A$16:$A$160,$A$16:$A$162,'[4]проект год'!$E$16)</f>
        <v>#VALUE!</v>
      </c>
      <c r="F136" s="8" t="e">
        <f>SUMIF('[4]проект год'!$A$16:$A$160,$A$16:$A$162,'[4]проект год'!$F$16)</f>
        <v>#VALUE!</v>
      </c>
      <c r="G136" s="8" t="e">
        <f>SUMIF('[4]проект год'!$A$16:$A$160,$A$16:$A$162,'[4]проект год'!$G$16)</f>
        <v>#VALUE!</v>
      </c>
      <c r="H136" s="8" t="e">
        <f>SUMIF('[4]проект год'!$A$16:$A$160,$A$16:$A$162,'[4]проект год'!$H$16)</f>
        <v>#VALUE!</v>
      </c>
      <c r="I136" s="8" t="e">
        <f>SUMIF('[4]проект год'!$A$16:$A$160,$A$16:$A$162,'[4]проект год'!$I$16)</f>
        <v>#VALUE!</v>
      </c>
      <c r="J136" s="8" t="e">
        <f>SUMIF('[4]проект год'!$A$16:$A$160,$A$16:$A$162,'[4]проект год'!$J$16)</f>
        <v>#VALUE!</v>
      </c>
      <c r="K136" s="8" t="e">
        <f>SUMIF('[4]проект год'!$A$16:$A$160,$A$16:$A$162,'[4]проект год'!$K$16)</f>
        <v>#VALUE!</v>
      </c>
      <c r="L136" s="8" t="e">
        <f>SUMIF('[4]проект год'!$A$16:$A$160,$A$16:$A$162,'[4]проект год'!$L$16)</f>
        <v>#VALUE!</v>
      </c>
      <c r="M136" s="8" t="e">
        <f>SUMIF('[4]проект год'!$A$16:$A$160,$A$16:$A$162,'[4]проект год'!$M$16)</f>
        <v>#VALUE!</v>
      </c>
      <c r="N136" s="9" t="e">
        <f t="shared" si="1"/>
        <v>#VALUE!</v>
      </c>
      <c r="O136" s="9"/>
      <c r="P136" s="9"/>
      <c r="Q136" s="9"/>
      <c r="R136" s="9"/>
    </row>
    <row r="137" spans="1:18" s="10" customFormat="1" ht="15" x14ac:dyDescent="0.2">
      <c r="A137" s="6">
        <v>628</v>
      </c>
      <c r="B137" s="7" t="s">
        <v>146</v>
      </c>
      <c r="C137" s="8" t="e">
        <f>SUMIF('[4]проект год'!$A$16:$A$160,$A$16:$A$162,'[4]проект год'!$C$16)</f>
        <v>#VALUE!</v>
      </c>
      <c r="D137" s="8" t="e">
        <f>SUMIF('[4]проект год'!$A$16:$A$160,$A$16:$A$162,'[4]проект год'!$D$16)</f>
        <v>#VALUE!</v>
      </c>
      <c r="E137" s="8" t="e">
        <f>SUMIF('[4]проект год'!$A$16:$A$160,$A$16:$A$162,'[4]проект год'!$E$16)</f>
        <v>#VALUE!</v>
      </c>
      <c r="F137" s="8" t="e">
        <f>SUMIF('[4]проект год'!$A$16:$A$160,$A$16:$A$162,'[4]проект год'!$F$16)</f>
        <v>#VALUE!</v>
      </c>
      <c r="G137" s="8" t="e">
        <f>SUMIF('[4]проект год'!$A$16:$A$160,$A$16:$A$162,'[4]проект год'!$G$16)</f>
        <v>#VALUE!</v>
      </c>
      <c r="H137" s="8" t="e">
        <f>SUMIF('[4]проект год'!$A$16:$A$160,$A$16:$A$162,'[4]проект год'!$H$16)</f>
        <v>#VALUE!</v>
      </c>
      <c r="I137" s="8" t="e">
        <f>SUMIF('[4]проект год'!$A$16:$A$160,$A$16:$A$162,'[4]проект год'!$I$16)</f>
        <v>#VALUE!</v>
      </c>
      <c r="J137" s="8" t="e">
        <f>SUMIF('[4]проект год'!$A$16:$A$160,$A$16:$A$162,'[4]проект год'!$J$16)</f>
        <v>#VALUE!</v>
      </c>
      <c r="K137" s="8" t="e">
        <f>SUMIF('[4]проект год'!$A$16:$A$160,$A$16:$A$162,'[4]проект год'!$K$16)</f>
        <v>#VALUE!</v>
      </c>
      <c r="L137" s="8" t="e">
        <f>SUMIF('[4]проект год'!$A$16:$A$160,$A$16:$A$162,'[4]проект год'!$L$16)</f>
        <v>#VALUE!</v>
      </c>
      <c r="M137" s="8" t="e">
        <f>SUMIF('[4]проект год'!$A$16:$A$160,$A$16:$A$162,'[4]проект год'!$M$16)</f>
        <v>#VALUE!</v>
      </c>
      <c r="N137" s="9" t="e">
        <f t="shared" si="1"/>
        <v>#VALUE!</v>
      </c>
      <c r="O137" s="9"/>
      <c r="P137" s="9"/>
      <c r="Q137" s="9"/>
      <c r="R137" s="9"/>
    </row>
    <row r="138" spans="1:18" s="10" customFormat="1" ht="15" x14ac:dyDescent="0.2">
      <c r="A138" s="6">
        <v>630</v>
      </c>
      <c r="B138" s="7" t="s">
        <v>147</v>
      </c>
      <c r="C138" s="8" t="e">
        <f>SUMIF('[4]проект год'!$A$16:$A$160,$A$16:$A$162,'[4]проект год'!$C$16)</f>
        <v>#VALUE!</v>
      </c>
      <c r="D138" s="8" t="e">
        <f>SUMIF('[4]проект год'!$A$16:$A$160,$A$16:$A$162,'[4]проект год'!$D$16)</f>
        <v>#VALUE!</v>
      </c>
      <c r="E138" s="8" t="e">
        <f>SUMIF('[4]проект год'!$A$16:$A$160,$A$16:$A$162,'[4]проект год'!$E$16)</f>
        <v>#VALUE!</v>
      </c>
      <c r="F138" s="8" t="e">
        <f>SUMIF('[4]проект год'!$A$16:$A$160,$A$16:$A$162,'[4]проект год'!$F$16)</f>
        <v>#VALUE!</v>
      </c>
      <c r="G138" s="8" t="e">
        <f>SUMIF('[4]проект год'!$A$16:$A$160,$A$16:$A$162,'[4]проект год'!$G$16)</f>
        <v>#VALUE!</v>
      </c>
      <c r="H138" s="8" t="e">
        <f>SUMIF('[4]проект год'!$A$16:$A$160,$A$16:$A$162,'[4]проект год'!$H$16)</f>
        <v>#VALUE!</v>
      </c>
      <c r="I138" s="8" t="e">
        <f>SUMIF('[4]проект год'!$A$16:$A$160,$A$16:$A$162,'[4]проект год'!$I$16)</f>
        <v>#VALUE!</v>
      </c>
      <c r="J138" s="8" t="e">
        <f>SUMIF('[4]проект год'!$A$16:$A$160,$A$16:$A$162,'[4]проект год'!$J$16)</f>
        <v>#VALUE!</v>
      </c>
      <c r="K138" s="8" t="e">
        <f>SUMIF('[4]проект год'!$A$16:$A$160,$A$16:$A$162,'[4]проект год'!$K$16)</f>
        <v>#VALUE!</v>
      </c>
      <c r="L138" s="8" t="e">
        <f>SUMIF('[4]проект год'!$A$16:$A$160,$A$16:$A$162,'[4]проект год'!$L$16)</f>
        <v>#VALUE!</v>
      </c>
      <c r="M138" s="8" t="e">
        <f>SUMIF('[4]проект год'!$A$16:$A$160,$A$16:$A$162,'[4]проект год'!$M$16)</f>
        <v>#VALUE!</v>
      </c>
      <c r="N138" s="9" t="e">
        <f t="shared" si="1"/>
        <v>#VALUE!</v>
      </c>
      <c r="O138" s="9"/>
      <c r="P138" s="9"/>
      <c r="Q138" s="9"/>
      <c r="R138" s="9"/>
    </row>
    <row r="139" spans="1:18" s="10" customFormat="1" ht="15" x14ac:dyDescent="0.2">
      <c r="A139" s="6">
        <v>631</v>
      </c>
      <c r="B139" s="7" t="s">
        <v>148</v>
      </c>
      <c r="C139" s="8" t="e">
        <f>SUMIF('[4]проект год'!$A$16:$A$160,$A$16:$A$162,'[4]проект год'!$C$16)</f>
        <v>#VALUE!</v>
      </c>
      <c r="D139" s="8" t="e">
        <f>SUMIF('[4]проект год'!$A$16:$A$160,$A$16:$A$162,'[4]проект год'!$D$16)</f>
        <v>#VALUE!</v>
      </c>
      <c r="E139" s="8" t="e">
        <f>SUMIF('[4]проект год'!$A$16:$A$160,$A$16:$A$162,'[4]проект год'!$E$16)</f>
        <v>#VALUE!</v>
      </c>
      <c r="F139" s="8" t="e">
        <f>SUMIF('[4]проект год'!$A$16:$A$160,$A$16:$A$162,'[4]проект год'!$F$16)</f>
        <v>#VALUE!</v>
      </c>
      <c r="G139" s="8" t="e">
        <f>SUMIF('[4]проект год'!$A$16:$A$160,$A$16:$A$162,'[4]проект год'!$G$16)</f>
        <v>#VALUE!</v>
      </c>
      <c r="H139" s="8" t="e">
        <f>SUMIF('[4]проект год'!$A$16:$A$160,$A$16:$A$162,'[4]проект год'!$H$16)</f>
        <v>#VALUE!</v>
      </c>
      <c r="I139" s="8" t="e">
        <f>SUMIF('[4]проект год'!$A$16:$A$160,$A$16:$A$162,'[4]проект год'!$I$16)</f>
        <v>#VALUE!</v>
      </c>
      <c r="J139" s="8" t="e">
        <f>SUMIF('[4]проект год'!$A$16:$A$160,$A$16:$A$162,'[4]проект год'!$J$16)</f>
        <v>#VALUE!</v>
      </c>
      <c r="K139" s="8" t="e">
        <f>SUMIF('[4]проект год'!$A$16:$A$160,$A$16:$A$162,'[4]проект год'!$K$16)</f>
        <v>#VALUE!</v>
      </c>
      <c r="L139" s="8" t="e">
        <f>SUMIF('[4]проект год'!$A$16:$A$160,$A$16:$A$162,'[4]проект год'!$L$16)</f>
        <v>#VALUE!</v>
      </c>
      <c r="M139" s="8" t="e">
        <f>SUMIF('[4]проект год'!$A$16:$A$160,$A$16:$A$162,'[4]проект год'!$M$16)</f>
        <v>#VALUE!</v>
      </c>
      <c r="N139" s="9" t="e">
        <f t="shared" si="1"/>
        <v>#VALUE!</v>
      </c>
      <c r="O139" s="9"/>
      <c r="P139" s="9"/>
      <c r="Q139" s="9"/>
      <c r="R139" s="9"/>
    </row>
    <row r="140" spans="1:18" s="10" customFormat="1" ht="15" x14ac:dyDescent="0.2">
      <c r="A140" s="6">
        <v>632</v>
      </c>
      <c r="B140" s="7" t="s">
        <v>149</v>
      </c>
      <c r="C140" s="8" t="e">
        <f>SUMIF('[4]проект год'!$A$16:$A$160,$A$16:$A$162,'[4]проект год'!$C$16)</f>
        <v>#VALUE!</v>
      </c>
      <c r="D140" s="8" t="e">
        <f>SUMIF('[4]проект год'!$A$16:$A$160,$A$16:$A$162,'[4]проект год'!$D$16)</f>
        <v>#VALUE!</v>
      </c>
      <c r="E140" s="8" t="e">
        <f>SUMIF('[4]проект год'!$A$16:$A$160,$A$16:$A$162,'[4]проект год'!$E$16)</f>
        <v>#VALUE!</v>
      </c>
      <c r="F140" s="8" t="e">
        <f>SUMIF('[4]проект год'!$A$16:$A$160,$A$16:$A$162,'[4]проект год'!$F$16)</f>
        <v>#VALUE!</v>
      </c>
      <c r="G140" s="8" t="e">
        <f>SUMIF('[4]проект год'!$A$16:$A$160,$A$16:$A$162,'[4]проект год'!$G$16)</f>
        <v>#VALUE!</v>
      </c>
      <c r="H140" s="8" t="e">
        <f>SUMIF('[4]проект год'!$A$16:$A$160,$A$16:$A$162,'[4]проект год'!$H$16)</f>
        <v>#VALUE!</v>
      </c>
      <c r="I140" s="8" t="e">
        <f>SUMIF('[4]проект год'!$A$16:$A$160,$A$16:$A$162,'[4]проект год'!$I$16)</f>
        <v>#VALUE!</v>
      </c>
      <c r="J140" s="8" t="e">
        <f>SUMIF('[4]проект год'!$A$16:$A$160,$A$16:$A$162,'[4]проект год'!$J$16)</f>
        <v>#VALUE!</v>
      </c>
      <c r="K140" s="8" t="e">
        <f>SUMIF('[4]проект год'!$A$16:$A$160,$A$16:$A$162,'[4]проект год'!$K$16)</f>
        <v>#VALUE!</v>
      </c>
      <c r="L140" s="8" t="e">
        <f>SUMIF('[4]проект год'!$A$16:$A$160,$A$16:$A$162,'[4]проект год'!$L$16)</f>
        <v>#VALUE!</v>
      </c>
      <c r="M140" s="8" t="e">
        <f>SUMIF('[4]проект год'!$A$16:$A$160,$A$16:$A$162,'[4]проект год'!$M$16)</f>
        <v>#VALUE!</v>
      </c>
      <c r="N140" s="9" t="e">
        <f t="shared" si="1"/>
        <v>#VALUE!</v>
      </c>
      <c r="O140" s="9"/>
      <c r="P140" s="9"/>
      <c r="Q140" s="9"/>
      <c r="R140" s="9"/>
    </row>
    <row r="141" spans="1:18" s="10" customFormat="1" ht="30" x14ac:dyDescent="0.2">
      <c r="A141" s="6">
        <v>634</v>
      </c>
      <c r="B141" s="7" t="s">
        <v>150</v>
      </c>
      <c r="C141" s="8" t="e">
        <f>SUMIF('[4]проект год'!$A$16:$A$160,$A$16:$A$162,'[4]проект год'!$C$16)</f>
        <v>#VALUE!</v>
      </c>
      <c r="D141" s="8" t="e">
        <f>SUMIF('[4]проект год'!$A$16:$A$160,$A$16:$A$162,'[4]проект год'!$D$16)</f>
        <v>#VALUE!</v>
      </c>
      <c r="E141" s="8" t="e">
        <f>SUMIF('[4]проект год'!$A$16:$A$160,$A$16:$A$162,'[4]проект год'!$E$16)</f>
        <v>#VALUE!</v>
      </c>
      <c r="F141" s="8" t="e">
        <f>SUMIF('[4]проект год'!$A$16:$A$160,$A$16:$A$162,'[4]проект год'!$F$16)</f>
        <v>#VALUE!</v>
      </c>
      <c r="G141" s="8" t="e">
        <f>SUMIF('[4]проект год'!$A$16:$A$160,$A$16:$A$162,'[4]проект год'!$G$16)</f>
        <v>#VALUE!</v>
      </c>
      <c r="H141" s="8" t="e">
        <f>SUMIF('[4]проект год'!$A$16:$A$160,$A$16:$A$162,'[4]проект год'!$H$16)</f>
        <v>#VALUE!</v>
      </c>
      <c r="I141" s="8" t="e">
        <f>SUMIF('[4]проект год'!$A$16:$A$160,$A$16:$A$162,'[4]проект год'!$I$16)</f>
        <v>#VALUE!</v>
      </c>
      <c r="J141" s="8" t="e">
        <f>SUMIF('[4]проект год'!$A$16:$A$160,$A$16:$A$162,'[4]проект год'!$J$16)</f>
        <v>#VALUE!</v>
      </c>
      <c r="K141" s="8" t="e">
        <f>SUMIF('[4]проект год'!$A$16:$A$160,$A$16:$A$162,'[4]проект год'!$K$16)</f>
        <v>#VALUE!</v>
      </c>
      <c r="L141" s="8" t="e">
        <f>SUMIF('[4]проект год'!$A$16:$A$160,$A$16:$A$162,'[4]проект год'!$L$16)</f>
        <v>#VALUE!</v>
      </c>
      <c r="M141" s="8" t="e">
        <f>SUMIF('[4]проект год'!$A$16:$A$160,$A$16:$A$162,'[4]проект год'!$M$16)</f>
        <v>#VALUE!</v>
      </c>
      <c r="N141" s="9" t="e">
        <f t="shared" si="1"/>
        <v>#VALUE!</v>
      </c>
      <c r="O141" s="9"/>
      <c r="P141" s="9"/>
      <c r="Q141" s="9"/>
      <c r="R141" s="9"/>
    </row>
    <row r="142" spans="1:18" s="10" customFormat="1" ht="15" x14ac:dyDescent="0.2">
      <c r="A142" s="6">
        <v>636</v>
      </c>
      <c r="B142" s="7" t="s">
        <v>151</v>
      </c>
      <c r="C142" s="8" t="e">
        <f>SUMIF('[4]проект год'!$A$16:$A$160,$A$16:$A$162,'[4]проект год'!$C$16)</f>
        <v>#VALUE!</v>
      </c>
      <c r="D142" s="8" t="e">
        <f>SUMIF('[4]проект год'!$A$16:$A$160,$A$16:$A$162,'[4]проект год'!$D$16)</f>
        <v>#VALUE!</v>
      </c>
      <c r="E142" s="8" t="e">
        <f>SUMIF('[4]проект год'!$A$16:$A$160,$A$16:$A$162,'[4]проект год'!$E$16)</f>
        <v>#VALUE!</v>
      </c>
      <c r="F142" s="8" t="e">
        <f>SUMIF('[4]проект год'!$A$16:$A$160,$A$16:$A$162,'[4]проект год'!$F$16)</f>
        <v>#VALUE!</v>
      </c>
      <c r="G142" s="8" t="e">
        <f>SUMIF('[4]проект год'!$A$16:$A$160,$A$16:$A$162,'[4]проект год'!$G$16)</f>
        <v>#VALUE!</v>
      </c>
      <c r="H142" s="8" t="e">
        <f>SUMIF('[4]проект год'!$A$16:$A$160,$A$16:$A$162,'[4]проект год'!$H$16)</f>
        <v>#VALUE!</v>
      </c>
      <c r="I142" s="8" t="e">
        <f>SUMIF('[4]проект год'!$A$16:$A$160,$A$16:$A$162,'[4]проект год'!$I$16)</f>
        <v>#VALUE!</v>
      </c>
      <c r="J142" s="8" t="e">
        <f>SUMIF('[4]проект год'!$A$16:$A$160,$A$16:$A$162,'[4]проект год'!$J$16)</f>
        <v>#VALUE!</v>
      </c>
      <c r="K142" s="8" t="e">
        <f>SUMIF('[4]проект год'!$A$16:$A$160,$A$16:$A$162,'[4]проект год'!$K$16)</f>
        <v>#VALUE!</v>
      </c>
      <c r="L142" s="8" t="e">
        <f>SUMIF('[4]проект год'!$A$16:$A$160,$A$16:$A$162,'[4]проект год'!$L$16)</f>
        <v>#VALUE!</v>
      </c>
      <c r="M142" s="8" t="e">
        <f>SUMIF('[4]проект год'!$A$16:$A$160,$A$16:$A$162,'[4]проект год'!$M$16)</f>
        <v>#VALUE!</v>
      </c>
      <c r="N142" s="9" t="e">
        <f t="shared" si="1"/>
        <v>#VALUE!</v>
      </c>
      <c r="O142" s="9"/>
      <c r="P142" s="9"/>
      <c r="Q142" s="9"/>
      <c r="R142" s="9"/>
    </row>
    <row r="143" spans="1:18" s="10" customFormat="1" ht="15" x14ac:dyDescent="0.2">
      <c r="A143" s="6">
        <v>639</v>
      </c>
      <c r="B143" s="7" t="s">
        <v>152</v>
      </c>
      <c r="C143" s="8" t="e">
        <f>SUMIF('[4]проект год'!$A$16:$A$160,$A$16:$A$162,'[4]проект год'!$C$16)</f>
        <v>#VALUE!</v>
      </c>
      <c r="D143" s="8" t="e">
        <f>SUMIF('[4]проект год'!$A$16:$A$160,$A$16:$A$162,'[4]проект год'!$D$16)</f>
        <v>#VALUE!</v>
      </c>
      <c r="E143" s="8" t="e">
        <f>SUMIF('[4]проект год'!$A$16:$A$160,$A$16:$A$162,'[4]проект год'!$E$16)</f>
        <v>#VALUE!</v>
      </c>
      <c r="F143" s="8" t="e">
        <f>SUMIF('[4]проект год'!$A$16:$A$160,$A$16:$A$162,'[4]проект год'!$F$16)</f>
        <v>#VALUE!</v>
      </c>
      <c r="G143" s="8" t="e">
        <f>SUMIF('[4]проект год'!$A$16:$A$160,$A$16:$A$162,'[4]проект год'!$G$16)</f>
        <v>#VALUE!</v>
      </c>
      <c r="H143" s="8" t="e">
        <f>SUMIF('[4]проект год'!$A$16:$A$160,$A$16:$A$162,'[4]проект год'!$H$16)</f>
        <v>#VALUE!</v>
      </c>
      <c r="I143" s="8" t="e">
        <f>SUMIF('[4]проект год'!$A$16:$A$160,$A$16:$A$162,'[4]проект год'!$I$16)</f>
        <v>#VALUE!</v>
      </c>
      <c r="J143" s="8" t="e">
        <f>SUMIF('[4]проект год'!$A$16:$A$160,$A$16:$A$162,'[4]проект год'!$J$16)</f>
        <v>#VALUE!</v>
      </c>
      <c r="K143" s="8" t="e">
        <f>SUMIF('[4]проект год'!$A$16:$A$160,$A$16:$A$162,'[4]проект год'!$K$16)</f>
        <v>#VALUE!</v>
      </c>
      <c r="L143" s="8" t="e">
        <f>SUMIF('[4]проект год'!$A$16:$A$160,$A$16:$A$162,'[4]проект год'!$L$16)</f>
        <v>#VALUE!</v>
      </c>
      <c r="M143" s="8" t="e">
        <f>SUMIF('[4]проект год'!$A$16:$A$160,$A$16:$A$162,'[4]проект год'!$M$16)</f>
        <v>#VALUE!</v>
      </c>
      <c r="N143" s="9" t="e">
        <f t="shared" si="1"/>
        <v>#VALUE!</v>
      </c>
      <c r="O143" s="9"/>
      <c r="P143" s="9"/>
      <c r="Q143" s="9"/>
      <c r="R143" s="9"/>
    </row>
    <row r="144" spans="1:18" s="10" customFormat="1" ht="15" x14ac:dyDescent="0.2">
      <c r="A144" s="6">
        <v>640</v>
      </c>
      <c r="B144" s="7" t="s">
        <v>153</v>
      </c>
      <c r="C144" s="8" t="e">
        <f>SUMIF('[4]проект год'!$A$16:$A$160,$A$16:$A$162,'[4]проект год'!$C$16)</f>
        <v>#VALUE!</v>
      </c>
      <c r="D144" s="8" t="e">
        <f>SUMIF('[4]проект год'!$A$16:$A$160,$A$16:$A$162,'[4]проект год'!$D$16)</f>
        <v>#VALUE!</v>
      </c>
      <c r="E144" s="8" t="e">
        <f>SUMIF('[4]проект год'!$A$16:$A$160,$A$16:$A$162,'[4]проект год'!$E$16)</f>
        <v>#VALUE!</v>
      </c>
      <c r="F144" s="8" t="e">
        <f>SUMIF('[4]проект год'!$A$16:$A$160,$A$16:$A$162,'[4]проект год'!$F$16)</f>
        <v>#VALUE!</v>
      </c>
      <c r="G144" s="8" t="e">
        <f>SUMIF('[4]проект год'!$A$16:$A$160,$A$16:$A$162,'[4]проект год'!$G$16)</f>
        <v>#VALUE!</v>
      </c>
      <c r="H144" s="8" t="e">
        <f>SUMIF('[4]проект год'!$A$16:$A$160,$A$16:$A$162,'[4]проект год'!$H$16)</f>
        <v>#VALUE!</v>
      </c>
      <c r="I144" s="8" t="e">
        <f>SUMIF('[4]проект год'!$A$16:$A$160,$A$16:$A$162,'[4]проект год'!$I$16)</f>
        <v>#VALUE!</v>
      </c>
      <c r="J144" s="8" t="e">
        <f>SUMIF('[4]проект год'!$A$16:$A$160,$A$16:$A$162,'[4]проект год'!$J$16)</f>
        <v>#VALUE!</v>
      </c>
      <c r="K144" s="8" t="e">
        <f>SUMIF('[4]проект год'!$A$16:$A$160,$A$16:$A$162,'[4]проект год'!$K$16)</f>
        <v>#VALUE!</v>
      </c>
      <c r="L144" s="8" t="e">
        <f>SUMIF('[4]проект год'!$A$16:$A$160,$A$16:$A$162,'[4]проект год'!$L$16)</f>
        <v>#VALUE!</v>
      </c>
      <c r="M144" s="8" t="e">
        <f>SUMIF('[4]проект год'!$A$16:$A$160,$A$16:$A$162,'[4]проект год'!$M$16)</f>
        <v>#VALUE!</v>
      </c>
      <c r="N144" s="9" t="e">
        <f t="shared" si="1"/>
        <v>#VALUE!</v>
      </c>
      <c r="O144" s="9"/>
      <c r="P144" s="9"/>
      <c r="Q144" s="9"/>
      <c r="R144" s="9"/>
    </row>
    <row r="145" spans="1:18" s="10" customFormat="1" ht="15" x14ac:dyDescent="0.2">
      <c r="A145" s="6">
        <v>641</v>
      </c>
      <c r="B145" s="7" t="s">
        <v>154</v>
      </c>
      <c r="C145" s="8" t="e">
        <f>SUMIF('[4]проект год'!$A$16:$A$160,$A$16:$A$162,'[4]проект год'!$C$16)</f>
        <v>#VALUE!</v>
      </c>
      <c r="D145" s="8" t="e">
        <f>SUMIF('[4]проект год'!$A$16:$A$160,$A$16:$A$162,'[4]проект год'!$D$16)</f>
        <v>#VALUE!</v>
      </c>
      <c r="E145" s="8" t="e">
        <f>SUMIF('[4]проект год'!$A$16:$A$160,$A$16:$A$162,'[4]проект год'!$E$16)</f>
        <v>#VALUE!</v>
      </c>
      <c r="F145" s="8" t="e">
        <f>SUMIF('[4]проект год'!$A$16:$A$160,$A$16:$A$162,'[4]проект год'!$F$16)</f>
        <v>#VALUE!</v>
      </c>
      <c r="G145" s="8" t="e">
        <f>SUMIF('[4]проект год'!$A$16:$A$160,$A$16:$A$162,'[4]проект год'!$G$16)</f>
        <v>#VALUE!</v>
      </c>
      <c r="H145" s="8" t="e">
        <f>SUMIF('[4]проект год'!$A$16:$A$160,$A$16:$A$162,'[4]проект год'!$H$16)</f>
        <v>#VALUE!</v>
      </c>
      <c r="I145" s="8" t="e">
        <f>SUMIF('[4]проект год'!$A$16:$A$160,$A$16:$A$162,'[4]проект год'!$I$16)</f>
        <v>#VALUE!</v>
      </c>
      <c r="J145" s="8" t="e">
        <f>SUMIF('[4]проект год'!$A$16:$A$160,$A$16:$A$162,'[4]проект год'!$J$16)</f>
        <v>#VALUE!</v>
      </c>
      <c r="K145" s="8" t="e">
        <f>SUMIF('[4]проект год'!$A$16:$A$160,$A$16:$A$162,'[4]проект год'!$K$16)</f>
        <v>#VALUE!</v>
      </c>
      <c r="L145" s="8" t="e">
        <f>SUMIF('[4]проект год'!$A$16:$A$160,$A$16:$A$162,'[4]проект год'!$L$16)</f>
        <v>#VALUE!</v>
      </c>
      <c r="M145" s="8" t="e">
        <f>SUMIF('[4]проект год'!$A$16:$A$160,$A$16:$A$162,'[4]проект год'!$M$16)</f>
        <v>#VALUE!</v>
      </c>
      <c r="N145" s="9" t="e">
        <f t="shared" ref="N145:N163" si="2">J145-K145</f>
        <v>#VALUE!</v>
      </c>
      <c r="O145" s="9"/>
      <c r="P145" s="9"/>
      <c r="Q145" s="9"/>
      <c r="R145" s="9"/>
    </row>
    <row r="146" spans="1:18" s="10" customFormat="1" ht="15" x14ac:dyDescent="0.2">
      <c r="A146" s="6">
        <v>642</v>
      </c>
      <c r="B146" s="7" t="s">
        <v>155</v>
      </c>
      <c r="C146" s="8" t="e">
        <f>SUMIF('[4]проект год'!$A$16:$A$160,$A$16:$A$162,'[4]проект год'!$C$16)</f>
        <v>#VALUE!</v>
      </c>
      <c r="D146" s="8" t="e">
        <f>SUMIF('[4]проект год'!$A$16:$A$160,$A$16:$A$162,'[4]проект год'!$D$16)</f>
        <v>#VALUE!</v>
      </c>
      <c r="E146" s="8" t="e">
        <f>SUMIF('[4]проект год'!$A$16:$A$160,$A$16:$A$162,'[4]проект год'!$E$16)</f>
        <v>#VALUE!</v>
      </c>
      <c r="F146" s="8" t="e">
        <f>SUMIF('[4]проект год'!$A$16:$A$160,$A$16:$A$162,'[4]проект год'!$F$16)</f>
        <v>#VALUE!</v>
      </c>
      <c r="G146" s="8" t="e">
        <f>SUMIF('[4]проект год'!$A$16:$A$160,$A$16:$A$162,'[4]проект год'!$G$16)</f>
        <v>#VALUE!</v>
      </c>
      <c r="H146" s="8" t="e">
        <f>SUMIF('[4]проект год'!$A$16:$A$160,$A$16:$A$162,'[4]проект год'!$H$16)</f>
        <v>#VALUE!</v>
      </c>
      <c r="I146" s="8" t="e">
        <f>SUMIF('[4]проект год'!$A$16:$A$160,$A$16:$A$162,'[4]проект год'!$I$16)</f>
        <v>#VALUE!</v>
      </c>
      <c r="J146" s="8" t="e">
        <f>SUMIF('[4]проект год'!$A$16:$A$160,$A$16:$A$162,'[4]проект год'!$J$16)</f>
        <v>#VALUE!</v>
      </c>
      <c r="K146" s="8" t="e">
        <f>SUMIF('[4]проект год'!$A$16:$A$160,$A$16:$A$162,'[4]проект год'!$K$16)</f>
        <v>#VALUE!</v>
      </c>
      <c r="L146" s="8" t="e">
        <f>SUMIF('[4]проект год'!$A$16:$A$160,$A$16:$A$162,'[4]проект год'!$L$16)</f>
        <v>#VALUE!</v>
      </c>
      <c r="M146" s="8" t="e">
        <f>SUMIF('[4]проект год'!$A$16:$A$160,$A$16:$A$162,'[4]проект год'!$M$16)</f>
        <v>#VALUE!</v>
      </c>
      <c r="N146" s="9" t="e">
        <f t="shared" si="2"/>
        <v>#VALUE!</v>
      </c>
      <c r="O146" s="9"/>
      <c r="P146" s="9"/>
      <c r="Q146" s="9"/>
      <c r="R146" s="9"/>
    </row>
    <row r="147" spans="1:18" s="10" customFormat="1" ht="15" x14ac:dyDescent="0.2">
      <c r="A147" s="6">
        <v>645</v>
      </c>
      <c r="B147" s="7" t="s">
        <v>156</v>
      </c>
      <c r="C147" s="8" t="e">
        <f>SUMIF('[4]проект год'!$A$16:$A$160,$A$16:$A$162,'[4]проект год'!$C$16)</f>
        <v>#VALUE!</v>
      </c>
      <c r="D147" s="8" t="e">
        <f>SUMIF('[4]проект год'!$A$16:$A$160,$A$16:$A$162,'[4]проект год'!$D$16)</f>
        <v>#VALUE!</v>
      </c>
      <c r="E147" s="8" t="e">
        <f>SUMIF('[4]проект год'!$A$16:$A$160,$A$16:$A$162,'[4]проект год'!$E$16)</f>
        <v>#VALUE!</v>
      </c>
      <c r="F147" s="8" t="e">
        <f>SUMIF('[4]проект год'!$A$16:$A$160,$A$16:$A$162,'[4]проект год'!$F$16)</f>
        <v>#VALUE!</v>
      </c>
      <c r="G147" s="8" t="e">
        <f>SUMIF('[4]проект год'!$A$16:$A$160,$A$16:$A$162,'[4]проект год'!$G$16)</f>
        <v>#VALUE!</v>
      </c>
      <c r="H147" s="8" t="e">
        <f>SUMIF('[4]проект год'!$A$16:$A$160,$A$16:$A$162,'[4]проект год'!$H$16)</f>
        <v>#VALUE!</v>
      </c>
      <c r="I147" s="8" t="e">
        <f>SUMIF('[4]проект год'!$A$16:$A$160,$A$16:$A$162,'[4]проект год'!$I$16)</f>
        <v>#VALUE!</v>
      </c>
      <c r="J147" s="8" t="e">
        <f>SUMIF('[4]проект год'!$A$16:$A$160,$A$16:$A$162,'[4]проект год'!$J$16)</f>
        <v>#VALUE!</v>
      </c>
      <c r="K147" s="8" t="e">
        <f>SUMIF('[4]проект год'!$A$16:$A$160,$A$16:$A$162,'[4]проект год'!$K$16)</f>
        <v>#VALUE!</v>
      </c>
      <c r="L147" s="8" t="e">
        <f>SUMIF('[4]проект год'!$A$16:$A$160,$A$16:$A$162,'[4]проект год'!$L$16)</f>
        <v>#VALUE!</v>
      </c>
      <c r="M147" s="8" t="e">
        <f>SUMIF('[4]проект год'!$A$16:$A$160,$A$16:$A$162,'[4]проект год'!$M$16)</f>
        <v>#VALUE!</v>
      </c>
      <c r="N147" s="9" t="e">
        <f t="shared" si="2"/>
        <v>#VALUE!</v>
      </c>
      <c r="O147" s="9"/>
      <c r="P147" s="9"/>
      <c r="Q147" s="9"/>
      <c r="R147" s="9"/>
    </row>
    <row r="148" spans="1:18" s="10" customFormat="1" ht="15" x14ac:dyDescent="0.2">
      <c r="A148" s="6">
        <v>646</v>
      </c>
      <c r="B148" s="7" t="s">
        <v>157</v>
      </c>
      <c r="C148" s="8" t="e">
        <f>SUMIF('[4]проект год'!$A$16:$A$160,$A$16:$A$162,'[4]проект год'!$C$16)</f>
        <v>#VALUE!</v>
      </c>
      <c r="D148" s="8" t="e">
        <f>SUMIF('[4]проект год'!$A$16:$A$160,$A$16:$A$162,'[4]проект год'!$D$16)</f>
        <v>#VALUE!</v>
      </c>
      <c r="E148" s="8" t="e">
        <f>SUMIF('[4]проект год'!$A$16:$A$160,$A$16:$A$162,'[4]проект год'!$E$16)</f>
        <v>#VALUE!</v>
      </c>
      <c r="F148" s="8" t="e">
        <f>SUMIF('[4]проект год'!$A$16:$A$160,$A$16:$A$162,'[4]проект год'!$F$16)</f>
        <v>#VALUE!</v>
      </c>
      <c r="G148" s="8" t="e">
        <f>SUMIF('[4]проект год'!$A$16:$A$160,$A$16:$A$162,'[4]проект год'!$G$16)</f>
        <v>#VALUE!</v>
      </c>
      <c r="H148" s="8" t="e">
        <f>SUMIF('[4]проект год'!$A$16:$A$160,$A$16:$A$162,'[4]проект год'!$H$16)</f>
        <v>#VALUE!</v>
      </c>
      <c r="I148" s="8" t="e">
        <f>SUMIF('[4]проект год'!$A$16:$A$160,$A$16:$A$162,'[4]проект год'!$I$16)</f>
        <v>#VALUE!</v>
      </c>
      <c r="J148" s="8" t="e">
        <f>SUMIF('[4]проект год'!$A$16:$A$160,$A$16:$A$162,'[4]проект год'!$J$16)</f>
        <v>#VALUE!</v>
      </c>
      <c r="K148" s="8" t="e">
        <f>SUMIF('[4]проект год'!$A$16:$A$160,$A$16:$A$162,'[4]проект год'!$K$16)</f>
        <v>#VALUE!</v>
      </c>
      <c r="L148" s="8" t="e">
        <f>SUMIF('[4]проект год'!$A$16:$A$160,$A$16:$A$162,'[4]проект год'!$L$16)</f>
        <v>#VALUE!</v>
      </c>
      <c r="M148" s="8" t="e">
        <f>SUMIF('[4]проект год'!$A$16:$A$160,$A$16:$A$162,'[4]проект год'!$M$16)</f>
        <v>#VALUE!</v>
      </c>
      <c r="N148" s="9" t="e">
        <f t="shared" si="2"/>
        <v>#VALUE!</v>
      </c>
      <c r="O148" s="9"/>
      <c r="P148" s="9"/>
      <c r="Q148" s="9"/>
      <c r="R148" s="9"/>
    </row>
    <row r="149" spans="1:18" s="10" customFormat="1" ht="15" x14ac:dyDescent="0.2">
      <c r="A149" s="6">
        <v>647</v>
      </c>
      <c r="B149" s="7" t="s">
        <v>158</v>
      </c>
      <c r="C149" s="8" t="e">
        <f>SUMIF('[4]проект год'!$A$16:$A$160,$A$16:$A$162,'[4]проект год'!$C$16)</f>
        <v>#VALUE!</v>
      </c>
      <c r="D149" s="8" t="e">
        <f>SUMIF('[4]проект год'!$A$16:$A$160,$A$16:$A$162,'[4]проект год'!$D$16)</f>
        <v>#VALUE!</v>
      </c>
      <c r="E149" s="8" t="e">
        <f>SUMIF('[4]проект год'!$A$16:$A$160,$A$16:$A$162,'[4]проект год'!$E$16)</f>
        <v>#VALUE!</v>
      </c>
      <c r="F149" s="8" t="e">
        <f>SUMIF('[4]проект год'!$A$16:$A$160,$A$16:$A$162,'[4]проект год'!$F$16)</f>
        <v>#VALUE!</v>
      </c>
      <c r="G149" s="8" t="e">
        <f>SUMIF('[4]проект год'!$A$16:$A$160,$A$16:$A$162,'[4]проект год'!$G$16)</f>
        <v>#VALUE!</v>
      </c>
      <c r="H149" s="8" t="e">
        <f>SUMIF('[4]проект год'!$A$16:$A$160,$A$16:$A$162,'[4]проект год'!$H$16)</f>
        <v>#VALUE!</v>
      </c>
      <c r="I149" s="8" t="e">
        <f>SUMIF('[4]проект год'!$A$16:$A$160,$A$16:$A$162,'[4]проект год'!$I$16)</f>
        <v>#VALUE!</v>
      </c>
      <c r="J149" s="8" t="e">
        <f>SUMIF('[4]проект год'!$A$16:$A$160,$A$16:$A$162,'[4]проект год'!$J$16)</f>
        <v>#VALUE!</v>
      </c>
      <c r="K149" s="8" t="e">
        <f>SUMIF('[4]проект год'!$A$16:$A$160,$A$16:$A$162,'[4]проект год'!$K$16)</f>
        <v>#VALUE!</v>
      </c>
      <c r="L149" s="8" t="e">
        <f>SUMIF('[4]проект год'!$A$16:$A$160,$A$16:$A$162,'[4]проект год'!$L$16)</f>
        <v>#VALUE!</v>
      </c>
      <c r="M149" s="8" t="e">
        <f>SUMIF('[4]проект год'!$A$16:$A$160,$A$16:$A$162,'[4]проект год'!$M$16)</f>
        <v>#VALUE!</v>
      </c>
      <c r="N149" s="9" t="e">
        <f t="shared" si="2"/>
        <v>#VALUE!</v>
      </c>
      <c r="O149" s="9"/>
      <c r="P149" s="9"/>
      <c r="Q149" s="9"/>
      <c r="R149" s="9"/>
    </row>
    <row r="150" spans="1:18" s="10" customFormat="1" ht="15" x14ac:dyDescent="0.2">
      <c r="A150" s="6">
        <v>651</v>
      </c>
      <c r="B150" s="7" t="s">
        <v>159</v>
      </c>
      <c r="C150" s="8" t="e">
        <f>SUMIF('[4]проект год'!$A$16:$A$160,$A$16:$A$162,'[4]проект год'!$C$16)</f>
        <v>#VALUE!</v>
      </c>
      <c r="D150" s="8" t="e">
        <f>SUMIF('[4]проект год'!$A$16:$A$160,$A$16:$A$162,'[4]проект год'!$D$16)</f>
        <v>#VALUE!</v>
      </c>
      <c r="E150" s="8" t="e">
        <f>SUMIF('[4]проект год'!$A$16:$A$160,$A$16:$A$162,'[4]проект год'!$E$16)</f>
        <v>#VALUE!</v>
      </c>
      <c r="F150" s="8" t="e">
        <f>SUMIF('[4]проект год'!$A$16:$A$160,$A$16:$A$162,'[4]проект год'!$F$16)</f>
        <v>#VALUE!</v>
      </c>
      <c r="G150" s="8" t="e">
        <f>SUMIF('[4]проект год'!$A$16:$A$160,$A$16:$A$162,'[4]проект год'!$G$16)</f>
        <v>#VALUE!</v>
      </c>
      <c r="H150" s="8" t="e">
        <f>SUMIF('[4]проект год'!$A$16:$A$160,$A$16:$A$162,'[4]проект год'!$H$16)</f>
        <v>#VALUE!</v>
      </c>
      <c r="I150" s="8" t="e">
        <f>SUMIF('[4]проект год'!$A$16:$A$160,$A$16:$A$162,'[4]проект год'!$I$16)</f>
        <v>#VALUE!</v>
      </c>
      <c r="J150" s="8" t="e">
        <f>SUMIF('[4]проект год'!$A$16:$A$160,$A$16:$A$162,'[4]проект год'!$J$16)</f>
        <v>#VALUE!</v>
      </c>
      <c r="K150" s="8" t="e">
        <f>SUMIF('[4]проект год'!$A$16:$A$160,$A$16:$A$162,'[4]проект год'!$K$16)</f>
        <v>#VALUE!</v>
      </c>
      <c r="L150" s="8" t="e">
        <f>SUMIF('[4]проект год'!$A$16:$A$160,$A$16:$A$162,'[4]проект год'!$L$16)</f>
        <v>#VALUE!</v>
      </c>
      <c r="M150" s="8" t="e">
        <f>SUMIF('[4]проект год'!$A$16:$A$160,$A$16:$A$162,'[4]проект год'!$M$16)</f>
        <v>#VALUE!</v>
      </c>
      <c r="N150" s="9" t="e">
        <f t="shared" si="2"/>
        <v>#VALUE!</v>
      </c>
      <c r="O150" s="9"/>
      <c r="P150" s="9"/>
      <c r="Q150" s="9"/>
      <c r="R150" s="9"/>
    </row>
    <row r="151" spans="1:18" s="10" customFormat="1" ht="15" x14ac:dyDescent="0.2">
      <c r="A151" s="6">
        <v>653</v>
      </c>
      <c r="B151" s="7" t="s">
        <v>160</v>
      </c>
      <c r="C151" s="8" t="e">
        <f>SUMIF('[4]проект год'!$A$16:$A$160,$A$16:$A$162,'[4]проект год'!$C$16)</f>
        <v>#VALUE!</v>
      </c>
      <c r="D151" s="8" t="e">
        <f>SUMIF('[4]проект год'!$A$16:$A$160,$A$16:$A$162,'[4]проект год'!$D$16)</f>
        <v>#VALUE!</v>
      </c>
      <c r="E151" s="8" t="e">
        <f>SUMIF('[4]проект год'!$A$16:$A$160,$A$16:$A$162,'[4]проект год'!$E$16)</f>
        <v>#VALUE!</v>
      </c>
      <c r="F151" s="8" t="e">
        <f>SUMIF('[4]проект год'!$A$16:$A$160,$A$16:$A$162,'[4]проект год'!$F$16)</f>
        <v>#VALUE!</v>
      </c>
      <c r="G151" s="8" t="e">
        <f>SUMIF('[4]проект год'!$A$16:$A$160,$A$16:$A$162,'[4]проект год'!$G$16)</f>
        <v>#VALUE!</v>
      </c>
      <c r="H151" s="8" t="e">
        <f>SUMIF('[4]проект год'!$A$16:$A$160,$A$16:$A$162,'[4]проект год'!$H$16)</f>
        <v>#VALUE!</v>
      </c>
      <c r="I151" s="8" t="e">
        <f>SUMIF('[4]проект год'!$A$16:$A$160,$A$16:$A$162,'[4]проект год'!$I$16)</f>
        <v>#VALUE!</v>
      </c>
      <c r="J151" s="8" t="e">
        <f>SUMIF('[4]проект год'!$A$16:$A$160,$A$16:$A$162,'[4]проект год'!$J$16)</f>
        <v>#VALUE!</v>
      </c>
      <c r="K151" s="8" t="e">
        <f>SUMIF('[4]проект год'!$A$16:$A$160,$A$16:$A$162,'[4]проект год'!$K$16)</f>
        <v>#VALUE!</v>
      </c>
      <c r="L151" s="8" t="e">
        <f>SUMIF('[4]проект год'!$A$16:$A$160,$A$16:$A$162,'[4]проект год'!$L$16)</f>
        <v>#VALUE!</v>
      </c>
      <c r="M151" s="8" t="e">
        <f>SUMIF('[4]проект год'!$A$16:$A$160,$A$16:$A$162,'[4]проект год'!$M$16)</f>
        <v>#VALUE!</v>
      </c>
      <c r="N151" s="9" t="e">
        <f t="shared" si="2"/>
        <v>#VALUE!</v>
      </c>
      <c r="O151" s="9"/>
      <c r="P151" s="9"/>
      <c r="Q151" s="9"/>
      <c r="R151" s="9"/>
    </row>
    <row r="152" spans="1:18" s="10" customFormat="1" ht="15" x14ac:dyDescent="0.2">
      <c r="A152" s="6">
        <v>655</v>
      </c>
      <c r="B152" s="7" t="s">
        <v>161</v>
      </c>
      <c r="C152" s="8" t="e">
        <f>SUMIF('[4]проект год'!$A$16:$A$160,$A$16:$A$162,'[4]проект год'!$C$16)</f>
        <v>#VALUE!</v>
      </c>
      <c r="D152" s="8" t="e">
        <f>SUMIF('[4]проект год'!$A$16:$A$160,$A$16:$A$162,'[4]проект год'!$D$16)</f>
        <v>#VALUE!</v>
      </c>
      <c r="E152" s="8" t="e">
        <f>SUMIF('[4]проект год'!$A$16:$A$160,$A$16:$A$162,'[4]проект год'!$E$16)</f>
        <v>#VALUE!</v>
      </c>
      <c r="F152" s="8" t="e">
        <f>SUMIF('[4]проект год'!$A$16:$A$160,$A$16:$A$162,'[4]проект год'!$F$16)</f>
        <v>#VALUE!</v>
      </c>
      <c r="G152" s="8" t="e">
        <f>SUMIF('[4]проект год'!$A$16:$A$160,$A$16:$A$162,'[4]проект год'!$G$16)</f>
        <v>#VALUE!</v>
      </c>
      <c r="H152" s="8" t="e">
        <f>SUMIF('[4]проект год'!$A$16:$A$160,$A$16:$A$162,'[4]проект год'!$H$16)</f>
        <v>#VALUE!</v>
      </c>
      <c r="I152" s="8" t="e">
        <f>SUMIF('[4]проект год'!$A$16:$A$160,$A$16:$A$162,'[4]проект год'!$I$16)</f>
        <v>#VALUE!</v>
      </c>
      <c r="J152" s="8" t="e">
        <f>SUMIF('[4]проект год'!$A$16:$A$160,$A$16:$A$162,'[4]проект год'!$J$16)</f>
        <v>#VALUE!</v>
      </c>
      <c r="K152" s="8" t="e">
        <f>SUMIF('[4]проект год'!$A$16:$A$160,$A$16:$A$162,'[4]проект год'!$K$16)</f>
        <v>#VALUE!</v>
      </c>
      <c r="L152" s="8" t="e">
        <f>SUMIF('[4]проект год'!$A$16:$A$160,$A$16:$A$162,'[4]проект год'!$L$16)</f>
        <v>#VALUE!</v>
      </c>
      <c r="M152" s="8" t="e">
        <f>SUMIF('[4]проект год'!$A$16:$A$160,$A$16:$A$162,'[4]проект год'!$M$16)</f>
        <v>#VALUE!</v>
      </c>
      <c r="N152" s="9" t="e">
        <f t="shared" si="2"/>
        <v>#VALUE!</v>
      </c>
      <c r="O152" s="9"/>
      <c r="P152" s="9"/>
      <c r="Q152" s="9"/>
      <c r="R152" s="9"/>
    </row>
    <row r="153" spans="1:18" s="10" customFormat="1" ht="15" x14ac:dyDescent="0.2">
      <c r="A153" s="6">
        <v>657</v>
      </c>
      <c r="B153" s="7" t="s">
        <v>162</v>
      </c>
      <c r="C153" s="8" t="e">
        <f>SUMIF('[4]проект год'!$A$16:$A$160,$A$16:$A$162,'[4]проект год'!$C$16)</f>
        <v>#VALUE!</v>
      </c>
      <c r="D153" s="8" t="e">
        <f>SUMIF('[4]проект год'!$A$16:$A$160,$A$16:$A$162,'[4]проект год'!$D$16)</f>
        <v>#VALUE!</v>
      </c>
      <c r="E153" s="8" t="e">
        <f>SUMIF('[4]проект год'!$A$16:$A$160,$A$16:$A$162,'[4]проект год'!$E$16)</f>
        <v>#VALUE!</v>
      </c>
      <c r="F153" s="8" t="e">
        <f>SUMIF('[4]проект год'!$A$16:$A$160,$A$16:$A$162,'[4]проект год'!$F$16)</f>
        <v>#VALUE!</v>
      </c>
      <c r="G153" s="8" t="e">
        <f>SUMIF('[4]проект год'!$A$16:$A$160,$A$16:$A$162,'[4]проект год'!$G$16)</f>
        <v>#VALUE!</v>
      </c>
      <c r="H153" s="8" t="e">
        <f>SUMIF('[4]проект год'!$A$16:$A$160,$A$16:$A$162,'[4]проект год'!$H$16)</f>
        <v>#VALUE!</v>
      </c>
      <c r="I153" s="8" t="e">
        <f>SUMIF('[4]проект год'!$A$16:$A$160,$A$16:$A$162,'[4]проект год'!$I$16)</f>
        <v>#VALUE!</v>
      </c>
      <c r="J153" s="8" t="e">
        <f>SUMIF('[4]проект год'!$A$16:$A$160,$A$16:$A$162,'[4]проект год'!$J$16)</f>
        <v>#VALUE!</v>
      </c>
      <c r="K153" s="8" t="e">
        <f>SUMIF('[4]проект год'!$A$16:$A$160,$A$16:$A$162,'[4]проект год'!$K$16)</f>
        <v>#VALUE!</v>
      </c>
      <c r="L153" s="8" t="e">
        <f>SUMIF('[4]проект год'!$A$16:$A$160,$A$16:$A$162,'[4]проект год'!$L$16)</f>
        <v>#VALUE!</v>
      </c>
      <c r="M153" s="8" t="e">
        <f>SUMIF('[4]проект год'!$A$16:$A$160,$A$16:$A$162,'[4]проект год'!$M$16)</f>
        <v>#VALUE!</v>
      </c>
      <c r="N153" s="9" t="e">
        <f t="shared" si="2"/>
        <v>#VALUE!</v>
      </c>
      <c r="O153" s="9"/>
      <c r="P153" s="9"/>
      <c r="Q153" s="9"/>
      <c r="R153" s="9"/>
    </row>
    <row r="154" spans="1:18" s="10" customFormat="1" ht="15" x14ac:dyDescent="0.2">
      <c r="A154" s="6">
        <v>662</v>
      </c>
      <c r="B154" s="7" t="s">
        <v>163</v>
      </c>
      <c r="C154" s="8" t="e">
        <f>SUMIF('[4]проект год'!$A$16:$A$160,$A$16:$A$162,'[4]проект год'!$C$16)</f>
        <v>#VALUE!</v>
      </c>
      <c r="D154" s="8" t="e">
        <f>SUMIF('[4]проект год'!$A$16:$A$160,$A$16:$A$162,'[4]проект год'!$D$16)</f>
        <v>#VALUE!</v>
      </c>
      <c r="E154" s="8" t="e">
        <f>SUMIF('[4]проект год'!$A$16:$A$160,$A$16:$A$162,'[4]проект год'!$E$16)</f>
        <v>#VALUE!</v>
      </c>
      <c r="F154" s="8" t="e">
        <f>SUMIF('[4]проект год'!$A$16:$A$160,$A$16:$A$162,'[4]проект год'!$F$16)</f>
        <v>#VALUE!</v>
      </c>
      <c r="G154" s="8" t="e">
        <f>SUMIF('[4]проект год'!$A$16:$A$160,$A$16:$A$162,'[4]проект год'!$G$16)</f>
        <v>#VALUE!</v>
      </c>
      <c r="H154" s="8" t="e">
        <f>SUMIF('[4]проект год'!$A$16:$A$160,$A$16:$A$162,'[4]проект год'!$H$16)</f>
        <v>#VALUE!</v>
      </c>
      <c r="I154" s="8" t="e">
        <f>SUMIF('[4]проект год'!$A$16:$A$160,$A$16:$A$162,'[4]проект год'!$I$16)</f>
        <v>#VALUE!</v>
      </c>
      <c r="J154" s="8" t="e">
        <f>SUMIF('[4]проект год'!$A$16:$A$160,$A$16:$A$162,'[4]проект год'!$J$16)</f>
        <v>#VALUE!</v>
      </c>
      <c r="K154" s="8" t="e">
        <f>SUMIF('[4]проект год'!$A$16:$A$160,$A$16:$A$162,'[4]проект год'!$K$16)</f>
        <v>#VALUE!</v>
      </c>
      <c r="L154" s="8" t="e">
        <f>SUMIF('[4]проект год'!$A$16:$A$160,$A$16:$A$162,'[4]проект год'!$L$16)</f>
        <v>#VALUE!</v>
      </c>
      <c r="M154" s="8" t="e">
        <f>SUMIF('[4]проект год'!$A$16:$A$160,$A$16:$A$162,'[4]проект год'!$M$16)</f>
        <v>#VALUE!</v>
      </c>
      <c r="N154" s="9" t="e">
        <f t="shared" si="2"/>
        <v>#VALUE!</v>
      </c>
      <c r="O154" s="9"/>
      <c r="P154" s="9"/>
      <c r="Q154" s="9"/>
      <c r="R154" s="9"/>
    </row>
    <row r="155" spans="1:18" s="10" customFormat="1" ht="15" x14ac:dyDescent="0.2">
      <c r="A155" s="6">
        <v>664</v>
      </c>
      <c r="B155" s="7" t="s">
        <v>164</v>
      </c>
      <c r="C155" s="8" t="e">
        <f>SUMIF('[4]проект год'!$A$16:$A$160,$A$16:$A$162,'[4]проект год'!$C$16)</f>
        <v>#VALUE!</v>
      </c>
      <c r="D155" s="8" t="e">
        <f>SUMIF('[4]проект год'!$A$16:$A$160,$A$16:$A$162,'[4]проект год'!$D$16)</f>
        <v>#VALUE!</v>
      </c>
      <c r="E155" s="8" t="e">
        <f>SUMIF('[4]проект год'!$A$16:$A$160,$A$16:$A$162,'[4]проект год'!$E$16)</f>
        <v>#VALUE!</v>
      </c>
      <c r="F155" s="8" t="e">
        <f>SUMIF('[4]проект год'!$A$16:$A$160,$A$16:$A$162,'[4]проект год'!$F$16)</f>
        <v>#VALUE!</v>
      </c>
      <c r="G155" s="8" t="e">
        <f>SUMIF('[4]проект год'!$A$16:$A$160,$A$16:$A$162,'[4]проект год'!$G$16)</f>
        <v>#VALUE!</v>
      </c>
      <c r="H155" s="8" t="e">
        <f>SUMIF('[4]проект год'!$A$16:$A$160,$A$16:$A$162,'[4]проект год'!$H$16)</f>
        <v>#VALUE!</v>
      </c>
      <c r="I155" s="8" t="e">
        <f>SUMIF('[4]проект год'!$A$16:$A$160,$A$16:$A$162,'[4]проект год'!$I$16)</f>
        <v>#VALUE!</v>
      </c>
      <c r="J155" s="8" t="e">
        <f>SUMIF('[4]проект год'!$A$16:$A$160,$A$16:$A$162,'[4]проект год'!$J$16)</f>
        <v>#VALUE!</v>
      </c>
      <c r="K155" s="8" t="e">
        <f>SUMIF('[4]проект год'!$A$16:$A$160,$A$16:$A$162,'[4]проект год'!$K$16)</f>
        <v>#VALUE!</v>
      </c>
      <c r="L155" s="8" t="e">
        <f>SUMIF('[4]проект год'!$A$16:$A$160,$A$16:$A$162,'[4]проект год'!$L$16)</f>
        <v>#VALUE!</v>
      </c>
      <c r="M155" s="8" t="e">
        <f>SUMIF('[4]проект год'!$A$16:$A$160,$A$16:$A$162,'[4]проект год'!$M$16)</f>
        <v>#VALUE!</v>
      </c>
      <c r="N155" s="9" t="e">
        <f t="shared" si="2"/>
        <v>#VALUE!</v>
      </c>
      <c r="O155" s="9"/>
      <c r="P155" s="9"/>
      <c r="Q155" s="9"/>
      <c r="R155" s="9"/>
    </row>
    <row r="156" spans="1:18" s="10" customFormat="1" ht="15" x14ac:dyDescent="0.2">
      <c r="A156" s="6">
        <v>667</v>
      </c>
      <c r="B156" s="7" t="s">
        <v>165</v>
      </c>
      <c r="C156" s="8" t="e">
        <f>SUMIF('[4]проект год'!$A$16:$A$160,$A$16:$A$162,'[4]проект год'!$C$16)</f>
        <v>#VALUE!</v>
      </c>
      <c r="D156" s="8" t="e">
        <f>SUMIF('[4]проект год'!$A$16:$A$160,$A$16:$A$162,'[4]проект год'!$D$16)</f>
        <v>#VALUE!</v>
      </c>
      <c r="E156" s="8" t="e">
        <f>SUMIF('[4]проект год'!$A$16:$A$160,$A$16:$A$162,'[4]проект год'!$E$16)</f>
        <v>#VALUE!</v>
      </c>
      <c r="F156" s="8" t="e">
        <f>SUMIF('[4]проект год'!$A$16:$A$160,$A$16:$A$162,'[4]проект год'!$F$16)</f>
        <v>#VALUE!</v>
      </c>
      <c r="G156" s="8" t="e">
        <f>SUMIF('[4]проект год'!$A$16:$A$160,$A$16:$A$162,'[4]проект год'!$G$16)</f>
        <v>#VALUE!</v>
      </c>
      <c r="H156" s="8" t="e">
        <f>SUMIF('[4]проект год'!$A$16:$A$160,$A$16:$A$162,'[4]проект год'!$H$16)</f>
        <v>#VALUE!</v>
      </c>
      <c r="I156" s="8" t="e">
        <f>SUMIF('[4]проект год'!$A$16:$A$160,$A$16:$A$162,'[4]проект год'!$I$16)</f>
        <v>#VALUE!</v>
      </c>
      <c r="J156" s="8" t="e">
        <f>SUMIF('[4]проект год'!$A$16:$A$160,$A$16:$A$162,'[4]проект год'!$J$16)</f>
        <v>#VALUE!</v>
      </c>
      <c r="K156" s="8" t="e">
        <f>SUMIF('[4]проект год'!$A$16:$A$160,$A$16:$A$162,'[4]проект год'!$K$16)</f>
        <v>#VALUE!</v>
      </c>
      <c r="L156" s="8" t="e">
        <f>SUMIF('[4]проект год'!$A$16:$A$160,$A$16:$A$162,'[4]проект год'!$L$16)</f>
        <v>#VALUE!</v>
      </c>
      <c r="M156" s="8" t="e">
        <f>SUMIF('[4]проект год'!$A$16:$A$160,$A$16:$A$162,'[4]проект год'!$M$16)</f>
        <v>#VALUE!</v>
      </c>
      <c r="N156" s="9" t="e">
        <f t="shared" si="2"/>
        <v>#VALUE!</v>
      </c>
      <c r="O156" s="9"/>
      <c r="P156" s="9"/>
      <c r="Q156" s="9"/>
      <c r="R156" s="9"/>
    </row>
    <row r="157" spans="1:18" s="10" customFormat="1" ht="15" hidden="1" x14ac:dyDescent="0.2">
      <c r="A157" s="6">
        <v>669</v>
      </c>
      <c r="B157" s="7" t="s">
        <v>166</v>
      </c>
      <c r="C157" s="8" t="e">
        <f>SUMIF('[4]проект год'!$A$16:$A$160,$A$16:$A$162,'[4]проект год'!$C$16)</f>
        <v>#VALUE!</v>
      </c>
      <c r="D157" s="8" t="e">
        <f>SUMIF('[4]проект год'!$A$16:$A$160,$A$16:$A$162,'[4]проект год'!$D$16)</f>
        <v>#VALUE!</v>
      </c>
      <c r="E157" s="8" t="e">
        <f>SUMIF('[4]проект год'!$A$16:$A$160,$A$16:$A$162,'[4]проект год'!$E$16)</f>
        <v>#VALUE!</v>
      </c>
      <c r="F157" s="8" t="e">
        <f>SUMIF('[4]проект год'!$A$16:$A$160,$A$16:$A$162,'[4]проект год'!$F$16)</f>
        <v>#VALUE!</v>
      </c>
      <c r="G157" s="8" t="e">
        <f>SUMIF('[4]проект год'!$A$16:$A$160,$A$16:$A$162,'[4]проект год'!$G$16)</f>
        <v>#VALUE!</v>
      </c>
      <c r="H157" s="8" t="e">
        <f>SUMIF('[4]проект год'!$A$16:$A$160,$A$16:$A$162,'[4]проект год'!$H$16)</f>
        <v>#VALUE!</v>
      </c>
      <c r="I157" s="8" t="e">
        <f>SUMIF('[4]проект год'!$A$16:$A$160,$A$16:$A$162,'[4]проект год'!$I$16)</f>
        <v>#VALUE!</v>
      </c>
      <c r="J157" s="8" t="e">
        <f>SUMIF('[4]проект год'!$A$16:$A$160,$A$16:$A$162,'[4]проект год'!$J$16)</f>
        <v>#VALUE!</v>
      </c>
      <c r="K157" s="8" t="e">
        <f>SUMIF('[4]проект год'!$A$16:$A$160,$A$16:$A$162,'[4]проект год'!$K$16)</f>
        <v>#VALUE!</v>
      </c>
      <c r="L157" s="8" t="e">
        <f>SUMIF('[4]проект год'!$A$16:$A$160,$A$16:$A$162,'[4]проект год'!$L$16)</f>
        <v>#VALUE!</v>
      </c>
      <c r="M157" s="8" t="e">
        <f>SUMIF('[4]проект год'!$A$16:$A$160,$A$16:$A$162,'[4]проект год'!$M$16)</f>
        <v>#VALUE!</v>
      </c>
      <c r="N157" s="9" t="e">
        <f t="shared" si="2"/>
        <v>#VALUE!</v>
      </c>
      <c r="O157" s="9"/>
      <c r="P157" s="9"/>
      <c r="Q157" s="9"/>
      <c r="R157" s="9"/>
    </row>
    <row r="158" spans="1:18" s="10" customFormat="1" ht="15" x14ac:dyDescent="0.2">
      <c r="A158" s="6">
        <v>670</v>
      </c>
      <c r="B158" s="7" t="s">
        <v>167</v>
      </c>
      <c r="C158" s="8" t="e">
        <f>SUMIF('[4]проект год'!$A$16:$A$160,$A$16:$A$162,'[4]проект год'!$C$16)</f>
        <v>#VALUE!</v>
      </c>
      <c r="D158" s="8" t="e">
        <f>SUMIF('[4]проект год'!$A$16:$A$160,$A$16:$A$162,'[4]проект год'!$D$16)</f>
        <v>#VALUE!</v>
      </c>
      <c r="E158" s="8" t="e">
        <f>SUMIF('[4]проект год'!$A$16:$A$160,$A$16:$A$162,'[4]проект год'!$E$16)</f>
        <v>#VALUE!</v>
      </c>
      <c r="F158" s="8" t="e">
        <f>SUMIF('[4]проект год'!$A$16:$A$160,$A$16:$A$162,'[4]проект год'!$F$16)</f>
        <v>#VALUE!</v>
      </c>
      <c r="G158" s="8" t="e">
        <f>SUMIF('[4]проект год'!$A$16:$A$160,$A$16:$A$162,'[4]проект год'!$G$16)</f>
        <v>#VALUE!</v>
      </c>
      <c r="H158" s="8" t="e">
        <f>SUMIF('[4]проект год'!$A$16:$A$160,$A$16:$A$162,'[4]проект год'!$H$16)</f>
        <v>#VALUE!</v>
      </c>
      <c r="I158" s="8" t="e">
        <f>SUMIF('[4]проект год'!$A$16:$A$160,$A$16:$A$162,'[4]проект год'!$I$16)</f>
        <v>#VALUE!</v>
      </c>
      <c r="J158" s="8" t="e">
        <f>SUMIF('[4]проект год'!$A$16:$A$160,$A$16:$A$162,'[4]проект год'!$J$16)</f>
        <v>#VALUE!</v>
      </c>
      <c r="K158" s="8" t="e">
        <f>SUMIF('[4]проект год'!$A$16:$A$160,$A$16:$A$162,'[4]проект год'!$K$16)</f>
        <v>#VALUE!</v>
      </c>
      <c r="L158" s="8" t="e">
        <f>SUMIF('[4]проект год'!$A$16:$A$160,$A$16:$A$162,'[4]проект год'!$L$16)</f>
        <v>#VALUE!</v>
      </c>
      <c r="M158" s="8" t="e">
        <f>SUMIF('[4]проект год'!$A$16:$A$160,$A$16:$A$162,'[4]проект год'!$M$16)</f>
        <v>#VALUE!</v>
      </c>
      <c r="N158" s="9" t="e">
        <f t="shared" si="2"/>
        <v>#VALUE!</v>
      </c>
      <c r="O158" s="9"/>
      <c r="P158" s="9"/>
      <c r="Q158" s="9"/>
      <c r="R158" s="9"/>
    </row>
    <row r="159" spans="1:18" s="10" customFormat="1" ht="30" x14ac:dyDescent="0.2">
      <c r="A159" s="6">
        <v>671</v>
      </c>
      <c r="B159" s="7" t="s">
        <v>168</v>
      </c>
      <c r="C159" s="8" t="e">
        <f>SUMIF('[4]проект год'!$A$16:$A$160,$A$16:$A$162,'[4]проект год'!$C$16)</f>
        <v>#VALUE!</v>
      </c>
      <c r="D159" s="8" t="e">
        <f>SUMIF('[4]проект год'!$A$16:$A$160,$A$16:$A$162,'[4]проект год'!$D$16)</f>
        <v>#VALUE!</v>
      </c>
      <c r="E159" s="8" t="e">
        <f>SUMIF('[4]проект год'!$A$16:$A$160,$A$16:$A$162,'[4]проект год'!$E$16)</f>
        <v>#VALUE!</v>
      </c>
      <c r="F159" s="8" t="e">
        <f>SUMIF('[4]проект год'!$A$16:$A$160,$A$16:$A$162,'[4]проект год'!$F$16)</f>
        <v>#VALUE!</v>
      </c>
      <c r="G159" s="8" t="e">
        <f>SUMIF('[4]проект год'!$A$16:$A$160,$A$16:$A$162,'[4]проект год'!$G$16)</f>
        <v>#VALUE!</v>
      </c>
      <c r="H159" s="8" t="e">
        <f>SUMIF('[4]проект год'!$A$16:$A$160,$A$16:$A$162,'[4]проект год'!$H$16)</f>
        <v>#VALUE!</v>
      </c>
      <c r="I159" s="8" t="e">
        <f>SUMIF('[4]проект год'!$A$16:$A$160,$A$16:$A$162,'[4]проект год'!$I$16)</f>
        <v>#VALUE!</v>
      </c>
      <c r="J159" s="8" t="e">
        <f>SUMIF('[4]проект год'!$A$16:$A$160,$A$16:$A$162,'[4]проект год'!$J$16)</f>
        <v>#VALUE!</v>
      </c>
      <c r="K159" s="8" t="e">
        <f>SUMIF('[4]проект год'!$A$16:$A$160,$A$16:$A$162,'[4]проект год'!$K$16)</f>
        <v>#VALUE!</v>
      </c>
      <c r="L159" s="8" t="e">
        <f>SUMIF('[4]проект год'!$A$16:$A$160,$A$16:$A$162,'[4]проект год'!$L$16)</f>
        <v>#VALUE!</v>
      </c>
      <c r="M159" s="8" t="e">
        <f>SUMIF('[4]проект год'!$A$16:$A$160,$A$16:$A$162,'[4]проект год'!$M$16)</f>
        <v>#VALUE!</v>
      </c>
      <c r="N159" s="9" t="e">
        <f t="shared" si="2"/>
        <v>#VALUE!</v>
      </c>
      <c r="O159" s="9"/>
      <c r="P159" s="9"/>
      <c r="Q159" s="9"/>
      <c r="R159" s="9"/>
    </row>
    <row r="160" spans="1:18" s="10" customFormat="1" ht="30" x14ac:dyDescent="0.2">
      <c r="A160" s="6">
        <v>868</v>
      </c>
      <c r="B160" s="7" t="s">
        <v>169</v>
      </c>
      <c r="C160" s="8" t="e">
        <f>SUMIF('[4]проект год'!$A$16:$A$160,$A$16:$A$162,'[4]проект год'!$C$16)</f>
        <v>#VALUE!</v>
      </c>
      <c r="D160" s="8" t="e">
        <f>SUMIF('[4]проект год'!$A$16:$A$160,$A$16:$A$162,'[4]проект год'!$D$16)</f>
        <v>#VALUE!</v>
      </c>
      <c r="E160" s="8" t="e">
        <f>SUMIF('[4]проект год'!$A$16:$A$160,$A$16:$A$162,'[4]проект год'!$E$16)</f>
        <v>#VALUE!</v>
      </c>
      <c r="F160" s="8" t="e">
        <f>SUMIF('[4]проект год'!$A$16:$A$160,$A$16:$A$162,'[4]проект год'!$F$16)</f>
        <v>#VALUE!</v>
      </c>
      <c r="G160" s="8" t="e">
        <f>SUMIF('[4]проект год'!$A$16:$A$160,$A$16:$A$162,'[4]проект год'!$G$16)</f>
        <v>#VALUE!</v>
      </c>
      <c r="H160" s="8" t="e">
        <f>SUMIF('[4]проект год'!$A$16:$A$160,$A$16:$A$162,'[4]проект год'!$H$16)</f>
        <v>#VALUE!</v>
      </c>
      <c r="I160" s="8" t="e">
        <f>SUMIF('[4]проект год'!$A$16:$A$160,$A$16:$A$162,'[4]проект год'!$I$16)</f>
        <v>#VALUE!</v>
      </c>
      <c r="J160" s="8" t="e">
        <f>SUMIF('[4]проект год'!$A$16:$A$160,$A$16:$A$162,'[4]проект год'!$J$16)</f>
        <v>#VALUE!</v>
      </c>
      <c r="K160" s="8" t="e">
        <f>SUMIF('[4]проект год'!$A$16:$A$160,$A$16:$A$162,'[4]проект год'!$K$16)</f>
        <v>#VALUE!</v>
      </c>
      <c r="L160" s="8" t="e">
        <f>SUMIF('[4]проект год'!$A$16:$A$160,$A$16:$A$162,'[4]проект год'!$L$16)</f>
        <v>#VALUE!</v>
      </c>
      <c r="M160" s="8" t="e">
        <f>SUMIF('[4]проект год'!$A$16:$A$160,$A$16:$A$162,'[4]проект год'!$M$16)</f>
        <v>#VALUE!</v>
      </c>
      <c r="N160" s="9" t="e">
        <f t="shared" si="2"/>
        <v>#VALUE!</v>
      </c>
      <c r="O160" s="9"/>
      <c r="P160" s="9"/>
      <c r="Q160" s="9"/>
      <c r="R160" s="9"/>
    </row>
    <row r="161" spans="1:19" s="10" customFormat="1" ht="30" x14ac:dyDescent="0.2">
      <c r="A161" s="6">
        <v>869</v>
      </c>
      <c r="B161" s="7" t="s">
        <v>170</v>
      </c>
      <c r="C161" s="8" t="e">
        <f>SUMIF('[4]проект год'!$A$16:$A$160,$A$16:$A$162,'[4]проект год'!$C$16)</f>
        <v>#VALUE!</v>
      </c>
      <c r="D161" s="8" t="e">
        <f>SUMIF('[4]проект год'!$A$16:$A$160,$A$16:$A$162,'[4]проект год'!$D$16)</f>
        <v>#VALUE!</v>
      </c>
      <c r="E161" s="8" t="e">
        <f>SUMIF('[4]проект год'!$A$16:$A$160,$A$16:$A$162,'[4]проект год'!$E$16)</f>
        <v>#VALUE!</v>
      </c>
      <c r="F161" s="8" t="e">
        <f>SUMIF('[4]проект год'!$A$16:$A$160,$A$16:$A$162,'[4]проект год'!$F$16)</f>
        <v>#VALUE!</v>
      </c>
      <c r="G161" s="8" t="e">
        <f>SUMIF('[4]проект год'!$A$16:$A$160,$A$16:$A$162,'[4]проект год'!$G$16)</f>
        <v>#VALUE!</v>
      </c>
      <c r="H161" s="8" t="e">
        <f>SUMIF('[4]проект год'!$A$16:$A$160,$A$16:$A$162,'[4]проект год'!$H$16)</f>
        <v>#VALUE!</v>
      </c>
      <c r="I161" s="8" t="e">
        <f>SUMIF('[4]проект год'!$A$16:$A$160,$A$16:$A$162,'[4]проект год'!$I$16)</f>
        <v>#VALUE!</v>
      </c>
      <c r="J161" s="8" t="e">
        <f>SUMIF('[4]проект год'!$A$16:$A$160,$A$16:$A$162,'[4]проект год'!$J$16)</f>
        <v>#VALUE!</v>
      </c>
      <c r="K161" s="8" t="e">
        <f>SUMIF('[4]проект год'!$A$16:$A$160,$A$16:$A$162,'[4]проект год'!$K$16)</f>
        <v>#VALUE!</v>
      </c>
      <c r="L161" s="8" t="e">
        <f>SUMIF('[4]проект год'!$A$16:$A$160,$A$16:$A$162,'[4]проект год'!$L$16)</f>
        <v>#VALUE!</v>
      </c>
      <c r="M161" s="8" t="e">
        <f>SUMIF('[4]проект год'!$A$16:$A$160,$A$16:$A$162,'[4]проект год'!$M$16)</f>
        <v>#VALUE!</v>
      </c>
      <c r="N161" s="9" t="e">
        <f t="shared" si="2"/>
        <v>#VALUE!</v>
      </c>
      <c r="O161" s="9"/>
      <c r="P161" s="9"/>
      <c r="Q161" s="9"/>
      <c r="R161" s="9"/>
    </row>
    <row r="162" spans="1:19" s="10" customFormat="1" ht="30" x14ac:dyDescent="0.2">
      <c r="A162" s="6">
        <v>873</v>
      </c>
      <c r="B162" s="7" t="s">
        <v>171</v>
      </c>
      <c r="C162" s="8" t="e">
        <f>SUMIF('[4]проект год'!$A$16:$A$160,$A$16:$A$162,'[4]проект год'!$C$16)</f>
        <v>#VALUE!</v>
      </c>
      <c r="D162" s="8" t="e">
        <f>SUMIF('[4]проект год'!$A$16:$A$160,$A$16:$A$162,'[4]проект год'!$D$16)</f>
        <v>#VALUE!</v>
      </c>
      <c r="E162" s="8" t="e">
        <f>SUMIF('[4]проект год'!$A$16:$A$160,$A$16:$A$162,'[4]проект год'!$E$16)</f>
        <v>#VALUE!</v>
      </c>
      <c r="F162" s="8" t="e">
        <f>SUMIF('[4]проект год'!$A$16:$A$160,$A$16:$A$162,'[4]проект год'!$F$16)</f>
        <v>#VALUE!</v>
      </c>
      <c r="G162" s="8" t="e">
        <f>SUMIF('[4]проект год'!$A$16:$A$160,$A$16:$A$162,'[4]проект год'!$G$16)</f>
        <v>#VALUE!</v>
      </c>
      <c r="H162" s="8" t="e">
        <f>SUMIF('[4]проект год'!$A$16:$A$160,$A$16:$A$162,'[4]проект год'!$H$16)</f>
        <v>#VALUE!</v>
      </c>
      <c r="I162" s="8" t="e">
        <f>SUMIF('[4]проект год'!$A$16:$A$160,$A$16:$A$162,'[4]проект год'!$I$16)</f>
        <v>#VALUE!</v>
      </c>
      <c r="J162" s="8" t="e">
        <f>SUMIF('[4]проект год'!$A$16:$A$160,$A$16:$A$162,'[4]проект год'!$J$16)</f>
        <v>#VALUE!</v>
      </c>
      <c r="K162" s="8" t="e">
        <f>SUMIF('[4]проект год'!$A$16:$A$160,$A$16:$A$162,'[4]проект год'!$K$16)</f>
        <v>#VALUE!</v>
      </c>
      <c r="L162" s="8" t="e">
        <f>SUMIF('[4]проект год'!$A$16:$A$160,$A$16:$A$162,'[4]проект год'!$L$16)</f>
        <v>#VALUE!</v>
      </c>
      <c r="M162" s="8" t="e">
        <f>SUMIF('[4]проект год'!$A$16:$A$160,$A$16:$A$162,'[4]проект год'!$M$16)</f>
        <v>#VALUE!</v>
      </c>
      <c r="N162" s="9" t="e">
        <f t="shared" si="2"/>
        <v>#VALUE!</v>
      </c>
      <c r="O162" s="9"/>
      <c r="P162" s="9"/>
      <c r="Q162" s="9"/>
      <c r="R162" s="9"/>
    </row>
    <row r="163" spans="1:19" s="10" customFormat="1" ht="18" customHeight="1" x14ac:dyDescent="0.2">
      <c r="A163" s="6"/>
      <c r="B163" s="7" t="s">
        <v>172</v>
      </c>
      <c r="C163" s="8" t="e">
        <f>SUM(C16:C162)</f>
        <v>#VALUE!</v>
      </c>
      <c r="D163" s="8" t="e">
        <f>SUM(D16:D162)</f>
        <v>#VALUE!</v>
      </c>
      <c r="E163" s="8" t="e">
        <f>SUM(E16:E162)</f>
        <v>#VALUE!</v>
      </c>
      <c r="F163" s="8" t="e">
        <f t="shared" ref="F163:M163" si="3">SUM(F16:F162)</f>
        <v>#VALUE!</v>
      </c>
      <c r="G163" s="8" t="e">
        <f t="shared" si="3"/>
        <v>#VALUE!</v>
      </c>
      <c r="H163" s="8" t="e">
        <f t="shared" si="3"/>
        <v>#VALUE!</v>
      </c>
      <c r="I163" s="8" t="e">
        <f t="shared" si="3"/>
        <v>#VALUE!</v>
      </c>
      <c r="J163" s="8" t="e">
        <f t="shared" si="3"/>
        <v>#VALUE!</v>
      </c>
      <c r="K163" s="8" t="e">
        <f t="shared" si="3"/>
        <v>#VALUE!</v>
      </c>
      <c r="L163" s="8" t="e">
        <f t="shared" si="3"/>
        <v>#VALUE!</v>
      </c>
      <c r="M163" s="8" t="e">
        <f t="shared" si="3"/>
        <v>#VALUE!</v>
      </c>
      <c r="N163" s="9" t="e">
        <f t="shared" si="2"/>
        <v>#VALUE!</v>
      </c>
      <c r="O163" s="9"/>
      <c r="P163" s="9"/>
      <c r="Q163" s="9"/>
      <c r="R163" s="9"/>
      <c r="S163" s="9"/>
    </row>
    <row r="164" spans="1:19" s="1" customFormat="1" ht="15.75" x14ac:dyDescent="0.25">
      <c r="I164" s="12"/>
      <c r="J164" s="13"/>
      <c r="K164" s="14"/>
    </row>
    <row r="165" spans="1:19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9" x14ac:dyDescent="0.2">
      <c r="E166" s="3"/>
      <c r="F166" s="3"/>
      <c r="G166" s="3"/>
      <c r="H166" s="3"/>
      <c r="I166" s="3"/>
      <c r="J166" s="3"/>
      <c r="K166" s="3"/>
      <c r="L166" s="3"/>
      <c r="M166" s="3"/>
    </row>
    <row r="167" spans="1:19" x14ac:dyDescent="0.2">
      <c r="K167" s="3"/>
    </row>
    <row r="168" spans="1:19" x14ac:dyDescent="0.2">
      <c r="J168" s="3"/>
    </row>
    <row r="169" spans="1:19" x14ac:dyDescent="0.2">
      <c r="I169" s="15"/>
    </row>
    <row r="170" spans="1:19" x14ac:dyDescent="0.2">
      <c r="K170" s="3"/>
      <c r="M170" s="3"/>
    </row>
  </sheetData>
  <mergeCells count="2191">
    <mergeCell ref="BU2:CI2"/>
    <mergeCell ref="CJ2:CX2"/>
    <mergeCell ref="CY2:DM2"/>
    <mergeCell ref="DN2:EB2"/>
    <mergeCell ref="EC2:EQ2"/>
    <mergeCell ref="ER2:FF2"/>
    <mergeCell ref="A1:M1"/>
    <mergeCell ref="A2:M2"/>
    <mergeCell ref="N2:AA2"/>
    <mergeCell ref="AB2:AP2"/>
    <mergeCell ref="AQ2:BE2"/>
    <mergeCell ref="BF2:BT2"/>
    <mergeCell ref="ME2:MS2"/>
    <mergeCell ref="MT2:NH2"/>
    <mergeCell ref="NI2:NW2"/>
    <mergeCell ref="NX2:OL2"/>
    <mergeCell ref="OM2:PA2"/>
    <mergeCell ref="PB2:PP2"/>
    <mergeCell ref="IS2:JG2"/>
    <mergeCell ref="JH2:JV2"/>
    <mergeCell ref="JW2:KK2"/>
    <mergeCell ref="KL2:KZ2"/>
    <mergeCell ref="LA2:LO2"/>
    <mergeCell ref="LP2:MD2"/>
    <mergeCell ref="FG2:FU2"/>
    <mergeCell ref="FV2:GJ2"/>
    <mergeCell ref="GK2:GY2"/>
    <mergeCell ref="GZ2:HN2"/>
    <mergeCell ref="HO2:IC2"/>
    <mergeCell ref="ID2:IR2"/>
    <mergeCell ref="WO2:XC2"/>
    <mergeCell ref="XD2:XR2"/>
    <mergeCell ref="XS2:YG2"/>
    <mergeCell ref="YH2:YV2"/>
    <mergeCell ref="YW2:ZK2"/>
    <mergeCell ref="ZL2:ZZ2"/>
    <mergeCell ref="TC2:TQ2"/>
    <mergeCell ref="TR2:UF2"/>
    <mergeCell ref="UG2:UU2"/>
    <mergeCell ref="UV2:VJ2"/>
    <mergeCell ref="VK2:VY2"/>
    <mergeCell ref="VZ2:WN2"/>
    <mergeCell ref="PQ2:QE2"/>
    <mergeCell ref="QF2:QT2"/>
    <mergeCell ref="QU2:RI2"/>
    <mergeCell ref="RJ2:RX2"/>
    <mergeCell ref="RY2:SM2"/>
    <mergeCell ref="SN2:TB2"/>
    <mergeCell ref="AGY2:AHM2"/>
    <mergeCell ref="AHN2:AIB2"/>
    <mergeCell ref="AIC2:AIQ2"/>
    <mergeCell ref="AIR2:AJF2"/>
    <mergeCell ref="AJG2:AJU2"/>
    <mergeCell ref="AJV2:AKJ2"/>
    <mergeCell ref="ADM2:AEA2"/>
    <mergeCell ref="AEB2:AEP2"/>
    <mergeCell ref="AEQ2:AFE2"/>
    <mergeCell ref="AFF2:AFT2"/>
    <mergeCell ref="AFU2:AGI2"/>
    <mergeCell ref="AGJ2:AGX2"/>
    <mergeCell ref="AAA2:AAO2"/>
    <mergeCell ref="AAP2:ABD2"/>
    <mergeCell ref="ABE2:ABS2"/>
    <mergeCell ref="ABT2:ACH2"/>
    <mergeCell ref="ACI2:ACW2"/>
    <mergeCell ref="ACX2:ADL2"/>
    <mergeCell ref="ARI2:ARW2"/>
    <mergeCell ref="ARX2:ASL2"/>
    <mergeCell ref="ASM2:ATA2"/>
    <mergeCell ref="ATB2:ATP2"/>
    <mergeCell ref="ATQ2:AUE2"/>
    <mergeCell ref="AUF2:AUT2"/>
    <mergeCell ref="ANW2:AOK2"/>
    <mergeCell ref="AOL2:AOZ2"/>
    <mergeCell ref="APA2:APO2"/>
    <mergeCell ref="APP2:AQD2"/>
    <mergeCell ref="AQE2:AQS2"/>
    <mergeCell ref="AQT2:ARH2"/>
    <mergeCell ref="AKK2:AKY2"/>
    <mergeCell ref="AKZ2:ALN2"/>
    <mergeCell ref="ALO2:AMC2"/>
    <mergeCell ref="AMD2:AMR2"/>
    <mergeCell ref="AMS2:ANG2"/>
    <mergeCell ref="ANH2:ANV2"/>
    <mergeCell ref="BBS2:BCG2"/>
    <mergeCell ref="BCH2:BCV2"/>
    <mergeCell ref="BCW2:BDK2"/>
    <mergeCell ref="BDL2:BDZ2"/>
    <mergeCell ref="BEA2:BEO2"/>
    <mergeCell ref="BEP2:BFD2"/>
    <mergeCell ref="AYG2:AYU2"/>
    <mergeCell ref="AYV2:AZJ2"/>
    <mergeCell ref="AZK2:AZY2"/>
    <mergeCell ref="AZZ2:BAN2"/>
    <mergeCell ref="BAO2:BBC2"/>
    <mergeCell ref="BBD2:BBR2"/>
    <mergeCell ref="AUU2:AVI2"/>
    <mergeCell ref="AVJ2:AVX2"/>
    <mergeCell ref="AVY2:AWM2"/>
    <mergeCell ref="AWN2:AXB2"/>
    <mergeCell ref="AXC2:AXQ2"/>
    <mergeCell ref="AXR2:AYF2"/>
    <mergeCell ref="BMC2:BMQ2"/>
    <mergeCell ref="BMR2:BNF2"/>
    <mergeCell ref="BNG2:BNU2"/>
    <mergeCell ref="BNV2:BOJ2"/>
    <mergeCell ref="BOK2:BOY2"/>
    <mergeCell ref="BOZ2:BPN2"/>
    <mergeCell ref="BIQ2:BJE2"/>
    <mergeCell ref="BJF2:BJT2"/>
    <mergeCell ref="BJU2:BKI2"/>
    <mergeCell ref="BKJ2:BKX2"/>
    <mergeCell ref="BKY2:BLM2"/>
    <mergeCell ref="BLN2:BMB2"/>
    <mergeCell ref="BFE2:BFS2"/>
    <mergeCell ref="BFT2:BGH2"/>
    <mergeCell ref="BGI2:BGW2"/>
    <mergeCell ref="BGX2:BHL2"/>
    <mergeCell ref="BHM2:BIA2"/>
    <mergeCell ref="BIB2:BIP2"/>
    <mergeCell ref="BWM2:BXA2"/>
    <mergeCell ref="BXB2:BXP2"/>
    <mergeCell ref="BXQ2:BYE2"/>
    <mergeCell ref="BYF2:BYT2"/>
    <mergeCell ref="BYU2:BZI2"/>
    <mergeCell ref="BZJ2:BZX2"/>
    <mergeCell ref="BTA2:BTO2"/>
    <mergeCell ref="BTP2:BUD2"/>
    <mergeCell ref="BUE2:BUS2"/>
    <mergeCell ref="BUT2:BVH2"/>
    <mergeCell ref="BVI2:BVW2"/>
    <mergeCell ref="BVX2:BWL2"/>
    <mergeCell ref="BPO2:BQC2"/>
    <mergeCell ref="BQD2:BQR2"/>
    <mergeCell ref="BQS2:BRG2"/>
    <mergeCell ref="BRH2:BRV2"/>
    <mergeCell ref="BRW2:BSK2"/>
    <mergeCell ref="BSL2:BSZ2"/>
    <mergeCell ref="CGW2:CHK2"/>
    <mergeCell ref="CHL2:CHZ2"/>
    <mergeCell ref="CIA2:CIO2"/>
    <mergeCell ref="CIP2:CJD2"/>
    <mergeCell ref="CJE2:CJS2"/>
    <mergeCell ref="CJT2:CKH2"/>
    <mergeCell ref="CDK2:CDY2"/>
    <mergeCell ref="CDZ2:CEN2"/>
    <mergeCell ref="CEO2:CFC2"/>
    <mergeCell ref="CFD2:CFR2"/>
    <mergeCell ref="CFS2:CGG2"/>
    <mergeCell ref="CGH2:CGV2"/>
    <mergeCell ref="BZY2:CAM2"/>
    <mergeCell ref="CAN2:CBB2"/>
    <mergeCell ref="CBC2:CBQ2"/>
    <mergeCell ref="CBR2:CCF2"/>
    <mergeCell ref="CCG2:CCU2"/>
    <mergeCell ref="CCV2:CDJ2"/>
    <mergeCell ref="CRG2:CRU2"/>
    <mergeCell ref="CRV2:CSJ2"/>
    <mergeCell ref="CSK2:CSY2"/>
    <mergeCell ref="CSZ2:CTN2"/>
    <mergeCell ref="CTO2:CUC2"/>
    <mergeCell ref="CUD2:CUR2"/>
    <mergeCell ref="CNU2:COI2"/>
    <mergeCell ref="COJ2:COX2"/>
    <mergeCell ref="COY2:CPM2"/>
    <mergeCell ref="CPN2:CQB2"/>
    <mergeCell ref="CQC2:CQQ2"/>
    <mergeCell ref="CQR2:CRF2"/>
    <mergeCell ref="CKI2:CKW2"/>
    <mergeCell ref="CKX2:CLL2"/>
    <mergeCell ref="CLM2:CMA2"/>
    <mergeCell ref="CMB2:CMP2"/>
    <mergeCell ref="CMQ2:CNE2"/>
    <mergeCell ref="CNF2:CNT2"/>
    <mergeCell ref="DBQ2:DCE2"/>
    <mergeCell ref="DCF2:DCT2"/>
    <mergeCell ref="DCU2:DDI2"/>
    <mergeCell ref="DDJ2:DDX2"/>
    <mergeCell ref="DDY2:DEM2"/>
    <mergeCell ref="DEN2:DFB2"/>
    <mergeCell ref="CYE2:CYS2"/>
    <mergeCell ref="CYT2:CZH2"/>
    <mergeCell ref="CZI2:CZW2"/>
    <mergeCell ref="CZX2:DAL2"/>
    <mergeCell ref="DAM2:DBA2"/>
    <mergeCell ref="DBB2:DBP2"/>
    <mergeCell ref="CUS2:CVG2"/>
    <mergeCell ref="CVH2:CVV2"/>
    <mergeCell ref="CVW2:CWK2"/>
    <mergeCell ref="CWL2:CWZ2"/>
    <mergeCell ref="CXA2:CXO2"/>
    <mergeCell ref="CXP2:CYD2"/>
    <mergeCell ref="DMA2:DMO2"/>
    <mergeCell ref="DMP2:DND2"/>
    <mergeCell ref="DNE2:DNS2"/>
    <mergeCell ref="DNT2:DOH2"/>
    <mergeCell ref="DOI2:DOW2"/>
    <mergeCell ref="DOX2:DPL2"/>
    <mergeCell ref="DIO2:DJC2"/>
    <mergeCell ref="DJD2:DJR2"/>
    <mergeCell ref="DJS2:DKG2"/>
    <mergeCell ref="DKH2:DKV2"/>
    <mergeCell ref="DKW2:DLK2"/>
    <mergeCell ref="DLL2:DLZ2"/>
    <mergeCell ref="DFC2:DFQ2"/>
    <mergeCell ref="DFR2:DGF2"/>
    <mergeCell ref="DGG2:DGU2"/>
    <mergeCell ref="DGV2:DHJ2"/>
    <mergeCell ref="DHK2:DHY2"/>
    <mergeCell ref="DHZ2:DIN2"/>
    <mergeCell ref="DWK2:DWY2"/>
    <mergeCell ref="DWZ2:DXN2"/>
    <mergeCell ref="DXO2:DYC2"/>
    <mergeCell ref="DYD2:DYR2"/>
    <mergeCell ref="DYS2:DZG2"/>
    <mergeCell ref="DZH2:DZV2"/>
    <mergeCell ref="DSY2:DTM2"/>
    <mergeCell ref="DTN2:DUB2"/>
    <mergeCell ref="DUC2:DUQ2"/>
    <mergeCell ref="DUR2:DVF2"/>
    <mergeCell ref="DVG2:DVU2"/>
    <mergeCell ref="DVV2:DWJ2"/>
    <mergeCell ref="DPM2:DQA2"/>
    <mergeCell ref="DQB2:DQP2"/>
    <mergeCell ref="DQQ2:DRE2"/>
    <mergeCell ref="DRF2:DRT2"/>
    <mergeCell ref="DRU2:DSI2"/>
    <mergeCell ref="DSJ2:DSX2"/>
    <mergeCell ref="EGU2:EHI2"/>
    <mergeCell ref="EHJ2:EHX2"/>
    <mergeCell ref="EHY2:EIM2"/>
    <mergeCell ref="EIN2:EJB2"/>
    <mergeCell ref="EJC2:EJQ2"/>
    <mergeCell ref="EJR2:EKF2"/>
    <mergeCell ref="EDI2:EDW2"/>
    <mergeCell ref="EDX2:EEL2"/>
    <mergeCell ref="EEM2:EFA2"/>
    <mergeCell ref="EFB2:EFP2"/>
    <mergeCell ref="EFQ2:EGE2"/>
    <mergeCell ref="EGF2:EGT2"/>
    <mergeCell ref="DZW2:EAK2"/>
    <mergeCell ref="EAL2:EAZ2"/>
    <mergeCell ref="EBA2:EBO2"/>
    <mergeCell ref="EBP2:ECD2"/>
    <mergeCell ref="ECE2:ECS2"/>
    <mergeCell ref="ECT2:EDH2"/>
    <mergeCell ref="ERE2:ERS2"/>
    <mergeCell ref="ERT2:ESH2"/>
    <mergeCell ref="ESI2:ESW2"/>
    <mergeCell ref="ESX2:ETL2"/>
    <mergeCell ref="ETM2:EUA2"/>
    <mergeCell ref="EUB2:EUP2"/>
    <mergeCell ref="ENS2:EOG2"/>
    <mergeCell ref="EOH2:EOV2"/>
    <mergeCell ref="EOW2:EPK2"/>
    <mergeCell ref="EPL2:EPZ2"/>
    <mergeCell ref="EQA2:EQO2"/>
    <mergeCell ref="EQP2:ERD2"/>
    <mergeCell ref="EKG2:EKU2"/>
    <mergeCell ref="EKV2:ELJ2"/>
    <mergeCell ref="ELK2:ELY2"/>
    <mergeCell ref="ELZ2:EMN2"/>
    <mergeCell ref="EMO2:ENC2"/>
    <mergeCell ref="END2:ENR2"/>
    <mergeCell ref="FBO2:FCC2"/>
    <mergeCell ref="FCD2:FCR2"/>
    <mergeCell ref="FCS2:FDG2"/>
    <mergeCell ref="FDH2:FDV2"/>
    <mergeCell ref="FDW2:FEK2"/>
    <mergeCell ref="FEL2:FEZ2"/>
    <mergeCell ref="EYC2:EYQ2"/>
    <mergeCell ref="EYR2:EZF2"/>
    <mergeCell ref="EZG2:EZU2"/>
    <mergeCell ref="EZV2:FAJ2"/>
    <mergeCell ref="FAK2:FAY2"/>
    <mergeCell ref="FAZ2:FBN2"/>
    <mergeCell ref="EUQ2:EVE2"/>
    <mergeCell ref="EVF2:EVT2"/>
    <mergeCell ref="EVU2:EWI2"/>
    <mergeCell ref="EWJ2:EWX2"/>
    <mergeCell ref="EWY2:EXM2"/>
    <mergeCell ref="EXN2:EYB2"/>
    <mergeCell ref="FLY2:FMM2"/>
    <mergeCell ref="FMN2:FNB2"/>
    <mergeCell ref="FNC2:FNQ2"/>
    <mergeCell ref="FNR2:FOF2"/>
    <mergeCell ref="FOG2:FOU2"/>
    <mergeCell ref="FOV2:FPJ2"/>
    <mergeCell ref="FIM2:FJA2"/>
    <mergeCell ref="FJB2:FJP2"/>
    <mergeCell ref="FJQ2:FKE2"/>
    <mergeCell ref="FKF2:FKT2"/>
    <mergeCell ref="FKU2:FLI2"/>
    <mergeCell ref="FLJ2:FLX2"/>
    <mergeCell ref="FFA2:FFO2"/>
    <mergeCell ref="FFP2:FGD2"/>
    <mergeCell ref="FGE2:FGS2"/>
    <mergeCell ref="FGT2:FHH2"/>
    <mergeCell ref="FHI2:FHW2"/>
    <mergeCell ref="FHX2:FIL2"/>
    <mergeCell ref="FWI2:FWW2"/>
    <mergeCell ref="FWX2:FXL2"/>
    <mergeCell ref="FXM2:FYA2"/>
    <mergeCell ref="FYB2:FYP2"/>
    <mergeCell ref="FYQ2:FZE2"/>
    <mergeCell ref="FZF2:FZT2"/>
    <mergeCell ref="FSW2:FTK2"/>
    <mergeCell ref="FTL2:FTZ2"/>
    <mergeCell ref="FUA2:FUO2"/>
    <mergeCell ref="FUP2:FVD2"/>
    <mergeCell ref="FVE2:FVS2"/>
    <mergeCell ref="FVT2:FWH2"/>
    <mergeCell ref="FPK2:FPY2"/>
    <mergeCell ref="FPZ2:FQN2"/>
    <mergeCell ref="FQO2:FRC2"/>
    <mergeCell ref="FRD2:FRR2"/>
    <mergeCell ref="FRS2:FSG2"/>
    <mergeCell ref="FSH2:FSV2"/>
    <mergeCell ref="GGS2:GHG2"/>
    <mergeCell ref="GHH2:GHV2"/>
    <mergeCell ref="GHW2:GIK2"/>
    <mergeCell ref="GIL2:GIZ2"/>
    <mergeCell ref="GJA2:GJO2"/>
    <mergeCell ref="GJP2:GKD2"/>
    <mergeCell ref="GDG2:GDU2"/>
    <mergeCell ref="GDV2:GEJ2"/>
    <mergeCell ref="GEK2:GEY2"/>
    <mergeCell ref="GEZ2:GFN2"/>
    <mergeCell ref="GFO2:GGC2"/>
    <mergeCell ref="GGD2:GGR2"/>
    <mergeCell ref="FZU2:GAI2"/>
    <mergeCell ref="GAJ2:GAX2"/>
    <mergeCell ref="GAY2:GBM2"/>
    <mergeCell ref="GBN2:GCB2"/>
    <mergeCell ref="GCC2:GCQ2"/>
    <mergeCell ref="GCR2:GDF2"/>
    <mergeCell ref="GRC2:GRQ2"/>
    <mergeCell ref="GRR2:GSF2"/>
    <mergeCell ref="GSG2:GSU2"/>
    <mergeCell ref="GSV2:GTJ2"/>
    <mergeCell ref="GTK2:GTY2"/>
    <mergeCell ref="GTZ2:GUN2"/>
    <mergeCell ref="GNQ2:GOE2"/>
    <mergeCell ref="GOF2:GOT2"/>
    <mergeCell ref="GOU2:GPI2"/>
    <mergeCell ref="GPJ2:GPX2"/>
    <mergeCell ref="GPY2:GQM2"/>
    <mergeCell ref="GQN2:GRB2"/>
    <mergeCell ref="GKE2:GKS2"/>
    <mergeCell ref="GKT2:GLH2"/>
    <mergeCell ref="GLI2:GLW2"/>
    <mergeCell ref="GLX2:GML2"/>
    <mergeCell ref="GMM2:GNA2"/>
    <mergeCell ref="GNB2:GNP2"/>
    <mergeCell ref="HBM2:HCA2"/>
    <mergeCell ref="HCB2:HCP2"/>
    <mergeCell ref="HCQ2:HDE2"/>
    <mergeCell ref="HDF2:HDT2"/>
    <mergeCell ref="HDU2:HEI2"/>
    <mergeCell ref="HEJ2:HEX2"/>
    <mergeCell ref="GYA2:GYO2"/>
    <mergeCell ref="GYP2:GZD2"/>
    <mergeCell ref="GZE2:GZS2"/>
    <mergeCell ref="GZT2:HAH2"/>
    <mergeCell ref="HAI2:HAW2"/>
    <mergeCell ref="HAX2:HBL2"/>
    <mergeCell ref="GUO2:GVC2"/>
    <mergeCell ref="GVD2:GVR2"/>
    <mergeCell ref="GVS2:GWG2"/>
    <mergeCell ref="GWH2:GWV2"/>
    <mergeCell ref="GWW2:GXK2"/>
    <mergeCell ref="GXL2:GXZ2"/>
    <mergeCell ref="HLW2:HMK2"/>
    <mergeCell ref="HML2:HMZ2"/>
    <mergeCell ref="HNA2:HNO2"/>
    <mergeCell ref="HNP2:HOD2"/>
    <mergeCell ref="HOE2:HOS2"/>
    <mergeCell ref="HOT2:HPH2"/>
    <mergeCell ref="HIK2:HIY2"/>
    <mergeCell ref="HIZ2:HJN2"/>
    <mergeCell ref="HJO2:HKC2"/>
    <mergeCell ref="HKD2:HKR2"/>
    <mergeCell ref="HKS2:HLG2"/>
    <mergeCell ref="HLH2:HLV2"/>
    <mergeCell ref="HEY2:HFM2"/>
    <mergeCell ref="HFN2:HGB2"/>
    <mergeCell ref="HGC2:HGQ2"/>
    <mergeCell ref="HGR2:HHF2"/>
    <mergeCell ref="HHG2:HHU2"/>
    <mergeCell ref="HHV2:HIJ2"/>
    <mergeCell ref="HWG2:HWU2"/>
    <mergeCell ref="HWV2:HXJ2"/>
    <mergeCell ref="HXK2:HXY2"/>
    <mergeCell ref="HXZ2:HYN2"/>
    <mergeCell ref="HYO2:HZC2"/>
    <mergeCell ref="HZD2:HZR2"/>
    <mergeCell ref="HSU2:HTI2"/>
    <mergeCell ref="HTJ2:HTX2"/>
    <mergeCell ref="HTY2:HUM2"/>
    <mergeCell ref="HUN2:HVB2"/>
    <mergeCell ref="HVC2:HVQ2"/>
    <mergeCell ref="HVR2:HWF2"/>
    <mergeCell ref="HPI2:HPW2"/>
    <mergeCell ref="HPX2:HQL2"/>
    <mergeCell ref="HQM2:HRA2"/>
    <mergeCell ref="HRB2:HRP2"/>
    <mergeCell ref="HRQ2:HSE2"/>
    <mergeCell ref="HSF2:HST2"/>
    <mergeCell ref="IGQ2:IHE2"/>
    <mergeCell ref="IHF2:IHT2"/>
    <mergeCell ref="IHU2:III2"/>
    <mergeCell ref="IIJ2:IIX2"/>
    <mergeCell ref="IIY2:IJM2"/>
    <mergeCell ref="IJN2:IKB2"/>
    <mergeCell ref="IDE2:IDS2"/>
    <mergeCell ref="IDT2:IEH2"/>
    <mergeCell ref="IEI2:IEW2"/>
    <mergeCell ref="IEX2:IFL2"/>
    <mergeCell ref="IFM2:IGA2"/>
    <mergeCell ref="IGB2:IGP2"/>
    <mergeCell ref="HZS2:IAG2"/>
    <mergeCell ref="IAH2:IAV2"/>
    <mergeCell ref="IAW2:IBK2"/>
    <mergeCell ref="IBL2:IBZ2"/>
    <mergeCell ref="ICA2:ICO2"/>
    <mergeCell ref="ICP2:IDD2"/>
    <mergeCell ref="IRA2:IRO2"/>
    <mergeCell ref="IRP2:ISD2"/>
    <mergeCell ref="ISE2:ISS2"/>
    <mergeCell ref="IST2:ITH2"/>
    <mergeCell ref="ITI2:ITW2"/>
    <mergeCell ref="ITX2:IUL2"/>
    <mergeCell ref="INO2:IOC2"/>
    <mergeCell ref="IOD2:IOR2"/>
    <mergeCell ref="IOS2:IPG2"/>
    <mergeCell ref="IPH2:IPV2"/>
    <mergeCell ref="IPW2:IQK2"/>
    <mergeCell ref="IQL2:IQZ2"/>
    <mergeCell ref="IKC2:IKQ2"/>
    <mergeCell ref="IKR2:ILF2"/>
    <mergeCell ref="ILG2:ILU2"/>
    <mergeCell ref="ILV2:IMJ2"/>
    <mergeCell ref="IMK2:IMY2"/>
    <mergeCell ref="IMZ2:INN2"/>
    <mergeCell ref="JBK2:JBY2"/>
    <mergeCell ref="JBZ2:JCN2"/>
    <mergeCell ref="JCO2:JDC2"/>
    <mergeCell ref="JDD2:JDR2"/>
    <mergeCell ref="JDS2:JEG2"/>
    <mergeCell ref="JEH2:JEV2"/>
    <mergeCell ref="IXY2:IYM2"/>
    <mergeCell ref="IYN2:IZB2"/>
    <mergeCell ref="IZC2:IZQ2"/>
    <mergeCell ref="IZR2:JAF2"/>
    <mergeCell ref="JAG2:JAU2"/>
    <mergeCell ref="JAV2:JBJ2"/>
    <mergeCell ref="IUM2:IVA2"/>
    <mergeCell ref="IVB2:IVP2"/>
    <mergeCell ref="IVQ2:IWE2"/>
    <mergeCell ref="IWF2:IWT2"/>
    <mergeCell ref="IWU2:IXI2"/>
    <mergeCell ref="IXJ2:IXX2"/>
    <mergeCell ref="JLU2:JMI2"/>
    <mergeCell ref="JMJ2:JMX2"/>
    <mergeCell ref="JMY2:JNM2"/>
    <mergeCell ref="JNN2:JOB2"/>
    <mergeCell ref="JOC2:JOQ2"/>
    <mergeCell ref="JOR2:JPF2"/>
    <mergeCell ref="JII2:JIW2"/>
    <mergeCell ref="JIX2:JJL2"/>
    <mergeCell ref="JJM2:JKA2"/>
    <mergeCell ref="JKB2:JKP2"/>
    <mergeCell ref="JKQ2:JLE2"/>
    <mergeCell ref="JLF2:JLT2"/>
    <mergeCell ref="JEW2:JFK2"/>
    <mergeCell ref="JFL2:JFZ2"/>
    <mergeCell ref="JGA2:JGO2"/>
    <mergeCell ref="JGP2:JHD2"/>
    <mergeCell ref="JHE2:JHS2"/>
    <mergeCell ref="JHT2:JIH2"/>
    <mergeCell ref="JWE2:JWS2"/>
    <mergeCell ref="JWT2:JXH2"/>
    <mergeCell ref="JXI2:JXW2"/>
    <mergeCell ref="JXX2:JYL2"/>
    <mergeCell ref="JYM2:JZA2"/>
    <mergeCell ref="JZB2:JZP2"/>
    <mergeCell ref="JSS2:JTG2"/>
    <mergeCell ref="JTH2:JTV2"/>
    <mergeCell ref="JTW2:JUK2"/>
    <mergeCell ref="JUL2:JUZ2"/>
    <mergeCell ref="JVA2:JVO2"/>
    <mergeCell ref="JVP2:JWD2"/>
    <mergeCell ref="JPG2:JPU2"/>
    <mergeCell ref="JPV2:JQJ2"/>
    <mergeCell ref="JQK2:JQY2"/>
    <mergeCell ref="JQZ2:JRN2"/>
    <mergeCell ref="JRO2:JSC2"/>
    <mergeCell ref="JSD2:JSR2"/>
    <mergeCell ref="KGO2:KHC2"/>
    <mergeCell ref="KHD2:KHR2"/>
    <mergeCell ref="KHS2:KIG2"/>
    <mergeCell ref="KIH2:KIV2"/>
    <mergeCell ref="KIW2:KJK2"/>
    <mergeCell ref="KJL2:KJZ2"/>
    <mergeCell ref="KDC2:KDQ2"/>
    <mergeCell ref="KDR2:KEF2"/>
    <mergeCell ref="KEG2:KEU2"/>
    <mergeCell ref="KEV2:KFJ2"/>
    <mergeCell ref="KFK2:KFY2"/>
    <mergeCell ref="KFZ2:KGN2"/>
    <mergeCell ref="JZQ2:KAE2"/>
    <mergeCell ref="KAF2:KAT2"/>
    <mergeCell ref="KAU2:KBI2"/>
    <mergeCell ref="KBJ2:KBX2"/>
    <mergeCell ref="KBY2:KCM2"/>
    <mergeCell ref="KCN2:KDB2"/>
    <mergeCell ref="KQY2:KRM2"/>
    <mergeCell ref="KRN2:KSB2"/>
    <mergeCell ref="KSC2:KSQ2"/>
    <mergeCell ref="KSR2:KTF2"/>
    <mergeCell ref="KTG2:KTU2"/>
    <mergeCell ref="KTV2:KUJ2"/>
    <mergeCell ref="KNM2:KOA2"/>
    <mergeCell ref="KOB2:KOP2"/>
    <mergeCell ref="KOQ2:KPE2"/>
    <mergeCell ref="KPF2:KPT2"/>
    <mergeCell ref="KPU2:KQI2"/>
    <mergeCell ref="KQJ2:KQX2"/>
    <mergeCell ref="KKA2:KKO2"/>
    <mergeCell ref="KKP2:KLD2"/>
    <mergeCell ref="KLE2:KLS2"/>
    <mergeCell ref="KLT2:KMH2"/>
    <mergeCell ref="KMI2:KMW2"/>
    <mergeCell ref="KMX2:KNL2"/>
    <mergeCell ref="LBI2:LBW2"/>
    <mergeCell ref="LBX2:LCL2"/>
    <mergeCell ref="LCM2:LDA2"/>
    <mergeCell ref="LDB2:LDP2"/>
    <mergeCell ref="LDQ2:LEE2"/>
    <mergeCell ref="LEF2:LET2"/>
    <mergeCell ref="KXW2:KYK2"/>
    <mergeCell ref="KYL2:KYZ2"/>
    <mergeCell ref="KZA2:KZO2"/>
    <mergeCell ref="KZP2:LAD2"/>
    <mergeCell ref="LAE2:LAS2"/>
    <mergeCell ref="LAT2:LBH2"/>
    <mergeCell ref="KUK2:KUY2"/>
    <mergeCell ref="KUZ2:KVN2"/>
    <mergeCell ref="KVO2:KWC2"/>
    <mergeCell ref="KWD2:KWR2"/>
    <mergeCell ref="KWS2:KXG2"/>
    <mergeCell ref="KXH2:KXV2"/>
    <mergeCell ref="LLS2:LMG2"/>
    <mergeCell ref="LMH2:LMV2"/>
    <mergeCell ref="LMW2:LNK2"/>
    <mergeCell ref="LNL2:LNZ2"/>
    <mergeCell ref="LOA2:LOO2"/>
    <mergeCell ref="LOP2:LPD2"/>
    <mergeCell ref="LIG2:LIU2"/>
    <mergeCell ref="LIV2:LJJ2"/>
    <mergeCell ref="LJK2:LJY2"/>
    <mergeCell ref="LJZ2:LKN2"/>
    <mergeCell ref="LKO2:LLC2"/>
    <mergeCell ref="LLD2:LLR2"/>
    <mergeCell ref="LEU2:LFI2"/>
    <mergeCell ref="LFJ2:LFX2"/>
    <mergeCell ref="LFY2:LGM2"/>
    <mergeCell ref="LGN2:LHB2"/>
    <mergeCell ref="LHC2:LHQ2"/>
    <mergeCell ref="LHR2:LIF2"/>
    <mergeCell ref="LWC2:LWQ2"/>
    <mergeCell ref="LWR2:LXF2"/>
    <mergeCell ref="LXG2:LXU2"/>
    <mergeCell ref="LXV2:LYJ2"/>
    <mergeCell ref="LYK2:LYY2"/>
    <mergeCell ref="LYZ2:LZN2"/>
    <mergeCell ref="LSQ2:LTE2"/>
    <mergeCell ref="LTF2:LTT2"/>
    <mergeCell ref="LTU2:LUI2"/>
    <mergeCell ref="LUJ2:LUX2"/>
    <mergeCell ref="LUY2:LVM2"/>
    <mergeCell ref="LVN2:LWB2"/>
    <mergeCell ref="LPE2:LPS2"/>
    <mergeCell ref="LPT2:LQH2"/>
    <mergeCell ref="LQI2:LQW2"/>
    <mergeCell ref="LQX2:LRL2"/>
    <mergeCell ref="LRM2:LSA2"/>
    <mergeCell ref="LSB2:LSP2"/>
    <mergeCell ref="MGM2:MHA2"/>
    <mergeCell ref="MHB2:MHP2"/>
    <mergeCell ref="MHQ2:MIE2"/>
    <mergeCell ref="MIF2:MIT2"/>
    <mergeCell ref="MIU2:MJI2"/>
    <mergeCell ref="MJJ2:MJX2"/>
    <mergeCell ref="MDA2:MDO2"/>
    <mergeCell ref="MDP2:MED2"/>
    <mergeCell ref="MEE2:MES2"/>
    <mergeCell ref="MET2:MFH2"/>
    <mergeCell ref="MFI2:MFW2"/>
    <mergeCell ref="MFX2:MGL2"/>
    <mergeCell ref="LZO2:MAC2"/>
    <mergeCell ref="MAD2:MAR2"/>
    <mergeCell ref="MAS2:MBG2"/>
    <mergeCell ref="MBH2:MBV2"/>
    <mergeCell ref="MBW2:MCK2"/>
    <mergeCell ref="MCL2:MCZ2"/>
    <mergeCell ref="MQW2:MRK2"/>
    <mergeCell ref="MRL2:MRZ2"/>
    <mergeCell ref="MSA2:MSO2"/>
    <mergeCell ref="MSP2:MTD2"/>
    <mergeCell ref="MTE2:MTS2"/>
    <mergeCell ref="MTT2:MUH2"/>
    <mergeCell ref="MNK2:MNY2"/>
    <mergeCell ref="MNZ2:MON2"/>
    <mergeCell ref="MOO2:MPC2"/>
    <mergeCell ref="MPD2:MPR2"/>
    <mergeCell ref="MPS2:MQG2"/>
    <mergeCell ref="MQH2:MQV2"/>
    <mergeCell ref="MJY2:MKM2"/>
    <mergeCell ref="MKN2:MLB2"/>
    <mergeCell ref="MLC2:MLQ2"/>
    <mergeCell ref="MLR2:MMF2"/>
    <mergeCell ref="MMG2:MMU2"/>
    <mergeCell ref="MMV2:MNJ2"/>
    <mergeCell ref="NBG2:NBU2"/>
    <mergeCell ref="NBV2:NCJ2"/>
    <mergeCell ref="NCK2:NCY2"/>
    <mergeCell ref="NCZ2:NDN2"/>
    <mergeCell ref="NDO2:NEC2"/>
    <mergeCell ref="NED2:NER2"/>
    <mergeCell ref="MXU2:MYI2"/>
    <mergeCell ref="MYJ2:MYX2"/>
    <mergeCell ref="MYY2:MZM2"/>
    <mergeCell ref="MZN2:NAB2"/>
    <mergeCell ref="NAC2:NAQ2"/>
    <mergeCell ref="NAR2:NBF2"/>
    <mergeCell ref="MUI2:MUW2"/>
    <mergeCell ref="MUX2:MVL2"/>
    <mergeCell ref="MVM2:MWA2"/>
    <mergeCell ref="MWB2:MWP2"/>
    <mergeCell ref="MWQ2:MXE2"/>
    <mergeCell ref="MXF2:MXT2"/>
    <mergeCell ref="NLQ2:NME2"/>
    <mergeCell ref="NMF2:NMT2"/>
    <mergeCell ref="NMU2:NNI2"/>
    <mergeCell ref="NNJ2:NNX2"/>
    <mergeCell ref="NNY2:NOM2"/>
    <mergeCell ref="NON2:NPB2"/>
    <mergeCell ref="NIE2:NIS2"/>
    <mergeCell ref="NIT2:NJH2"/>
    <mergeCell ref="NJI2:NJW2"/>
    <mergeCell ref="NJX2:NKL2"/>
    <mergeCell ref="NKM2:NLA2"/>
    <mergeCell ref="NLB2:NLP2"/>
    <mergeCell ref="NES2:NFG2"/>
    <mergeCell ref="NFH2:NFV2"/>
    <mergeCell ref="NFW2:NGK2"/>
    <mergeCell ref="NGL2:NGZ2"/>
    <mergeCell ref="NHA2:NHO2"/>
    <mergeCell ref="NHP2:NID2"/>
    <mergeCell ref="NWA2:NWO2"/>
    <mergeCell ref="NWP2:NXD2"/>
    <mergeCell ref="NXE2:NXS2"/>
    <mergeCell ref="NXT2:NYH2"/>
    <mergeCell ref="NYI2:NYW2"/>
    <mergeCell ref="NYX2:NZL2"/>
    <mergeCell ref="NSO2:NTC2"/>
    <mergeCell ref="NTD2:NTR2"/>
    <mergeCell ref="NTS2:NUG2"/>
    <mergeCell ref="NUH2:NUV2"/>
    <mergeCell ref="NUW2:NVK2"/>
    <mergeCell ref="NVL2:NVZ2"/>
    <mergeCell ref="NPC2:NPQ2"/>
    <mergeCell ref="NPR2:NQF2"/>
    <mergeCell ref="NQG2:NQU2"/>
    <mergeCell ref="NQV2:NRJ2"/>
    <mergeCell ref="NRK2:NRY2"/>
    <mergeCell ref="NRZ2:NSN2"/>
    <mergeCell ref="OGK2:OGY2"/>
    <mergeCell ref="OGZ2:OHN2"/>
    <mergeCell ref="OHO2:OIC2"/>
    <mergeCell ref="OID2:OIR2"/>
    <mergeCell ref="OIS2:OJG2"/>
    <mergeCell ref="OJH2:OJV2"/>
    <mergeCell ref="OCY2:ODM2"/>
    <mergeCell ref="ODN2:OEB2"/>
    <mergeCell ref="OEC2:OEQ2"/>
    <mergeCell ref="OER2:OFF2"/>
    <mergeCell ref="OFG2:OFU2"/>
    <mergeCell ref="OFV2:OGJ2"/>
    <mergeCell ref="NZM2:OAA2"/>
    <mergeCell ref="OAB2:OAP2"/>
    <mergeCell ref="OAQ2:OBE2"/>
    <mergeCell ref="OBF2:OBT2"/>
    <mergeCell ref="OBU2:OCI2"/>
    <mergeCell ref="OCJ2:OCX2"/>
    <mergeCell ref="OQU2:ORI2"/>
    <mergeCell ref="ORJ2:ORX2"/>
    <mergeCell ref="ORY2:OSM2"/>
    <mergeCell ref="OSN2:OTB2"/>
    <mergeCell ref="OTC2:OTQ2"/>
    <mergeCell ref="OTR2:OUF2"/>
    <mergeCell ref="ONI2:ONW2"/>
    <mergeCell ref="ONX2:OOL2"/>
    <mergeCell ref="OOM2:OPA2"/>
    <mergeCell ref="OPB2:OPP2"/>
    <mergeCell ref="OPQ2:OQE2"/>
    <mergeCell ref="OQF2:OQT2"/>
    <mergeCell ref="OJW2:OKK2"/>
    <mergeCell ref="OKL2:OKZ2"/>
    <mergeCell ref="OLA2:OLO2"/>
    <mergeCell ref="OLP2:OMD2"/>
    <mergeCell ref="OME2:OMS2"/>
    <mergeCell ref="OMT2:ONH2"/>
    <mergeCell ref="PBE2:PBS2"/>
    <mergeCell ref="PBT2:PCH2"/>
    <mergeCell ref="PCI2:PCW2"/>
    <mergeCell ref="PCX2:PDL2"/>
    <mergeCell ref="PDM2:PEA2"/>
    <mergeCell ref="PEB2:PEP2"/>
    <mergeCell ref="OXS2:OYG2"/>
    <mergeCell ref="OYH2:OYV2"/>
    <mergeCell ref="OYW2:OZK2"/>
    <mergeCell ref="OZL2:OZZ2"/>
    <mergeCell ref="PAA2:PAO2"/>
    <mergeCell ref="PAP2:PBD2"/>
    <mergeCell ref="OUG2:OUU2"/>
    <mergeCell ref="OUV2:OVJ2"/>
    <mergeCell ref="OVK2:OVY2"/>
    <mergeCell ref="OVZ2:OWN2"/>
    <mergeCell ref="OWO2:OXC2"/>
    <mergeCell ref="OXD2:OXR2"/>
    <mergeCell ref="PLO2:PMC2"/>
    <mergeCell ref="PMD2:PMR2"/>
    <mergeCell ref="PMS2:PNG2"/>
    <mergeCell ref="PNH2:PNV2"/>
    <mergeCell ref="PNW2:POK2"/>
    <mergeCell ref="POL2:POZ2"/>
    <mergeCell ref="PIC2:PIQ2"/>
    <mergeCell ref="PIR2:PJF2"/>
    <mergeCell ref="PJG2:PJU2"/>
    <mergeCell ref="PJV2:PKJ2"/>
    <mergeCell ref="PKK2:PKY2"/>
    <mergeCell ref="PKZ2:PLN2"/>
    <mergeCell ref="PEQ2:PFE2"/>
    <mergeCell ref="PFF2:PFT2"/>
    <mergeCell ref="PFU2:PGI2"/>
    <mergeCell ref="PGJ2:PGX2"/>
    <mergeCell ref="PGY2:PHM2"/>
    <mergeCell ref="PHN2:PIB2"/>
    <mergeCell ref="PVY2:PWM2"/>
    <mergeCell ref="PWN2:PXB2"/>
    <mergeCell ref="PXC2:PXQ2"/>
    <mergeCell ref="PXR2:PYF2"/>
    <mergeCell ref="PYG2:PYU2"/>
    <mergeCell ref="PYV2:PZJ2"/>
    <mergeCell ref="PSM2:PTA2"/>
    <mergeCell ref="PTB2:PTP2"/>
    <mergeCell ref="PTQ2:PUE2"/>
    <mergeCell ref="PUF2:PUT2"/>
    <mergeCell ref="PUU2:PVI2"/>
    <mergeCell ref="PVJ2:PVX2"/>
    <mergeCell ref="PPA2:PPO2"/>
    <mergeCell ref="PPP2:PQD2"/>
    <mergeCell ref="PQE2:PQS2"/>
    <mergeCell ref="PQT2:PRH2"/>
    <mergeCell ref="PRI2:PRW2"/>
    <mergeCell ref="PRX2:PSL2"/>
    <mergeCell ref="QGI2:QGW2"/>
    <mergeCell ref="QGX2:QHL2"/>
    <mergeCell ref="QHM2:QIA2"/>
    <mergeCell ref="QIB2:QIP2"/>
    <mergeCell ref="QIQ2:QJE2"/>
    <mergeCell ref="QJF2:QJT2"/>
    <mergeCell ref="QCW2:QDK2"/>
    <mergeCell ref="QDL2:QDZ2"/>
    <mergeCell ref="QEA2:QEO2"/>
    <mergeCell ref="QEP2:QFD2"/>
    <mergeCell ref="QFE2:QFS2"/>
    <mergeCell ref="QFT2:QGH2"/>
    <mergeCell ref="PZK2:PZY2"/>
    <mergeCell ref="PZZ2:QAN2"/>
    <mergeCell ref="QAO2:QBC2"/>
    <mergeCell ref="QBD2:QBR2"/>
    <mergeCell ref="QBS2:QCG2"/>
    <mergeCell ref="QCH2:QCV2"/>
    <mergeCell ref="QQS2:QRG2"/>
    <mergeCell ref="QRH2:QRV2"/>
    <mergeCell ref="QRW2:QSK2"/>
    <mergeCell ref="QSL2:QSZ2"/>
    <mergeCell ref="QTA2:QTO2"/>
    <mergeCell ref="QTP2:QUD2"/>
    <mergeCell ref="QNG2:QNU2"/>
    <mergeCell ref="QNV2:QOJ2"/>
    <mergeCell ref="QOK2:QOY2"/>
    <mergeCell ref="QOZ2:QPN2"/>
    <mergeCell ref="QPO2:QQC2"/>
    <mergeCell ref="QQD2:QQR2"/>
    <mergeCell ref="QJU2:QKI2"/>
    <mergeCell ref="QKJ2:QKX2"/>
    <mergeCell ref="QKY2:QLM2"/>
    <mergeCell ref="QLN2:QMB2"/>
    <mergeCell ref="QMC2:QMQ2"/>
    <mergeCell ref="QMR2:QNF2"/>
    <mergeCell ref="RBC2:RBQ2"/>
    <mergeCell ref="RBR2:RCF2"/>
    <mergeCell ref="RCG2:RCU2"/>
    <mergeCell ref="RCV2:RDJ2"/>
    <mergeCell ref="RDK2:RDY2"/>
    <mergeCell ref="RDZ2:REN2"/>
    <mergeCell ref="QXQ2:QYE2"/>
    <mergeCell ref="QYF2:QYT2"/>
    <mergeCell ref="QYU2:QZI2"/>
    <mergeCell ref="QZJ2:QZX2"/>
    <mergeCell ref="QZY2:RAM2"/>
    <mergeCell ref="RAN2:RBB2"/>
    <mergeCell ref="QUE2:QUS2"/>
    <mergeCell ref="QUT2:QVH2"/>
    <mergeCell ref="QVI2:QVW2"/>
    <mergeCell ref="QVX2:QWL2"/>
    <mergeCell ref="QWM2:QXA2"/>
    <mergeCell ref="QXB2:QXP2"/>
    <mergeCell ref="RLM2:RMA2"/>
    <mergeCell ref="RMB2:RMP2"/>
    <mergeCell ref="RMQ2:RNE2"/>
    <mergeCell ref="RNF2:RNT2"/>
    <mergeCell ref="RNU2:ROI2"/>
    <mergeCell ref="ROJ2:ROX2"/>
    <mergeCell ref="RIA2:RIO2"/>
    <mergeCell ref="RIP2:RJD2"/>
    <mergeCell ref="RJE2:RJS2"/>
    <mergeCell ref="RJT2:RKH2"/>
    <mergeCell ref="RKI2:RKW2"/>
    <mergeCell ref="RKX2:RLL2"/>
    <mergeCell ref="REO2:RFC2"/>
    <mergeCell ref="RFD2:RFR2"/>
    <mergeCell ref="RFS2:RGG2"/>
    <mergeCell ref="RGH2:RGV2"/>
    <mergeCell ref="RGW2:RHK2"/>
    <mergeCell ref="RHL2:RHZ2"/>
    <mergeCell ref="RVW2:RWK2"/>
    <mergeCell ref="RWL2:RWZ2"/>
    <mergeCell ref="RXA2:RXO2"/>
    <mergeCell ref="RXP2:RYD2"/>
    <mergeCell ref="RYE2:RYS2"/>
    <mergeCell ref="RYT2:RZH2"/>
    <mergeCell ref="RSK2:RSY2"/>
    <mergeCell ref="RSZ2:RTN2"/>
    <mergeCell ref="RTO2:RUC2"/>
    <mergeCell ref="RUD2:RUR2"/>
    <mergeCell ref="RUS2:RVG2"/>
    <mergeCell ref="RVH2:RVV2"/>
    <mergeCell ref="ROY2:RPM2"/>
    <mergeCell ref="RPN2:RQB2"/>
    <mergeCell ref="RQC2:RQQ2"/>
    <mergeCell ref="RQR2:RRF2"/>
    <mergeCell ref="RRG2:RRU2"/>
    <mergeCell ref="RRV2:RSJ2"/>
    <mergeCell ref="SGG2:SGU2"/>
    <mergeCell ref="SGV2:SHJ2"/>
    <mergeCell ref="SHK2:SHY2"/>
    <mergeCell ref="SHZ2:SIN2"/>
    <mergeCell ref="SIO2:SJC2"/>
    <mergeCell ref="SJD2:SJR2"/>
    <mergeCell ref="SCU2:SDI2"/>
    <mergeCell ref="SDJ2:SDX2"/>
    <mergeCell ref="SDY2:SEM2"/>
    <mergeCell ref="SEN2:SFB2"/>
    <mergeCell ref="SFC2:SFQ2"/>
    <mergeCell ref="SFR2:SGF2"/>
    <mergeCell ref="RZI2:RZW2"/>
    <mergeCell ref="RZX2:SAL2"/>
    <mergeCell ref="SAM2:SBA2"/>
    <mergeCell ref="SBB2:SBP2"/>
    <mergeCell ref="SBQ2:SCE2"/>
    <mergeCell ref="SCF2:SCT2"/>
    <mergeCell ref="SQQ2:SRE2"/>
    <mergeCell ref="SRF2:SRT2"/>
    <mergeCell ref="SRU2:SSI2"/>
    <mergeCell ref="SSJ2:SSX2"/>
    <mergeCell ref="SSY2:STM2"/>
    <mergeCell ref="STN2:SUB2"/>
    <mergeCell ref="SNE2:SNS2"/>
    <mergeCell ref="SNT2:SOH2"/>
    <mergeCell ref="SOI2:SOW2"/>
    <mergeCell ref="SOX2:SPL2"/>
    <mergeCell ref="SPM2:SQA2"/>
    <mergeCell ref="SQB2:SQP2"/>
    <mergeCell ref="SJS2:SKG2"/>
    <mergeCell ref="SKH2:SKV2"/>
    <mergeCell ref="SKW2:SLK2"/>
    <mergeCell ref="SLL2:SLZ2"/>
    <mergeCell ref="SMA2:SMO2"/>
    <mergeCell ref="SMP2:SND2"/>
    <mergeCell ref="TBA2:TBO2"/>
    <mergeCell ref="TBP2:TCD2"/>
    <mergeCell ref="TCE2:TCS2"/>
    <mergeCell ref="TCT2:TDH2"/>
    <mergeCell ref="TDI2:TDW2"/>
    <mergeCell ref="TDX2:TEL2"/>
    <mergeCell ref="SXO2:SYC2"/>
    <mergeCell ref="SYD2:SYR2"/>
    <mergeCell ref="SYS2:SZG2"/>
    <mergeCell ref="SZH2:SZV2"/>
    <mergeCell ref="SZW2:TAK2"/>
    <mergeCell ref="TAL2:TAZ2"/>
    <mergeCell ref="SUC2:SUQ2"/>
    <mergeCell ref="SUR2:SVF2"/>
    <mergeCell ref="SVG2:SVU2"/>
    <mergeCell ref="SVV2:SWJ2"/>
    <mergeCell ref="SWK2:SWY2"/>
    <mergeCell ref="SWZ2:SXN2"/>
    <mergeCell ref="TLK2:TLY2"/>
    <mergeCell ref="TLZ2:TMN2"/>
    <mergeCell ref="TMO2:TNC2"/>
    <mergeCell ref="TND2:TNR2"/>
    <mergeCell ref="TNS2:TOG2"/>
    <mergeCell ref="TOH2:TOV2"/>
    <mergeCell ref="THY2:TIM2"/>
    <mergeCell ref="TIN2:TJB2"/>
    <mergeCell ref="TJC2:TJQ2"/>
    <mergeCell ref="TJR2:TKF2"/>
    <mergeCell ref="TKG2:TKU2"/>
    <mergeCell ref="TKV2:TLJ2"/>
    <mergeCell ref="TEM2:TFA2"/>
    <mergeCell ref="TFB2:TFP2"/>
    <mergeCell ref="TFQ2:TGE2"/>
    <mergeCell ref="TGF2:TGT2"/>
    <mergeCell ref="TGU2:THI2"/>
    <mergeCell ref="THJ2:THX2"/>
    <mergeCell ref="TVU2:TWI2"/>
    <mergeCell ref="TWJ2:TWX2"/>
    <mergeCell ref="TWY2:TXM2"/>
    <mergeCell ref="TXN2:TYB2"/>
    <mergeCell ref="TYC2:TYQ2"/>
    <mergeCell ref="TYR2:TZF2"/>
    <mergeCell ref="TSI2:TSW2"/>
    <mergeCell ref="TSX2:TTL2"/>
    <mergeCell ref="TTM2:TUA2"/>
    <mergeCell ref="TUB2:TUP2"/>
    <mergeCell ref="TUQ2:TVE2"/>
    <mergeCell ref="TVF2:TVT2"/>
    <mergeCell ref="TOW2:TPK2"/>
    <mergeCell ref="TPL2:TPZ2"/>
    <mergeCell ref="TQA2:TQO2"/>
    <mergeCell ref="TQP2:TRD2"/>
    <mergeCell ref="TRE2:TRS2"/>
    <mergeCell ref="TRT2:TSH2"/>
    <mergeCell ref="UGE2:UGS2"/>
    <mergeCell ref="UGT2:UHH2"/>
    <mergeCell ref="UHI2:UHW2"/>
    <mergeCell ref="UHX2:UIL2"/>
    <mergeCell ref="UIM2:UJA2"/>
    <mergeCell ref="UJB2:UJP2"/>
    <mergeCell ref="UCS2:UDG2"/>
    <mergeCell ref="UDH2:UDV2"/>
    <mergeCell ref="UDW2:UEK2"/>
    <mergeCell ref="UEL2:UEZ2"/>
    <mergeCell ref="UFA2:UFO2"/>
    <mergeCell ref="UFP2:UGD2"/>
    <mergeCell ref="TZG2:TZU2"/>
    <mergeCell ref="TZV2:UAJ2"/>
    <mergeCell ref="UAK2:UAY2"/>
    <mergeCell ref="UAZ2:UBN2"/>
    <mergeCell ref="UBO2:UCC2"/>
    <mergeCell ref="UCD2:UCR2"/>
    <mergeCell ref="UQO2:URC2"/>
    <mergeCell ref="URD2:URR2"/>
    <mergeCell ref="URS2:USG2"/>
    <mergeCell ref="USH2:USV2"/>
    <mergeCell ref="USW2:UTK2"/>
    <mergeCell ref="UTL2:UTZ2"/>
    <mergeCell ref="UNC2:UNQ2"/>
    <mergeCell ref="UNR2:UOF2"/>
    <mergeCell ref="UOG2:UOU2"/>
    <mergeCell ref="UOV2:UPJ2"/>
    <mergeCell ref="UPK2:UPY2"/>
    <mergeCell ref="UPZ2:UQN2"/>
    <mergeCell ref="UJQ2:UKE2"/>
    <mergeCell ref="UKF2:UKT2"/>
    <mergeCell ref="UKU2:ULI2"/>
    <mergeCell ref="ULJ2:ULX2"/>
    <mergeCell ref="ULY2:UMM2"/>
    <mergeCell ref="UMN2:UNB2"/>
    <mergeCell ref="VAY2:VBM2"/>
    <mergeCell ref="VBN2:VCB2"/>
    <mergeCell ref="VCC2:VCQ2"/>
    <mergeCell ref="VCR2:VDF2"/>
    <mergeCell ref="VDG2:VDU2"/>
    <mergeCell ref="VDV2:VEJ2"/>
    <mergeCell ref="UXM2:UYA2"/>
    <mergeCell ref="UYB2:UYP2"/>
    <mergeCell ref="UYQ2:UZE2"/>
    <mergeCell ref="UZF2:UZT2"/>
    <mergeCell ref="UZU2:VAI2"/>
    <mergeCell ref="VAJ2:VAX2"/>
    <mergeCell ref="UUA2:UUO2"/>
    <mergeCell ref="UUP2:UVD2"/>
    <mergeCell ref="UVE2:UVS2"/>
    <mergeCell ref="UVT2:UWH2"/>
    <mergeCell ref="UWI2:UWW2"/>
    <mergeCell ref="UWX2:UXL2"/>
    <mergeCell ref="VLI2:VLW2"/>
    <mergeCell ref="VLX2:VML2"/>
    <mergeCell ref="VMM2:VNA2"/>
    <mergeCell ref="VNB2:VNP2"/>
    <mergeCell ref="VNQ2:VOE2"/>
    <mergeCell ref="VOF2:VOT2"/>
    <mergeCell ref="VHW2:VIK2"/>
    <mergeCell ref="VIL2:VIZ2"/>
    <mergeCell ref="VJA2:VJO2"/>
    <mergeCell ref="VJP2:VKD2"/>
    <mergeCell ref="VKE2:VKS2"/>
    <mergeCell ref="VKT2:VLH2"/>
    <mergeCell ref="VEK2:VEY2"/>
    <mergeCell ref="VEZ2:VFN2"/>
    <mergeCell ref="VFO2:VGC2"/>
    <mergeCell ref="VGD2:VGR2"/>
    <mergeCell ref="VGS2:VHG2"/>
    <mergeCell ref="VHH2:VHV2"/>
    <mergeCell ref="VVS2:VWG2"/>
    <mergeCell ref="VWH2:VWV2"/>
    <mergeCell ref="VWW2:VXK2"/>
    <mergeCell ref="VXL2:VXZ2"/>
    <mergeCell ref="VYA2:VYO2"/>
    <mergeCell ref="VYP2:VZD2"/>
    <mergeCell ref="VSG2:VSU2"/>
    <mergeCell ref="VSV2:VTJ2"/>
    <mergeCell ref="VTK2:VTY2"/>
    <mergeCell ref="VTZ2:VUN2"/>
    <mergeCell ref="VUO2:VVC2"/>
    <mergeCell ref="VVD2:VVR2"/>
    <mergeCell ref="VOU2:VPI2"/>
    <mergeCell ref="VPJ2:VPX2"/>
    <mergeCell ref="VPY2:VQM2"/>
    <mergeCell ref="VQN2:VRB2"/>
    <mergeCell ref="VRC2:VRQ2"/>
    <mergeCell ref="VRR2:VSF2"/>
    <mergeCell ref="WLW2:WMK2"/>
    <mergeCell ref="WML2:WMZ2"/>
    <mergeCell ref="WGC2:WGQ2"/>
    <mergeCell ref="WGR2:WHF2"/>
    <mergeCell ref="WHG2:WHU2"/>
    <mergeCell ref="WHV2:WIJ2"/>
    <mergeCell ref="WIK2:WIY2"/>
    <mergeCell ref="WIZ2:WJN2"/>
    <mergeCell ref="WCQ2:WDE2"/>
    <mergeCell ref="WDF2:WDT2"/>
    <mergeCell ref="WDU2:WEI2"/>
    <mergeCell ref="WEJ2:WEX2"/>
    <mergeCell ref="WEY2:WFM2"/>
    <mergeCell ref="WFN2:WGB2"/>
    <mergeCell ref="VZE2:VZS2"/>
    <mergeCell ref="VZT2:WAH2"/>
    <mergeCell ref="WAI2:WAW2"/>
    <mergeCell ref="WAX2:WBL2"/>
    <mergeCell ref="WBM2:WCA2"/>
    <mergeCell ref="WCB2:WCP2"/>
    <mergeCell ref="WXK2:WXY2"/>
    <mergeCell ref="WXZ2:WYN2"/>
    <mergeCell ref="WYO2:WZC2"/>
    <mergeCell ref="WZD2:WZR2"/>
    <mergeCell ref="WZS2:WZV2"/>
    <mergeCell ref="A3:M3"/>
    <mergeCell ref="N3:AA3"/>
    <mergeCell ref="AB3:AP3"/>
    <mergeCell ref="AQ3:BE3"/>
    <mergeCell ref="BF3:BT3"/>
    <mergeCell ref="WTY2:WUM2"/>
    <mergeCell ref="WUN2:WVB2"/>
    <mergeCell ref="WVC2:WVQ2"/>
    <mergeCell ref="WVR2:WWF2"/>
    <mergeCell ref="WWG2:WWU2"/>
    <mergeCell ref="WWV2:WXJ2"/>
    <mergeCell ref="WQM2:WRA2"/>
    <mergeCell ref="WRB2:WRP2"/>
    <mergeCell ref="WRQ2:WSE2"/>
    <mergeCell ref="WSF2:WST2"/>
    <mergeCell ref="WSU2:WTI2"/>
    <mergeCell ref="WTJ2:WTX2"/>
    <mergeCell ref="WNA2:WNO2"/>
    <mergeCell ref="WNP2:WOD2"/>
    <mergeCell ref="WOE2:WOS2"/>
    <mergeCell ref="WOT2:WPH2"/>
    <mergeCell ref="WPI2:WPW2"/>
    <mergeCell ref="WPX2:WQL2"/>
    <mergeCell ref="WJO2:WKC2"/>
    <mergeCell ref="WKD2:WKR2"/>
    <mergeCell ref="WKS2:WLG2"/>
    <mergeCell ref="WLH2:WLV2"/>
    <mergeCell ref="IS3:JG3"/>
    <mergeCell ref="JH3:JV3"/>
    <mergeCell ref="JW3:KK3"/>
    <mergeCell ref="KL3:KZ3"/>
    <mergeCell ref="LA3:LO3"/>
    <mergeCell ref="LP3:MD3"/>
    <mergeCell ref="FG3:FU3"/>
    <mergeCell ref="FV3:GJ3"/>
    <mergeCell ref="GK3:GY3"/>
    <mergeCell ref="GZ3:HN3"/>
    <mergeCell ref="HO3:IC3"/>
    <mergeCell ref="ID3:IR3"/>
    <mergeCell ref="BU3:CI3"/>
    <mergeCell ref="CJ3:CX3"/>
    <mergeCell ref="CY3:DM3"/>
    <mergeCell ref="DN3:EB3"/>
    <mergeCell ref="EC3:EQ3"/>
    <mergeCell ref="ER3:FF3"/>
    <mergeCell ref="TC3:TQ3"/>
    <mergeCell ref="TR3:UF3"/>
    <mergeCell ref="UG3:UU3"/>
    <mergeCell ref="UV3:VJ3"/>
    <mergeCell ref="VK3:VY3"/>
    <mergeCell ref="VZ3:WN3"/>
    <mergeCell ref="PQ3:QE3"/>
    <mergeCell ref="QF3:QT3"/>
    <mergeCell ref="QU3:RI3"/>
    <mergeCell ref="RJ3:RX3"/>
    <mergeCell ref="RY3:SM3"/>
    <mergeCell ref="SN3:TB3"/>
    <mergeCell ref="ME3:MS3"/>
    <mergeCell ref="MT3:NH3"/>
    <mergeCell ref="NI3:NW3"/>
    <mergeCell ref="NX3:OL3"/>
    <mergeCell ref="OM3:PA3"/>
    <mergeCell ref="PB3:PP3"/>
    <mergeCell ref="ADM3:AEA3"/>
    <mergeCell ref="AEB3:AEP3"/>
    <mergeCell ref="AEQ3:AFE3"/>
    <mergeCell ref="AFF3:AFT3"/>
    <mergeCell ref="AFU3:AGI3"/>
    <mergeCell ref="AGJ3:AGX3"/>
    <mergeCell ref="AAA3:AAO3"/>
    <mergeCell ref="AAP3:ABD3"/>
    <mergeCell ref="ABE3:ABS3"/>
    <mergeCell ref="ABT3:ACH3"/>
    <mergeCell ref="ACI3:ACW3"/>
    <mergeCell ref="ACX3:ADL3"/>
    <mergeCell ref="WO3:XC3"/>
    <mergeCell ref="XD3:XR3"/>
    <mergeCell ref="XS3:YG3"/>
    <mergeCell ref="YH3:YV3"/>
    <mergeCell ref="YW3:ZK3"/>
    <mergeCell ref="ZL3:ZZ3"/>
    <mergeCell ref="ANW3:AOK3"/>
    <mergeCell ref="AOL3:AOZ3"/>
    <mergeCell ref="APA3:APO3"/>
    <mergeCell ref="APP3:AQD3"/>
    <mergeCell ref="AQE3:AQS3"/>
    <mergeCell ref="AQT3:ARH3"/>
    <mergeCell ref="AKK3:AKY3"/>
    <mergeCell ref="AKZ3:ALN3"/>
    <mergeCell ref="ALO3:AMC3"/>
    <mergeCell ref="AMD3:AMR3"/>
    <mergeCell ref="AMS3:ANG3"/>
    <mergeCell ref="ANH3:ANV3"/>
    <mergeCell ref="AGY3:AHM3"/>
    <mergeCell ref="AHN3:AIB3"/>
    <mergeCell ref="AIC3:AIQ3"/>
    <mergeCell ref="AIR3:AJF3"/>
    <mergeCell ref="AJG3:AJU3"/>
    <mergeCell ref="AJV3:AKJ3"/>
    <mergeCell ref="AYG3:AYU3"/>
    <mergeCell ref="AYV3:AZJ3"/>
    <mergeCell ref="AZK3:AZY3"/>
    <mergeCell ref="AZZ3:BAN3"/>
    <mergeCell ref="BAO3:BBC3"/>
    <mergeCell ref="BBD3:BBR3"/>
    <mergeCell ref="AUU3:AVI3"/>
    <mergeCell ref="AVJ3:AVX3"/>
    <mergeCell ref="AVY3:AWM3"/>
    <mergeCell ref="AWN3:AXB3"/>
    <mergeCell ref="AXC3:AXQ3"/>
    <mergeCell ref="AXR3:AYF3"/>
    <mergeCell ref="ARI3:ARW3"/>
    <mergeCell ref="ARX3:ASL3"/>
    <mergeCell ref="ASM3:ATA3"/>
    <mergeCell ref="ATB3:ATP3"/>
    <mergeCell ref="ATQ3:AUE3"/>
    <mergeCell ref="AUF3:AUT3"/>
    <mergeCell ref="BIQ3:BJE3"/>
    <mergeCell ref="BJF3:BJT3"/>
    <mergeCell ref="BJU3:BKI3"/>
    <mergeCell ref="BKJ3:BKX3"/>
    <mergeCell ref="BKY3:BLM3"/>
    <mergeCell ref="BLN3:BMB3"/>
    <mergeCell ref="BFE3:BFS3"/>
    <mergeCell ref="BFT3:BGH3"/>
    <mergeCell ref="BGI3:BGW3"/>
    <mergeCell ref="BGX3:BHL3"/>
    <mergeCell ref="BHM3:BIA3"/>
    <mergeCell ref="BIB3:BIP3"/>
    <mergeCell ref="BBS3:BCG3"/>
    <mergeCell ref="BCH3:BCV3"/>
    <mergeCell ref="BCW3:BDK3"/>
    <mergeCell ref="BDL3:BDZ3"/>
    <mergeCell ref="BEA3:BEO3"/>
    <mergeCell ref="BEP3:BFD3"/>
    <mergeCell ref="BTA3:BTO3"/>
    <mergeCell ref="BTP3:BUD3"/>
    <mergeCell ref="BUE3:BUS3"/>
    <mergeCell ref="BUT3:BVH3"/>
    <mergeCell ref="BVI3:BVW3"/>
    <mergeCell ref="BVX3:BWL3"/>
    <mergeCell ref="BPO3:BQC3"/>
    <mergeCell ref="BQD3:BQR3"/>
    <mergeCell ref="BQS3:BRG3"/>
    <mergeCell ref="BRH3:BRV3"/>
    <mergeCell ref="BRW3:BSK3"/>
    <mergeCell ref="BSL3:BSZ3"/>
    <mergeCell ref="BMC3:BMQ3"/>
    <mergeCell ref="BMR3:BNF3"/>
    <mergeCell ref="BNG3:BNU3"/>
    <mergeCell ref="BNV3:BOJ3"/>
    <mergeCell ref="BOK3:BOY3"/>
    <mergeCell ref="BOZ3:BPN3"/>
    <mergeCell ref="CDK3:CDY3"/>
    <mergeCell ref="CDZ3:CEN3"/>
    <mergeCell ref="CEO3:CFC3"/>
    <mergeCell ref="CFD3:CFR3"/>
    <mergeCell ref="CFS3:CGG3"/>
    <mergeCell ref="CGH3:CGV3"/>
    <mergeCell ref="BZY3:CAM3"/>
    <mergeCell ref="CAN3:CBB3"/>
    <mergeCell ref="CBC3:CBQ3"/>
    <mergeCell ref="CBR3:CCF3"/>
    <mergeCell ref="CCG3:CCU3"/>
    <mergeCell ref="CCV3:CDJ3"/>
    <mergeCell ref="BWM3:BXA3"/>
    <mergeCell ref="BXB3:BXP3"/>
    <mergeCell ref="BXQ3:BYE3"/>
    <mergeCell ref="BYF3:BYT3"/>
    <mergeCell ref="BYU3:BZI3"/>
    <mergeCell ref="BZJ3:BZX3"/>
    <mergeCell ref="CNU3:COI3"/>
    <mergeCell ref="COJ3:COX3"/>
    <mergeCell ref="COY3:CPM3"/>
    <mergeCell ref="CPN3:CQB3"/>
    <mergeCell ref="CQC3:CQQ3"/>
    <mergeCell ref="CQR3:CRF3"/>
    <mergeCell ref="CKI3:CKW3"/>
    <mergeCell ref="CKX3:CLL3"/>
    <mergeCell ref="CLM3:CMA3"/>
    <mergeCell ref="CMB3:CMP3"/>
    <mergeCell ref="CMQ3:CNE3"/>
    <mergeCell ref="CNF3:CNT3"/>
    <mergeCell ref="CGW3:CHK3"/>
    <mergeCell ref="CHL3:CHZ3"/>
    <mergeCell ref="CIA3:CIO3"/>
    <mergeCell ref="CIP3:CJD3"/>
    <mergeCell ref="CJE3:CJS3"/>
    <mergeCell ref="CJT3:CKH3"/>
    <mergeCell ref="CYE3:CYS3"/>
    <mergeCell ref="CYT3:CZH3"/>
    <mergeCell ref="CZI3:CZW3"/>
    <mergeCell ref="CZX3:DAL3"/>
    <mergeCell ref="DAM3:DBA3"/>
    <mergeCell ref="DBB3:DBP3"/>
    <mergeCell ref="CUS3:CVG3"/>
    <mergeCell ref="CVH3:CVV3"/>
    <mergeCell ref="CVW3:CWK3"/>
    <mergeCell ref="CWL3:CWZ3"/>
    <mergeCell ref="CXA3:CXO3"/>
    <mergeCell ref="CXP3:CYD3"/>
    <mergeCell ref="CRG3:CRU3"/>
    <mergeCell ref="CRV3:CSJ3"/>
    <mergeCell ref="CSK3:CSY3"/>
    <mergeCell ref="CSZ3:CTN3"/>
    <mergeCell ref="CTO3:CUC3"/>
    <mergeCell ref="CUD3:CUR3"/>
    <mergeCell ref="DIO3:DJC3"/>
    <mergeCell ref="DJD3:DJR3"/>
    <mergeCell ref="DJS3:DKG3"/>
    <mergeCell ref="DKH3:DKV3"/>
    <mergeCell ref="DKW3:DLK3"/>
    <mergeCell ref="DLL3:DLZ3"/>
    <mergeCell ref="DFC3:DFQ3"/>
    <mergeCell ref="DFR3:DGF3"/>
    <mergeCell ref="DGG3:DGU3"/>
    <mergeCell ref="DGV3:DHJ3"/>
    <mergeCell ref="DHK3:DHY3"/>
    <mergeCell ref="DHZ3:DIN3"/>
    <mergeCell ref="DBQ3:DCE3"/>
    <mergeCell ref="DCF3:DCT3"/>
    <mergeCell ref="DCU3:DDI3"/>
    <mergeCell ref="DDJ3:DDX3"/>
    <mergeCell ref="DDY3:DEM3"/>
    <mergeCell ref="DEN3:DFB3"/>
    <mergeCell ref="DSY3:DTM3"/>
    <mergeCell ref="DTN3:DUB3"/>
    <mergeCell ref="DUC3:DUQ3"/>
    <mergeCell ref="DUR3:DVF3"/>
    <mergeCell ref="DVG3:DVU3"/>
    <mergeCell ref="DVV3:DWJ3"/>
    <mergeCell ref="DPM3:DQA3"/>
    <mergeCell ref="DQB3:DQP3"/>
    <mergeCell ref="DQQ3:DRE3"/>
    <mergeCell ref="DRF3:DRT3"/>
    <mergeCell ref="DRU3:DSI3"/>
    <mergeCell ref="DSJ3:DSX3"/>
    <mergeCell ref="DMA3:DMO3"/>
    <mergeCell ref="DMP3:DND3"/>
    <mergeCell ref="DNE3:DNS3"/>
    <mergeCell ref="DNT3:DOH3"/>
    <mergeCell ref="DOI3:DOW3"/>
    <mergeCell ref="DOX3:DPL3"/>
    <mergeCell ref="EDI3:EDW3"/>
    <mergeCell ref="EDX3:EEL3"/>
    <mergeCell ref="EEM3:EFA3"/>
    <mergeCell ref="EFB3:EFP3"/>
    <mergeCell ref="EFQ3:EGE3"/>
    <mergeCell ref="EGF3:EGT3"/>
    <mergeCell ref="DZW3:EAK3"/>
    <mergeCell ref="EAL3:EAZ3"/>
    <mergeCell ref="EBA3:EBO3"/>
    <mergeCell ref="EBP3:ECD3"/>
    <mergeCell ref="ECE3:ECS3"/>
    <mergeCell ref="ECT3:EDH3"/>
    <mergeCell ref="DWK3:DWY3"/>
    <mergeCell ref="DWZ3:DXN3"/>
    <mergeCell ref="DXO3:DYC3"/>
    <mergeCell ref="DYD3:DYR3"/>
    <mergeCell ref="DYS3:DZG3"/>
    <mergeCell ref="DZH3:DZV3"/>
    <mergeCell ref="ENS3:EOG3"/>
    <mergeCell ref="EOH3:EOV3"/>
    <mergeCell ref="EOW3:EPK3"/>
    <mergeCell ref="EPL3:EPZ3"/>
    <mergeCell ref="EQA3:EQO3"/>
    <mergeCell ref="EQP3:ERD3"/>
    <mergeCell ref="EKG3:EKU3"/>
    <mergeCell ref="EKV3:ELJ3"/>
    <mergeCell ref="ELK3:ELY3"/>
    <mergeCell ref="ELZ3:EMN3"/>
    <mergeCell ref="EMO3:ENC3"/>
    <mergeCell ref="END3:ENR3"/>
    <mergeCell ref="EGU3:EHI3"/>
    <mergeCell ref="EHJ3:EHX3"/>
    <mergeCell ref="EHY3:EIM3"/>
    <mergeCell ref="EIN3:EJB3"/>
    <mergeCell ref="EJC3:EJQ3"/>
    <mergeCell ref="EJR3:EKF3"/>
    <mergeCell ref="EYC3:EYQ3"/>
    <mergeCell ref="EYR3:EZF3"/>
    <mergeCell ref="EZG3:EZU3"/>
    <mergeCell ref="EZV3:FAJ3"/>
    <mergeCell ref="FAK3:FAY3"/>
    <mergeCell ref="FAZ3:FBN3"/>
    <mergeCell ref="EUQ3:EVE3"/>
    <mergeCell ref="EVF3:EVT3"/>
    <mergeCell ref="EVU3:EWI3"/>
    <mergeCell ref="EWJ3:EWX3"/>
    <mergeCell ref="EWY3:EXM3"/>
    <mergeCell ref="EXN3:EYB3"/>
    <mergeCell ref="ERE3:ERS3"/>
    <mergeCell ref="ERT3:ESH3"/>
    <mergeCell ref="ESI3:ESW3"/>
    <mergeCell ref="ESX3:ETL3"/>
    <mergeCell ref="ETM3:EUA3"/>
    <mergeCell ref="EUB3:EUP3"/>
    <mergeCell ref="FIM3:FJA3"/>
    <mergeCell ref="FJB3:FJP3"/>
    <mergeCell ref="FJQ3:FKE3"/>
    <mergeCell ref="FKF3:FKT3"/>
    <mergeCell ref="FKU3:FLI3"/>
    <mergeCell ref="FLJ3:FLX3"/>
    <mergeCell ref="FFA3:FFO3"/>
    <mergeCell ref="FFP3:FGD3"/>
    <mergeCell ref="FGE3:FGS3"/>
    <mergeCell ref="FGT3:FHH3"/>
    <mergeCell ref="FHI3:FHW3"/>
    <mergeCell ref="FHX3:FIL3"/>
    <mergeCell ref="FBO3:FCC3"/>
    <mergeCell ref="FCD3:FCR3"/>
    <mergeCell ref="FCS3:FDG3"/>
    <mergeCell ref="FDH3:FDV3"/>
    <mergeCell ref="FDW3:FEK3"/>
    <mergeCell ref="FEL3:FEZ3"/>
    <mergeCell ref="FSW3:FTK3"/>
    <mergeCell ref="FTL3:FTZ3"/>
    <mergeCell ref="FUA3:FUO3"/>
    <mergeCell ref="FUP3:FVD3"/>
    <mergeCell ref="FVE3:FVS3"/>
    <mergeCell ref="FVT3:FWH3"/>
    <mergeCell ref="FPK3:FPY3"/>
    <mergeCell ref="FPZ3:FQN3"/>
    <mergeCell ref="FQO3:FRC3"/>
    <mergeCell ref="FRD3:FRR3"/>
    <mergeCell ref="FRS3:FSG3"/>
    <mergeCell ref="FSH3:FSV3"/>
    <mergeCell ref="FLY3:FMM3"/>
    <mergeCell ref="FMN3:FNB3"/>
    <mergeCell ref="FNC3:FNQ3"/>
    <mergeCell ref="FNR3:FOF3"/>
    <mergeCell ref="FOG3:FOU3"/>
    <mergeCell ref="FOV3:FPJ3"/>
    <mergeCell ref="GDG3:GDU3"/>
    <mergeCell ref="GDV3:GEJ3"/>
    <mergeCell ref="GEK3:GEY3"/>
    <mergeCell ref="GEZ3:GFN3"/>
    <mergeCell ref="GFO3:GGC3"/>
    <mergeCell ref="GGD3:GGR3"/>
    <mergeCell ref="FZU3:GAI3"/>
    <mergeCell ref="GAJ3:GAX3"/>
    <mergeCell ref="GAY3:GBM3"/>
    <mergeCell ref="GBN3:GCB3"/>
    <mergeCell ref="GCC3:GCQ3"/>
    <mergeCell ref="GCR3:GDF3"/>
    <mergeCell ref="FWI3:FWW3"/>
    <mergeCell ref="FWX3:FXL3"/>
    <mergeCell ref="FXM3:FYA3"/>
    <mergeCell ref="FYB3:FYP3"/>
    <mergeCell ref="FYQ3:FZE3"/>
    <mergeCell ref="FZF3:FZT3"/>
    <mergeCell ref="GNQ3:GOE3"/>
    <mergeCell ref="GOF3:GOT3"/>
    <mergeCell ref="GOU3:GPI3"/>
    <mergeCell ref="GPJ3:GPX3"/>
    <mergeCell ref="GPY3:GQM3"/>
    <mergeCell ref="GQN3:GRB3"/>
    <mergeCell ref="GKE3:GKS3"/>
    <mergeCell ref="GKT3:GLH3"/>
    <mergeCell ref="GLI3:GLW3"/>
    <mergeCell ref="GLX3:GML3"/>
    <mergeCell ref="GMM3:GNA3"/>
    <mergeCell ref="GNB3:GNP3"/>
    <mergeCell ref="GGS3:GHG3"/>
    <mergeCell ref="GHH3:GHV3"/>
    <mergeCell ref="GHW3:GIK3"/>
    <mergeCell ref="GIL3:GIZ3"/>
    <mergeCell ref="GJA3:GJO3"/>
    <mergeCell ref="GJP3:GKD3"/>
    <mergeCell ref="GYA3:GYO3"/>
    <mergeCell ref="GYP3:GZD3"/>
    <mergeCell ref="GZE3:GZS3"/>
    <mergeCell ref="GZT3:HAH3"/>
    <mergeCell ref="HAI3:HAW3"/>
    <mergeCell ref="HAX3:HBL3"/>
    <mergeCell ref="GUO3:GVC3"/>
    <mergeCell ref="GVD3:GVR3"/>
    <mergeCell ref="GVS3:GWG3"/>
    <mergeCell ref="GWH3:GWV3"/>
    <mergeCell ref="GWW3:GXK3"/>
    <mergeCell ref="GXL3:GXZ3"/>
    <mergeCell ref="GRC3:GRQ3"/>
    <mergeCell ref="GRR3:GSF3"/>
    <mergeCell ref="GSG3:GSU3"/>
    <mergeCell ref="GSV3:GTJ3"/>
    <mergeCell ref="GTK3:GTY3"/>
    <mergeCell ref="GTZ3:GUN3"/>
    <mergeCell ref="HIK3:HIY3"/>
    <mergeCell ref="HIZ3:HJN3"/>
    <mergeCell ref="HJO3:HKC3"/>
    <mergeCell ref="HKD3:HKR3"/>
    <mergeCell ref="HKS3:HLG3"/>
    <mergeCell ref="HLH3:HLV3"/>
    <mergeCell ref="HEY3:HFM3"/>
    <mergeCell ref="HFN3:HGB3"/>
    <mergeCell ref="HGC3:HGQ3"/>
    <mergeCell ref="HGR3:HHF3"/>
    <mergeCell ref="HHG3:HHU3"/>
    <mergeCell ref="HHV3:HIJ3"/>
    <mergeCell ref="HBM3:HCA3"/>
    <mergeCell ref="HCB3:HCP3"/>
    <mergeCell ref="HCQ3:HDE3"/>
    <mergeCell ref="HDF3:HDT3"/>
    <mergeCell ref="HDU3:HEI3"/>
    <mergeCell ref="HEJ3:HEX3"/>
    <mergeCell ref="HSU3:HTI3"/>
    <mergeCell ref="HTJ3:HTX3"/>
    <mergeCell ref="HTY3:HUM3"/>
    <mergeCell ref="HUN3:HVB3"/>
    <mergeCell ref="HVC3:HVQ3"/>
    <mergeCell ref="HVR3:HWF3"/>
    <mergeCell ref="HPI3:HPW3"/>
    <mergeCell ref="HPX3:HQL3"/>
    <mergeCell ref="HQM3:HRA3"/>
    <mergeCell ref="HRB3:HRP3"/>
    <mergeCell ref="HRQ3:HSE3"/>
    <mergeCell ref="HSF3:HST3"/>
    <mergeCell ref="HLW3:HMK3"/>
    <mergeCell ref="HML3:HMZ3"/>
    <mergeCell ref="HNA3:HNO3"/>
    <mergeCell ref="HNP3:HOD3"/>
    <mergeCell ref="HOE3:HOS3"/>
    <mergeCell ref="HOT3:HPH3"/>
    <mergeCell ref="IDE3:IDS3"/>
    <mergeCell ref="IDT3:IEH3"/>
    <mergeCell ref="IEI3:IEW3"/>
    <mergeCell ref="IEX3:IFL3"/>
    <mergeCell ref="IFM3:IGA3"/>
    <mergeCell ref="IGB3:IGP3"/>
    <mergeCell ref="HZS3:IAG3"/>
    <mergeCell ref="IAH3:IAV3"/>
    <mergeCell ref="IAW3:IBK3"/>
    <mergeCell ref="IBL3:IBZ3"/>
    <mergeCell ref="ICA3:ICO3"/>
    <mergeCell ref="ICP3:IDD3"/>
    <mergeCell ref="HWG3:HWU3"/>
    <mergeCell ref="HWV3:HXJ3"/>
    <mergeCell ref="HXK3:HXY3"/>
    <mergeCell ref="HXZ3:HYN3"/>
    <mergeCell ref="HYO3:HZC3"/>
    <mergeCell ref="HZD3:HZR3"/>
    <mergeCell ref="INO3:IOC3"/>
    <mergeCell ref="IOD3:IOR3"/>
    <mergeCell ref="IOS3:IPG3"/>
    <mergeCell ref="IPH3:IPV3"/>
    <mergeCell ref="IPW3:IQK3"/>
    <mergeCell ref="IQL3:IQZ3"/>
    <mergeCell ref="IKC3:IKQ3"/>
    <mergeCell ref="IKR3:ILF3"/>
    <mergeCell ref="ILG3:ILU3"/>
    <mergeCell ref="ILV3:IMJ3"/>
    <mergeCell ref="IMK3:IMY3"/>
    <mergeCell ref="IMZ3:INN3"/>
    <mergeCell ref="IGQ3:IHE3"/>
    <mergeCell ref="IHF3:IHT3"/>
    <mergeCell ref="IHU3:III3"/>
    <mergeCell ref="IIJ3:IIX3"/>
    <mergeCell ref="IIY3:IJM3"/>
    <mergeCell ref="IJN3:IKB3"/>
    <mergeCell ref="IXY3:IYM3"/>
    <mergeCell ref="IYN3:IZB3"/>
    <mergeCell ref="IZC3:IZQ3"/>
    <mergeCell ref="IZR3:JAF3"/>
    <mergeCell ref="JAG3:JAU3"/>
    <mergeCell ref="JAV3:JBJ3"/>
    <mergeCell ref="IUM3:IVA3"/>
    <mergeCell ref="IVB3:IVP3"/>
    <mergeCell ref="IVQ3:IWE3"/>
    <mergeCell ref="IWF3:IWT3"/>
    <mergeCell ref="IWU3:IXI3"/>
    <mergeCell ref="IXJ3:IXX3"/>
    <mergeCell ref="IRA3:IRO3"/>
    <mergeCell ref="IRP3:ISD3"/>
    <mergeCell ref="ISE3:ISS3"/>
    <mergeCell ref="IST3:ITH3"/>
    <mergeCell ref="ITI3:ITW3"/>
    <mergeCell ref="ITX3:IUL3"/>
    <mergeCell ref="JII3:JIW3"/>
    <mergeCell ref="JIX3:JJL3"/>
    <mergeCell ref="JJM3:JKA3"/>
    <mergeCell ref="JKB3:JKP3"/>
    <mergeCell ref="JKQ3:JLE3"/>
    <mergeCell ref="JLF3:JLT3"/>
    <mergeCell ref="JEW3:JFK3"/>
    <mergeCell ref="JFL3:JFZ3"/>
    <mergeCell ref="JGA3:JGO3"/>
    <mergeCell ref="JGP3:JHD3"/>
    <mergeCell ref="JHE3:JHS3"/>
    <mergeCell ref="JHT3:JIH3"/>
    <mergeCell ref="JBK3:JBY3"/>
    <mergeCell ref="JBZ3:JCN3"/>
    <mergeCell ref="JCO3:JDC3"/>
    <mergeCell ref="JDD3:JDR3"/>
    <mergeCell ref="JDS3:JEG3"/>
    <mergeCell ref="JEH3:JEV3"/>
    <mergeCell ref="JSS3:JTG3"/>
    <mergeCell ref="JTH3:JTV3"/>
    <mergeCell ref="JTW3:JUK3"/>
    <mergeCell ref="JUL3:JUZ3"/>
    <mergeCell ref="JVA3:JVO3"/>
    <mergeCell ref="JVP3:JWD3"/>
    <mergeCell ref="JPG3:JPU3"/>
    <mergeCell ref="JPV3:JQJ3"/>
    <mergeCell ref="JQK3:JQY3"/>
    <mergeCell ref="JQZ3:JRN3"/>
    <mergeCell ref="JRO3:JSC3"/>
    <mergeCell ref="JSD3:JSR3"/>
    <mergeCell ref="JLU3:JMI3"/>
    <mergeCell ref="JMJ3:JMX3"/>
    <mergeCell ref="JMY3:JNM3"/>
    <mergeCell ref="JNN3:JOB3"/>
    <mergeCell ref="JOC3:JOQ3"/>
    <mergeCell ref="JOR3:JPF3"/>
    <mergeCell ref="KDC3:KDQ3"/>
    <mergeCell ref="KDR3:KEF3"/>
    <mergeCell ref="KEG3:KEU3"/>
    <mergeCell ref="KEV3:KFJ3"/>
    <mergeCell ref="KFK3:KFY3"/>
    <mergeCell ref="KFZ3:KGN3"/>
    <mergeCell ref="JZQ3:KAE3"/>
    <mergeCell ref="KAF3:KAT3"/>
    <mergeCell ref="KAU3:KBI3"/>
    <mergeCell ref="KBJ3:KBX3"/>
    <mergeCell ref="KBY3:KCM3"/>
    <mergeCell ref="KCN3:KDB3"/>
    <mergeCell ref="JWE3:JWS3"/>
    <mergeCell ref="JWT3:JXH3"/>
    <mergeCell ref="JXI3:JXW3"/>
    <mergeCell ref="JXX3:JYL3"/>
    <mergeCell ref="JYM3:JZA3"/>
    <mergeCell ref="JZB3:JZP3"/>
    <mergeCell ref="KNM3:KOA3"/>
    <mergeCell ref="KOB3:KOP3"/>
    <mergeCell ref="KOQ3:KPE3"/>
    <mergeCell ref="KPF3:KPT3"/>
    <mergeCell ref="KPU3:KQI3"/>
    <mergeCell ref="KQJ3:KQX3"/>
    <mergeCell ref="KKA3:KKO3"/>
    <mergeCell ref="KKP3:KLD3"/>
    <mergeCell ref="KLE3:KLS3"/>
    <mergeCell ref="KLT3:KMH3"/>
    <mergeCell ref="KMI3:KMW3"/>
    <mergeCell ref="KMX3:KNL3"/>
    <mergeCell ref="KGO3:KHC3"/>
    <mergeCell ref="KHD3:KHR3"/>
    <mergeCell ref="KHS3:KIG3"/>
    <mergeCell ref="KIH3:KIV3"/>
    <mergeCell ref="KIW3:KJK3"/>
    <mergeCell ref="KJL3:KJZ3"/>
    <mergeCell ref="KXW3:KYK3"/>
    <mergeCell ref="KYL3:KYZ3"/>
    <mergeCell ref="KZA3:KZO3"/>
    <mergeCell ref="KZP3:LAD3"/>
    <mergeCell ref="LAE3:LAS3"/>
    <mergeCell ref="LAT3:LBH3"/>
    <mergeCell ref="KUK3:KUY3"/>
    <mergeCell ref="KUZ3:KVN3"/>
    <mergeCell ref="KVO3:KWC3"/>
    <mergeCell ref="KWD3:KWR3"/>
    <mergeCell ref="KWS3:KXG3"/>
    <mergeCell ref="KXH3:KXV3"/>
    <mergeCell ref="KQY3:KRM3"/>
    <mergeCell ref="KRN3:KSB3"/>
    <mergeCell ref="KSC3:KSQ3"/>
    <mergeCell ref="KSR3:KTF3"/>
    <mergeCell ref="KTG3:KTU3"/>
    <mergeCell ref="KTV3:KUJ3"/>
    <mergeCell ref="LIG3:LIU3"/>
    <mergeCell ref="LIV3:LJJ3"/>
    <mergeCell ref="LJK3:LJY3"/>
    <mergeCell ref="LJZ3:LKN3"/>
    <mergeCell ref="LKO3:LLC3"/>
    <mergeCell ref="LLD3:LLR3"/>
    <mergeCell ref="LEU3:LFI3"/>
    <mergeCell ref="LFJ3:LFX3"/>
    <mergeCell ref="LFY3:LGM3"/>
    <mergeCell ref="LGN3:LHB3"/>
    <mergeCell ref="LHC3:LHQ3"/>
    <mergeCell ref="LHR3:LIF3"/>
    <mergeCell ref="LBI3:LBW3"/>
    <mergeCell ref="LBX3:LCL3"/>
    <mergeCell ref="LCM3:LDA3"/>
    <mergeCell ref="LDB3:LDP3"/>
    <mergeCell ref="LDQ3:LEE3"/>
    <mergeCell ref="LEF3:LET3"/>
    <mergeCell ref="LSQ3:LTE3"/>
    <mergeCell ref="LTF3:LTT3"/>
    <mergeCell ref="LTU3:LUI3"/>
    <mergeCell ref="LUJ3:LUX3"/>
    <mergeCell ref="LUY3:LVM3"/>
    <mergeCell ref="LVN3:LWB3"/>
    <mergeCell ref="LPE3:LPS3"/>
    <mergeCell ref="LPT3:LQH3"/>
    <mergeCell ref="LQI3:LQW3"/>
    <mergeCell ref="LQX3:LRL3"/>
    <mergeCell ref="LRM3:LSA3"/>
    <mergeCell ref="LSB3:LSP3"/>
    <mergeCell ref="LLS3:LMG3"/>
    <mergeCell ref="LMH3:LMV3"/>
    <mergeCell ref="LMW3:LNK3"/>
    <mergeCell ref="LNL3:LNZ3"/>
    <mergeCell ref="LOA3:LOO3"/>
    <mergeCell ref="LOP3:LPD3"/>
    <mergeCell ref="MDA3:MDO3"/>
    <mergeCell ref="MDP3:MED3"/>
    <mergeCell ref="MEE3:MES3"/>
    <mergeCell ref="MET3:MFH3"/>
    <mergeCell ref="MFI3:MFW3"/>
    <mergeCell ref="MFX3:MGL3"/>
    <mergeCell ref="LZO3:MAC3"/>
    <mergeCell ref="MAD3:MAR3"/>
    <mergeCell ref="MAS3:MBG3"/>
    <mergeCell ref="MBH3:MBV3"/>
    <mergeCell ref="MBW3:MCK3"/>
    <mergeCell ref="MCL3:MCZ3"/>
    <mergeCell ref="LWC3:LWQ3"/>
    <mergeCell ref="LWR3:LXF3"/>
    <mergeCell ref="LXG3:LXU3"/>
    <mergeCell ref="LXV3:LYJ3"/>
    <mergeCell ref="LYK3:LYY3"/>
    <mergeCell ref="LYZ3:LZN3"/>
    <mergeCell ref="MNK3:MNY3"/>
    <mergeCell ref="MNZ3:MON3"/>
    <mergeCell ref="MOO3:MPC3"/>
    <mergeCell ref="MPD3:MPR3"/>
    <mergeCell ref="MPS3:MQG3"/>
    <mergeCell ref="MQH3:MQV3"/>
    <mergeCell ref="MJY3:MKM3"/>
    <mergeCell ref="MKN3:MLB3"/>
    <mergeCell ref="MLC3:MLQ3"/>
    <mergeCell ref="MLR3:MMF3"/>
    <mergeCell ref="MMG3:MMU3"/>
    <mergeCell ref="MMV3:MNJ3"/>
    <mergeCell ref="MGM3:MHA3"/>
    <mergeCell ref="MHB3:MHP3"/>
    <mergeCell ref="MHQ3:MIE3"/>
    <mergeCell ref="MIF3:MIT3"/>
    <mergeCell ref="MIU3:MJI3"/>
    <mergeCell ref="MJJ3:MJX3"/>
    <mergeCell ref="MXU3:MYI3"/>
    <mergeCell ref="MYJ3:MYX3"/>
    <mergeCell ref="MYY3:MZM3"/>
    <mergeCell ref="MZN3:NAB3"/>
    <mergeCell ref="NAC3:NAQ3"/>
    <mergeCell ref="NAR3:NBF3"/>
    <mergeCell ref="MUI3:MUW3"/>
    <mergeCell ref="MUX3:MVL3"/>
    <mergeCell ref="MVM3:MWA3"/>
    <mergeCell ref="MWB3:MWP3"/>
    <mergeCell ref="MWQ3:MXE3"/>
    <mergeCell ref="MXF3:MXT3"/>
    <mergeCell ref="MQW3:MRK3"/>
    <mergeCell ref="MRL3:MRZ3"/>
    <mergeCell ref="MSA3:MSO3"/>
    <mergeCell ref="MSP3:MTD3"/>
    <mergeCell ref="MTE3:MTS3"/>
    <mergeCell ref="MTT3:MUH3"/>
    <mergeCell ref="NIE3:NIS3"/>
    <mergeCell ref="NIT3:NJH3"/>
    <mergeCell ref="NJI3:NJW3"/>
    <mergeCell ref="NJX3:NKL3"/>
    <mergeCell ref="NKM3:NLA3"/>
    <mergeCell ref="NLB3:NLP3"/>
    <mergeCell ref="NES3:NFG3"/>
    <mergeCell ref="NFH3:NFV3"/>
    <mergeCell ref="NFW3:NGK3"/>
    <mergeCell ref="NGL3:NGZ3"/>
    <mergeCell ref="NHA3:NHO3"/>
    <mergeCell ref="NHP3:NID3"/>
    <mergeCell ref="NBG3:NBU3"/>
    <mergeCell ref="NBV3:NCJ3"/>
    <mergeCell ref="NCK3:NCY3"/>
    <mergeCell ref="NCZ3:NDN3"/>
    <mergeCell ref="NDO3:NEC3"/>
    <mergeCell ref="NED3:NER3"/>
    <mergeCell ref="NSO3:NTC3"/>
    <mergeCell ref="NTD3:NTR3"/>
    <mergeCell ref="NTS3:NUG3"/>
    <mergeCell ref="NUH3:NUV3"/>
    <mergeCell ref="NUW3:NVK3"/>
    <mergeCell ref="NVL3:NVZ3"/>
    <mergeCell ref="NPC3:NPQ3"/>
    <mergeCell ref="NPR3:NQF3"/>
    <mergeCell ref="NQG3:NQU3"/>
    <mergeCell ref="NQV3:NRJ3"/>
    <mergeCell ref="NRK3:NRY3"/>
    <mergeCell ref="NRZ3:NSN3"/>
    <mergeCell ref="NLQ3:NME3"/>
    <mergeCell ref="NMF3:NMT3"/>
    <mergeCell ref="NMU3:NNI3"/>
    <mergeCell ref="NNJ3:NNX3"/>
    <mergeCell ref="NNY3:NOM3"/>
    <mergeCell ref="NON3:NPB3"/>
    <mergeCell ref="OCY3:ODM3"/>
    <mergeCell ref="ODN3:OEB3"/>
    <mergeCell ref="OEC3:OEQ3"/>
    <mergeCell ref="OER3:OFF3"/>
    <mergeCell ref="OFG3:OFU3"/>
    <mergeCell ref="OFV3:OGJ3"/>
    <mergeCell ref="NZM3:OAA3"/>
    <mergeCell ref="OAB3:OAP3"/>
    <mergeCell ref="OAQ3:OBE3"/>
    <mergeCell ref="OBF3:OBT3"/>
    <mergeCell ref="OBU3:OCI3"/>
    <mergeCell ref="OCJ3:OCX3"/>
    <mergeCell ref="NWA3:NWO3"/>
    <mergeCell ref="NWP3:NXD3"/>
    <mergeCell ref="NXE3:NXS3"/>
    <mergeCell ref="NXT3:NYH3"/>
    <mergeCell ref="NYI3:NYW3"/>
    <mergeCell ref="NYX3:NZL3"/>
    <mergeCell ref="ONI3:ONW3"/>
    <mergeCell ref="ONX3:OOL3"/>
    <mergeCell ref="OOM3:OPA3"/>
    <mergeCell ref="OPB3:OPP3"/>
    <mergeCell ref="OPQ3:OQE3"/>
    <mergeCell ref="OQF3:OQT3"/>
    <mergeCell ref="OJW3:OKK3"/>
    <mergeCell ref="OKL3:OKZ3"/>
    <mergeCell ref="OLA3:OLO3"/>
    <mergeCell ref="OLP3:OMD3"/>
    <mergeCell ref="OME3:OMS3"/>
    <mergeCell ref="OMT3:ONH3"/>
    <mergeCell ref="OGK3:OGY3"/>
    <mergeCell ref="OGZ3:OHN3"/>
    <mergeCell ref="OHO3:OIC3"/>
    <mergeCell ref="OID3:OIR3"/>
    <mergeCell ref="OIS3:OJG3"/>
    <mergeCell ref="OJH3:OJV3"/>
    <mergeCell ref="OXS3:OYG3"/>
    <mergeCell ref="OYH3:OYV3"/>
    <mergeCell ref="OYW3:OZK3"/>
    <mergeCell ref="OZL3:OZZ3"/>
    <mergeCell ref="PAA3:PAO3"/>
    <mergeCell ref="PAP3:PBD3"/>
    <mergeCell ref="OUG3:OUU3"/>
    <mergeCell ref="OUV3:OVJ3"/>
    <mergeCell ref="OVK3:OVY3"/>
    <mergeCell ref="OVZ3:OWN3"/>
    <mergeCell ref="OWO3:OXC3"/>
    <mergeCell ref="OXD3:OXR3"/>
    <mergeCell ref="OQU3:ORI3"/>
    <mergeCell ref="ORJ3:ORX3"/>
    <mergeCell ref="ORY3:OSM3"/>
    <mergeCell ref="OSN3:OTB3"/>
    <mergeCell ref="OTC3:OTQ3"/>
    <mergeCell ref="OTR3:OUF3"/>
    <mergeCell ref="PIC3:PIQ3"/>
    <mergeCell ref="PIR3:PJF3"/>
    <mergeCell ref="PJG3:PJU3"/>
    <mergeCell ref="PJV3:PKJ3"/>
    <mergeCell ref="PKK3:PKY3"/>
    <mergeCell ref="PKZ3:PLN3"/>
    <mergeCell ref="PEQ3:PFE3"/>
    <mergeCell ref="PFF3:PFT3"/>
    <mergeCell ref="PFU3:PGI3"/>
    <mergeCell ref="PGJ3:PGX3"/>
    <mergeCell ref="PGY3:PHM3"/>
    <mergeCell ref="PHN3:PIB3"/>
    <mergeCell ref="PBE3:PBS3"/>
    <mergeCell ref="PBT3:PCH3"/>
    <mergeCell ref="PCI3:PCW3"/>
    <mergeCell ref="PCX3:PDL3"/>
    <mergeCell ref="PDM3:PEA3"/>
    <mergeCell ref="PEB3:PEP3"/>
    <mergeCell ref="PSM3:PTA3"/>
    <mergeCell ref="PTB3:PTP3"/>
    <mergeCell ref="PTQ3:PUE3"/>
    <mergeCell ref="PUF3:PUT3"/>
    <mergeCell ref="PUU3:PVI3"/>
    <mergeCell ref="PVJ3:PVX3"/>
    <mergeCell ref="PPA3:PPO3"/>
    <mergeCell ref="PPP3:PQD3"/>
    <mergeCell ref="PQE3:PQS3"/>
    <mergeCell ref="PQT3:PRH3"/>
    <mergeCell ref="PRI3:PRW3"/>
    <mergeCell ref="PRX3:PSL3"/>
    <mergeCell ref="PLO3:PMC3"/>
    <mergeCell ref="PMD3:PMR3"/>
    <mergeCell ref="PMS3:PNG3"/>
    <mergeCell ref="PNH3:PNV3"/>
    <mergeCell ref="PNW3:POK3"/>
    <mergeCell ref="POL3:POZ3"/>
    <mergeCell ref="QCW3:QDK3"/>
    <mergeCell ref="QDL3:QDZ3"/>
    <mergeCell ref="QEA3:QEO3"/>
    <mergeCell ref="QEP3:QFD3"/>
    <mergeCell ref="QFE3:QFS3"/>
    <mergeCell ref="QFT3:QGH3"/>
    <mergeCell ref="PZK3:PZY3"/>
    <mergeCell ref="PZZ3:QAN3"/>
    <mergeCell ref="QAO3:QBC3"/>
    <mergeCell ref="QBD3:QBR3"/>
    <mergeCell ref="QBS3:QCG3"/>
    <mergeCell ref="QCH3:QCV3"/>
    <mergeCell ref="PVY3:PWM3"/>
    <mergeCell ref="PWN3:PXB3"/>
    <mergeCell ref="PXC3:PXQ3"/>
    <mergeCell ref="PXR3:PYF3"/>
    <mergeCell ref="PYG3:PYU3"/>
    <mergeCell ref="PYV3:PZJ3"/>
    <mergeCell ref="QNG3:QNU3"/>
    <mergeCell ref="QNV3:QOJ3"/>
    <mergeCell ref="QOK3:QOY3"/>
    <mergeCell ref="QOZ3:QPN3"/>
    <mergeCell ref="QPO3:QQC3"/>
    <mergeCell ref="QQD3:QQR3"/>
    <mergeCell ref="QJU3:QKI3"/>
    <mergeCell ref="QKJ3:QKX3"/>
    <mergeCell ref="QKY3:QLM3"/>
    <mergeCell ref="QLN3:QMB3"/>
    <mergeCell ref="QMC3:QMQ3"/>
    <mergeCell ref="QMR3:QNF3"/>
    <mergeCell ref="QGI3:QGW3"/>
    <mergeCell ref="QGX3:QHL3"/>
    <mergeCell ref="QHM3:QIA3"/>
    <mergeCell ref="QIB3:QIP3"/>
    <mergeCell ref="QIQ3:QJE3"/>
    <mergeCell ref="QJF3:QJT3"/>
    <mergeCell ref="QXQ3:QYE3"/>
    <mergeCell ref="QYF3:QYT3"/>
    <mergeCell ref="QYU3:QZI3"/>
    <mergeCell ref="QZJ3:QZX3"/>
    <mergeCell ref="QZY3:RAM3"/>
    <mergeCell ref="RAN3:RBB3"/>
    <mergeCell ref="QUE3:QUS3"/>
    <mergeCell ref="QUT3:QVH3"/>
    <mergeCell ref="QVI3:QVW3"/>
    <mergeCell ref="QVX3:QWL3"/>
    <mergeCell ref="QWM3:QXA3"/>
    <mergeCell ref="QXB3:QXP3"/>
    <mergeCell ref="QQS3:QRG3"/>
    <mergeCell ref="QRH3:QRV3"/>
    <mergeCell ref="QRW3:QSK3"/>
    <mergeCell ref="QSL3:QSZ3"/>
    <mergeCell ref="QTA3:QTO3"/>
    <mergeCell ref="QTP3:QUD3"/>
    <mergeCell ref="RIA3:RIO3"/>
    <mergeCell ref="RIP3:RJD3"/>
    <mergeCell ref="RJE3:RJS3"/>
    <mergeCell ref="RJT3:RKH3"/>
    <mergeCell ref="RKI3:RKW3"/>
    <mergeCell ref="RKX3:RLL3"/>
    <mergeCell ref="REO3:RFC3"/>
    <mergeCell ref="RFD3:RFR3"/>
    <mergeCell ref="RFS3:RGG3"/>
    <mergeCell ref="RGH3:RGV3"/>
    <mergeCell ref="RGW3:RHK3"/>
    <mergeCell ref="RHL3:RHZ3"/>
    <mergeCell ref="RBC3:RBQ3"/>
    <mergeCell ref="RBR3:RCF3"/>
    <mergeCell ref="RCG3:RCU3"/>
    <mergeCell ref="RCV3:RDJ3"/>
    <mergeCell ref="RDK3:RDY3"/>
    <mergeCell ref="RDZ3:REN3"/>
    <mergeCell ref="RSK3:RSY3"/>
    <mergeCell ref="RSZ3:RTN3"/>
    <mergeCell ref="RTO3:RUC3"/>
    <mergeCell ref="RUD3:RUR3"/>
    <mergeCell ref="RUS3:RVG3"/>
    <mergeCell ref="RVH3:RVV3"/>
    <mergeCell ref="ROY3:RPM3"/>
    <mergeCell ref="RPN3:RQB3"/>
    <mergeCell ref="RQC3:RQQ3"/>
    <mergeCell ref="RQR3:RRF3"/>
    <mergeCell ref="RRG3:RRU3"/>
    <mergeCell ref="RRV3:RSJ3"/>
    <mergeCell ref="RLM3:RMA3"/>
    <mergeCell ref="RMB3:RMP3"/>
    <mergeCell ref="RMQ3:RNE3"/>
    <mergeCell ref="RNF3:RNT3"/>
    <mergeCell ref="RNU3:ROI3"/>
    <mergeCell ref="ROJ3:ROX3"/>
    <mergeCell ref="SCU3:SDI3"/>
    <mergeCell ref="SDJ3:SDX3"/>
    <mergeCell ref="SDY3:SEM3"/>
    <mergeCell ref="SEN3:SFB3"/>
    <mergeCell ref="SFC3:SFQ3"/>
    <mergeCell ref="SFR3:SGF3"/>
    <mergeCell ref="RZI3:RZW3"/>
    <mergeCell ref="RZX3:SAL3"/>
    <mergeCell ref="SAM3:SBA3"/>
    <mergeCell ref="SBB3:SBP3"/>
    <mergeCell ref="SBQ3:SCE3"/>
    <mergeCell ref="SCF3:SCT3"/>
    <mergeCell ref="RVW3:RWK3"/>
    <mergeCell ref="RWL3:RWZ3"/>
    <mergeCell ref="RXA3:RXO3"/>
    <mergeCell ref="RXP3:RYD3"/>
    <mergeCell ref="RYE3:RYS3"/>
    <mergeCell ref="RYT3:RZH3"/>
    <mergeCell ref="SNE3:SNS3"/>
    <mergeCell ref="SNT3:SOH3"/>
    <mergeCell ref="SOI3:SOW3"/>
    <mergeCell ref="SOX3:SPL3"/>
    <mergeCell ref="SPM3:SQA3"/>
    <mergeCell ref="SQB3:SQP3"/>
    <mergeCell ref="SJS3:SKG3"/>
    <mergeCell ref="SKH3:SKV3"/>
    <mergeCell ref="SKW3:SLK3"/>
    <mergeCell ref="SLL3:SLZ3"/>
    <mergeCell ref="SMA3:SMO3"/>
    <mergeCell ref="SMP3:SND3"/>
    <mergeCell ref="SGG3:SGU3"/>
    <mergeCell ref="SGV3:SHJ3"/>
    <mergeCell ref="SHK3:SHY3"/>
    <mergeCell ref="SHZ3:SIN3"/>
    <mergeCell ref="SIO3:SJC3"/>
    <mergeCell ref="SJD3:SJR3"/>
    <mergeCell ref="SXO3:SYC3"/>
    <mergeCell ref="SYD3:SYR3"/>
    <mergeCell ref="SYS3:SZG3"/>
    <mergeCell ref="SZH3:SZV3"/>
    <mergeCell ref="SZW3:TAK3"/>
    <mergeCell ref="TAL3:TAZ3"/>
    <mergeCell ref="SUC3:SUQ3"/>
    <mergeCell ref="SUR3:SVF3"/>
    <mergeCell ref="SVG3:SVU3"/>
    <mergeCell ref="SVV3:SWJ3"/>
    <mergeCell ref="SWK3:SWY3"/>
    <mergeCell ref="SWZ3:SXN3"/>
    <mergeCell ref="SQQ3:SRE3"/>
    <mergeCell ref="SRF3:SRT3"/>
    <mergeCell ref="SRU3:SSI3"/>
    <mergeCell ref="SSJ3:SSX3"/>
    <mergeCell ref="SSY3:STM3"/>
    <mergeCell ref="STN3:SUB3"/>
    <mergeCell ref="THY3:TIM3"/>
    <mergeCell ref="TIN3:TJB3"/>
    <mergeCell ref="TJC3:TJQ3"/>
    <mergeCell ref="TJR3:TKF3"/>
    <mergeCell ref="TKG3:TKU3"/>
    <mergeCell ref="TKV3:TLJ3"/>
    <mergeCell ref="TEM3:TFA3"/>
    <mergeCell ref="TFB3:TFP3"/>
    <mergeCell ref="TFQ3:TGE3"/>
    <mergeCell ref="TGF3:TGT3"/>
    <mergeCell ref="TGU3:THI3"/>
    <mergeCell ref="THJ3:THX3"/>
    <mergeCell ref="TBA3:TBO3"/>
    <mergeCell ref="TBP3:TCD3"/>
    <mergeCell ref="TCE3:TCS3"/>
    <mergeCell ref="TCT3:TDH3"/>
    <mergeCell ref="TDI3:TDW3"/>
    <mergeCell ref="TDX3:TEL3"/>
    <mergeCell ref="TSI3:TSW3"/>
    <mergeCell ref="TSX3:TTL3"/>
    <mergeCell ref="TTM3:TUA3"/>
    <mergeCell ref="TUB3:TUP3"/>
    <mergeCell ref="TUQ3:TVE3"/>
    <mergeCell ref="TVF3:TVT3"/>
    <mergeCell ref="TOW3:TPK3"/>
    <mergeCell ref="TPL3:TPZ3"/>
    <mergeCell ref="TQA3:TQO3"/>
    <mergeCell ref="TQP3:TRD3"/>
    <mergeCell ref="TRE3:TRS3"/>
    <mergeCell ref="TRT3:TSH3"/>
    <mergeCell ref="TLK3:TLY3"/>
    <mergeCell ref="TLZ3:TMN3"/>
    <mergeCell ref="TMO3:TNC3"/>
    <mergeCell ref="TND3:TNR3"/>
    <mergeCell ref="TNS3:TOG3"/>
    <mergeCell ref="TOH3:TOV3"/>
    <mergeCell ref="UCS3:UDG3"/>
    <mergeCell ref="UDH3:UDV3"/>
    <mergeCell ref="UDW3:UEK3"/>
    <mergeCell ref="UEL3:UEZ3"/>
    <mergeCell ref="UFA3:UFO3"/>
    <mergeCell ref="UFP3:UGD3"/>
    <mergeCell ref="TZG3:TZU3"/>
    <mergeCell ref="TZV3:UAJ3"/>
    <mergeCell ref="UAK3:UAY3"/>
    <mergeCell ref="UAZ3:UBN3"/>
    <mergeCell ref="UBO3:UCC3"/>
    <mergeCell ref="UCD3:UCR3"/>
    <mergeCell ref="TVU3:TWI3"/>
    <mergeCell ref="TWJ3:TWX3"/>
    <mergeCell ref="TWY3:TXM3"/>
    <mergeCell ref="TXN3:TYB3"/>
    <mergeCell ref="TYC3:TYQ3"/>
    <mergeCell ref="TYR3:TZF3"/>
    <mergeCell ref="UNC3:UNQ3"/>
    <mergeCell ref="UNR3:UOF3"/>
    <mergeCell ref="UOG3:UOU3"/>
    <mergeCell ref="UOV3:UPJ3"/>
    <mergeCell ref="UPK3:UPY3"/>
    <mergeCell ref="UPZ3:UQN3"/>
    <mergeCell ref="UJQ3:UKE3"/>
    <mergeCell ref="UKF3:UKT3"/>
    <mergeCell ref="UKU3:ULI3"/>
    <mergeCell ref="ULJ3:ULX3"/>
    <mergeCell ref="ULY3:UMM3"/>
    <mergeCell ref="UMN3:UNB3"/>
    <mergeCell ref="UGE3:UGS3"/>
    <mergeCell ref="UGT3:UHH3"/>
    <mergeCell ref="UHI3:UHW3"/>
    <mergeCell ref="UHX3:UIL3"/>
    <mergeCell ref="UIM3:UJA3"/>
    <mergeCell ref="UJB3:UJP3"/>
    <mergeCell ref="UXM3:UYA3"/>
    <mergeCell ref="UYB3:UYP3"/>
    <mergeCell ref="UYQ3:UZE3"/>
    <mergeCell ref="UZF3:UZT3"/>
    <mergeCell ref="UZU3:VAI3"/>
    <mergeCell ref="VAJ3:VAX3"/>
    <mergeCell ref="UUA3:UUO3"/>
    <mergeCell ref="UUP3:UVD3"/>
    <mergeCell ref="UVE3:UVS3"/>
    <mergeCell ref="UVT3:UWH3"/>
    <mergeCell ref="UWI3:UWW3"/>
    <mergeCell ref="UWX3:UXL3"/>
    <mergeCell ref="UQO3:URC3"/>
    <mergeCell ref="URD3:URR3"/>
    <mergeCell ref="URS3:USG3"/>
    <mergeCell ref="USH3:USV3"/>
    <mergeCell ref="USW3:UTK3"/>
    <mergeCell ref="UTL3:UTZ3"/>
    <mergeCell ref="VHW3:VIK3"/>
    <mergeCell ref="VIL3:VIZ3"/>
    <mergeCell ref="VJA3:VJO3"/>
    <mergeCell ref="VJP3:VKD3"/>
    <mergeCell ref="VKE3:VKS3"/>
    <mergeCell ref="VKT3:VLH3"/>
    <mergeCell ref="VEK3:VEY3"/>
    <mergeCell ref="VEZ3:VFN3"/>
    <mergeCell ref="VFO3:VGC3"/>
    <mergeCell ref="VGD3:VGR3"/>
    <mergeCell ref="VGS3:VHG3"/>
    <mergeCell ref="VHH3:VHV3"/>
    <mergeCell ref="VAY3:VBM3"/>
    <mergeCell ref="VBN3:VCB3"/>
    <mergeCell ref="VCC3:VCQ3"/>
    <mergeCell ref="VCR3:VDF3"/>
    <mergeCell ref="VDG3:VDU3"/>
    <mergeCell ref="VDV3:VEJ3"/>
    <mergeCell ref="VSG3:VSU3"/>
    <mergeCell ref="VSV3:VTJ3"/>
    <mergeCell ref="VTK3:VTY3"/>
    <mergeCell ref="VTZ3:VUN3"/>
    <mergeCell ref="VUO3:VVC3"/>
    <mergeCell ref="VVD3:VVR3"/>
    <mergeCell ref="VOU3:VPI3"/>
    <mergeCell ref="VPJ3:VPX3"/>
    <mergeCell ref="VPY3:VQM3"/>
    <mergeCell ref="VQN3:VRB3"/>
    <mergeCell ref="VRC3:VRQ3"/>
    <mergeCell ref="VRR3:VSF3"/>
    <mergeCell ref="VLI3:VLW3"/>
    <mergeCell ref="VLX3:VML3"/>
    <mergeCell ref="VMM3:VNA3"/>
    <mergeCell ref="VNB3:VNP3"/>
    <mergeCell ref="VNQ3:VOE3"/>
    <mergeCell ref="VOF3:VOT3"/>
    <mergeCell ref="WHG3:WHU3"/>
    <mergeCell ref="WHV3:WIJ3"/>
    <mergeCell ref="WIK3:WIY3"/>
    <mergeCell ref="WIZ3:WJN3"/>
    <mergeCell ref="WCQ3:WDE3"/>
    <mergeCell ref="WDF3:WDT3"/>
    <mergeCell ref="WDU3:WEI3"/>
    <mergeCell ref="WEJ3:WEX3"/>
    <mergeCell ref="WEY3:WFM3"/>
    <mergeCell ref="WFN3:WGB3"/>
    <mergeCell ref="VZE3:VZS3"/>
    <mergeCell ref="VZT3:WAH3"/>
    <mergeCell ref="WAI3:WAW3"/>
    <mergeCell ref="WAX3:WBL3"/>
    <mergeCell ref="WBM3:WCA3"/>
    <mergeCell ref="WCB3:WCP3"/>
    <mergeCell ref="VVS3:VWG3"/>
    <mergeCell ref="VWH3:VWV3"/>
    <mergeCell ref="VWW3:VXK3"/>
    <mergeCell ref="VXL3:VXZ3"/>
    <mergeCell ref="VYA3:VYO3"/>
    <mergeCell ref="VYP3:VZD3"/>
    <mergeCell ref="WXK3:WXY3"/>
    <mergeCell ref="WXZ3:WYN3"/>
    <mergeCell ref="WYO3:WZC3"/>
    <mergeCell ref="WZD3:WZR3"/>
    <mergeCell ref="WZS3:WZV3"/>
    <mergeCell ref="A5:M5"/>
    <mergeCell ref="WTY3:WUM3"/>
    <mergeCell ref="WUN3:WVB3"/>
    <mergeCell ref="WVC3:WVQ3"/>
    <mergeCell ref="WVR3:WWF3"/>
    <mergeCell ref="WWG3:WWU3"/>
    <mergeCell ref="WWV3:WXJ3"/>
    <mergeCell ref="WQM3:WRA3"/>
    <mergeCell ref="WRB3:WRP3"/>
    <mergeCell ref="WRQ3:WSE3"/>
    <mergeCell ref="WSF3:WST3"/>
    <mergeCell ref="WSU3:WTI3"/>
    <mergeCell ref="WTJ3:WTX3"/>
    <mergeCell ref="WNA3:WNO3"/>
    <mergeCell ref="WNP3:WOD3"/>
    <mergeCell ref="WOE3:WOS3"/>
    <mergeCell ref="WOT3:WPH3"/>
    <mergeCell ref="WPI3:WPW3"/>
    <mergeCell ref="WPX3:WQL3"/>
    <mergeCell ref="WJO3:WKC3"/>
    <mergeCell ref="WKD3:WKR3"/>
    <mergeCell ref="WKS3:WLG3"/>
    <mergeCell ref="WLH3:WLV3"/>
    <mergeCell ref="WLW3:WMK3"/>
    <mergeCell ref="WML3:WMZ3"/>
    <mergeCell ref="WGC3:WGQ3"/>
    <mergeCell ref="WGR3:WHF3"/>
    <mergeCell ref="D13:D14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DR74"/>
  <sheetViews>
    <sheetView view="pageBreakPreview" zoomScale="90" zoomScaleNormal="80" zoomScaleSheetLayoutView="90" workbookViewId="0">
      <pane xSplit="3" ySplit="7" topLeftCell="K8" activePane="bottomRight" state="frozen"/>
      <selection pane="topRight" activeCell="D1" sqref="D1"/>
      <selection pane="bottomLeft" activeCell="A6" sqref="A6"/>
      <selection pane="bottomRight" activeCell="AE7" sqref="AE7"/>
    </sheetView>
  </sheetViews>
  <sheetFormatPr defaultColWidth="9.140625" defaultRowHeight="15" outlineLevelCol="1" x14ac:dyDescent="0.25"/>
  <cols>
    <col min="1" max="1" width="6.28515625" style="19" customWidth="1"/>
    <col min="2" max="2" width="41.7109375" style="19" customWidth="1"/>
    <col min="3" max="6" width="10.5703125" style="19" customWidth="1"/>
    <col min="7" max="7" width="12.5703125" style="19" customWidth="1"/>
    <col min="8" max="25" width="10.5703125" style="19" customWidth="1"/>
    <col min="26" max="26" width="10.5703125" style="20" customWidth="1"/>
    <col min="27" max="27" width="10.5703125" style="19" hidden="1" customWidth="1" outlineLevel="1"/>
    <col min="28" max="33" width="10.5703125" style="19" customWidth="1" outlineLevel="1"/>
    <col min="34" max="38" width="10.5703125" style="19" customWidth="1"/>
    <col min="39" max="39" width="10.5703125" style="19" customWidth="1" outlineLevel="1"/>
    <col min="40" max="40" width="9.85546875" style="19" hidden="1" customWidth="1" outlineLevel="1"/>
    <col min="41" max="41" width="13" style="19" hidden="1" customWidth="1" outlineLevel="1"/>
    <col min="42" max="42" width="12.7109375" style="19" hidden="1" customWidth="1" outlineLevel="1"/>
    <col min="43" max="43" width="9.42578125" style="19" customWidth="1" outlineLevel="1"/>
    <col min="44" max="44" width="10.28515625" style="19" hidden="1" customWidth="1" outlineLevel="1"/>
    <col min="45" max="45" width="16.28515625" style="19" customWidth="1" outlineLevel="1"/>
    <col min="46" max="46" width="12.7109375" style="19" hidden="1" customWidth="1" outlineLevel="1"/>
    <col min="47" max="47" width="14.5703125" style="19" hidden="1" customWidth="1" outlineLevel="1"/>
    <col min="48" max="48" width="14.5703125" style="19" customWidth="1" outlineLevel="1"/>
    <col min="49" max="49" width="11.28515625" style="19" hidden="1" customWidth="1" outlineLevel="1"/>
    <col min="50" max="50" width="16" style="19" customWidth="1" outlineLevel="1"/>
    <col min="51" max="51" width="12.28515625" style="19" hidden="1" customWidth="1" outlineLevel="1"/>
    <col min="52" max="52" width="10.140625" style="19" customWidth="1" outlineLevel="1"/>
    <col min="53" max="53" width="12.7109375" style="19" hidden="1" customWidth="1" outlineLevel="1"/>
    <col min="54" max="54" width="11.7109375" style="19" hidden="1" customWidth="1" outlineLevel="1"/>
    <col min="55" max="55" width="9.5703125" style="19" customWidth="1" outlineLevel="1"/>
    <col min="56" max="56" width="10.140625" style="19" hidden="1" customWidth="1" outlineLevel="1"/>
    <col min="57" max="57" width="11.42578125" style="19" hidden="1" customWidth="1" outlineLevel="1"/>
    <col min="58" max="58" width="13.140625" style="19" hidden="1" customWidth="1" outlineLevel="1"/>
    <col min="59" max="59" width="10.5703125" style="19" hidden="1" customWidth="1" outlineLevel="1"/>
    <col min="60" max="60" width="11.5703125" style="19" hidden="1" customWidth="1"/>
    <col min="61" max="61" width="12.7109375" style="19" hidden="1" customWidth="1" outlineLevel="1"/>
    <col min="62" max="62" width="9.42578125" style="19" hidden="1" customWidth="1" outlineLevel="1"/>
    <col min="63" max="63" width="10.5703125" style="19" customWidth="1" outlineLevel="1"/>
    <col min="64" max="66" width="10.5703125" style="19" hidden="1" customWidth="1" outlineLevel="1"/>
    <col min="67" max="67" width="10.5703125" style="19" customWidth="1" collapsed="1"/>
    <col min="68" max="68" width="10.5703125" style="19" customWidth="1" outlineLevel="1"/>
    <col min="69" max="74" width="10.5703125" style="19" hidden="1" customWidth="1" outlineLevel="1"/>
    <col min="75" max="75" width="10.5703125" style="19" customWidth="1" collapsed="1"/>
    <col min="76" max="76" width="10.5703125" style="19" hidden="1" customWidth="1" outlineLevel="1"/>
    <col min="77" max="77" width="10.5703125" style="19" customWidth="1" outlineLevel="1"/>
    <col min="78" max="83" width="10.5703125" style="19" customWidth="1"/>
    <col min="84" max="97" width="13.7109375" style="19" customWidth="1"/>
    <col min="98" max="98" width="11.140625" style="19" bestFit="1" customWidth="1"/>
    <col min="99" max="99" width="13.85546875" style="19" customWidth="1"/>
    <col min="100" max="100" width="14.85546875" style="19" customWidth="1"/>
    <col min="101" max="101" width="14.7109375" style="19" customWidth="1"/>
    <col min="102" max="102" width="15.42578125" style="19" customWidth="1"/>
    <col min="103" max="103" width="13.5703125" style="19" customWidth="1"/>
    <col min="104" max="104" width="15.7109375" style="19" customWidth="1"/>
    <col min="105" max="105" width="15.28515625" style="19" customWidth="1"/>
    <col min="106" max="106" width="15.7109375" style="19" customWidth="1"/>
    <col min="107" max="107" width="13.28515625" style="19" customWidth="1"/>
    <col min="108" max="108" width="14.28515625" style="19" customWidth="1"/>
    <col min="109" max="109" width="13.140625" style="19" customWidth="1"/>
    <col min="110" max="110" width="12.42578125" style="19" hidden="1" customWidth="1" outlineLevel="1"/>
    <col min="111" max="111" width="12.85546875" style="19" customWidth="1" collapsed="1"/>
    <col min="112" max="112" width="12" style="19" customWidth="1"/>
    <col min="113" max="113" width="13.5703125" style="19" customWidth="1" outlineLevel="1"/>
    <col min="114" max="114" width="11.42578125" style="19" customWidth="1" outlineLevel="1"/>
    <col min="115" max="115" width="12" style="19" customWidth="1" outlineLevel="1"/>
    <col min="116" max="116" width="11.42578125" style="19" hidden="1" customWidth="1" outlineLevel="1"/>
    <col min="117" max="117" width="15.7109375" style="19" customWidth="1" outlineLevel="1"/>
    <col min="118" max="118" width="13.28515625" style="19" customWidth="1"/>
    <col min="119" max="119" width="15.140625" style="38" customWidth="1"/>
    <col min="120" max="120" width="15.7109375" style="19" customWidth="1"/>
    <col min="121" max="121" width="13.85546875" style="19" hidden="1" customWidth="1"/>
    <col min="122" max="122" width="11.28515625" style="19" customWidth="1"/>
    <col min="123" max="16384" width="9.140625" style="19"/>
  </cols>
  <sheetData>
    <row r="1" spans="1:122" ht="15.75" x14ac:dyDescent="0.25"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3" spans="1:122" ht="30.75" customHeight="1" x14ac:dyDescent="0.3">
      <c r="D3" s="176" t="s">
        <v>240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122" ht="22.5" customHeight="1" x14ac:dyDescent="0.3">
      <c r="A4" s="21"/>
      <c r="B4" s="172"/>
      <c r="C4" s="172"/>
      <c r="L4" s="22"/>
      <c r="T4" s="22" t="s">
        <v>241</v>
      </c>
    </row>
    <row r="5" spans="1:122" ht="15" customHeight="1" x14ac:dyDescent="0.25">
      <c r="A5" s="173" t="s">
        <v>183</v>
      </c>
      <c r="B5" s="174" t="s">
        <v>184</v>
      </c>
      <c r="C5" s="174" t="s">
        <v>242</v>
      </c>
      <c r="D5" s="175" t="s">
        <v>243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0" t="s">
        <v>185</v>
      </c>
    </row>
    <row r="6" spans="1:122" x14ac:dyDescent="0.25">
      <c r="A6" s="173"/>
      <c r="B6" s="174"/>
      <c r="C6" s="174"/>
      <c r="D6" s="23">
        <v>1</v>
      </c>
      <c r="E6" s="23">
        <v>2</v>
      </c>
      <c r="F6" s="23">
        <v>4</v>
      </c>
      <c r="G6" s="23">
        <v>6</v>
      </c>
      <c r="H6" s="23">
        <v>9</v>
      </c>
      <c r="I6" s="23">
        <v>100</v>
      </c>
      <c r="J6" s="23">
        <v>103</v>
      </c>
      <c r="K6" s="23">
        <v>104</v>
      </c>
      <c r="L6" s="23">
        <v>105</v>
      </c>
      <c r="M6" s="23">
        <v>110</v>
      </c>
      <c r="N6" s="23">
        <v>111</v>
      </c>
      <c r="O6" s="23">
        <v>112</v>
      </c>
      <c r="P6" s="23">
        <v>115</v>
      </c>
      <c r="Q6" s="23">
        <v>120</v>
      </c>
      <c r="R6" s="23">
        <v>121</v>
      </c>
      <c r="S6" s="23">
        <v>123</v>
      </c>
      <c r="T6" s="23">
        <v>125</v>
      </c>
      <c r="U6" s="23">
        <v>126</v>
      </c>
      <c r="V6" s="23">
        <v>130</v>
      </c>
      <c r="W6" s="23">
        <v>131</v>
      </c>
      <c r="X6" s="23">
        <v>134</v>
      </c>
      <c r="Y6" s="23">
        <v>135</v>
      </c>
      <c r="Z6" s="23">
        <v>140</v>
      </c>
      <c r="AA6" s="23">
        <v>142</v>
      </c>
      <c r="AB6" s="23">
        <v>143</v>
      </c>
      <c r="AC6" s="23">
        <v>145</v>
      </c>
      <c r="AD6" s="23">
        <v>147</v>
      </c>
      <c r="AE6" s="23">
        <v>150</v>
      </c>
      <c r="AF6" s="23">
        <v>152</v>
      </c>
      <c r="AG6" s="23">
        <v>170</v>
      </c>
      <c r="AH6" s="23">
        <v>171</v>
      </c>
      <c r="AI6" s="23">
        <v>180</v>
      </c>
      <c r="AJ6" s="23">
        <v>182</v>
      </c>
      <c r="AK6" s="23">
        <v>186</v>
      </c>
      <c r="AL6" s="23">
        <v>187</v>
      </c>
      <c r="AM6" s="23">
        <v>190</v>
      </c>
      <c r="AN6" s="23">
        <v>272</v>
      </c>
      <c r="AO6" s="23">
        <v>274</v>
      </c>
      <c r="AP6" s="23">
        <v>282</v>
      </c>
      <c r="AQ6" s="23">
        <v>284</v>
      </c>
      <c r="AR6" s="23">
        <v>288</v>
      </c>
      <c r="AS6" s="23">
        <v>300</v>
      </c>
      <c r="AT6" s="23">
        <v>317</v>
      </c>
      <c r="AU6" s="23">
        <v>325</v>
      </c>
      <c r="AV6" s="23">
        <v>326</v>
      </c>
      <c r="AW6" s="23">
        <v>327</v>
      </c>
      <c r="AX6" s="23">
        <v>329</v>
      </c>
      <c r="AY6" s="23">
        <v>330</v>
      </c>
      <c r="AZ6" s="23">
        <v>332</v>
      </c>
      <c r="BA6" s="23">
        <v>333</v>
      </c>
      <c r="BB6" s="23">
        <v>337</v>
      </c>
      <c r="BC6" s="23">
        <v>338</v>
      </c>
      <c r="BD6" s="23">
        <v>341</v>
      </c>
      <c r="BE6" s="23">
        <v>343</v>
      </c>
      <c r="BF6" s="23">
        <v>346</v>
      </c>
      <c r="BG6" s="23">
        <v>347</v>
      </c>
      <c r="BH6" s="23">
        <v>356</v>
      </c>
      <c r="BI6" s="23">
        <v>357</v>
      </c>
      <c r="BJ6" s="23">
        <v>370</v>
      </c>
      <c r="BK6" s="23">
        <v>372</v>
      </c>
      <c r="BL6" s="23">
        <v>375</v>
      </c>
      <c r="BM6" s="23">
        <v>377</v>
      </c>
      <c r="BN6" s="23">
        <v>381</v>
      </c>
      <c r="BO6" s="23">
        <v>382</v>
      </c>
      <c r="BP6" s="23">
        <v>383</v>
      </c>
      <c r="BQ6" s="23">
        <v>384</v>
      </c>
      <c r="BR6" s="23">
        <v>385</v>
      </c>
      <c r="BS6" s="23">
        <v>387</v>
      </c>
      <c r="BT6" s="23">
        <v>388</v>
      </c>
      <c r="BU6" s="23">
        <v>389</v>
      </c>
      <c r="BV6" s="23">
        <v>390</v>
      </c>
      <c r="BW6" s="23">
        <v>391</v>
      </c>
      <c r="BX6" s="23">
        <v>392</v>
      </c>
      <c r="BY6" s="24">
        <v>395</v>
      </c>
      <c r="BZ6" s="23">
        <v>600</v>
      </c>
      <c r="CA6" s="23">
        <v>601</v>
      </c>
      <c r="CB6" s="23">
        <v>602</v>
      </c>
      <c r="CC6" s="23">
        <v>603</v>
      </c>
      <c r="CD6" s="23">
        <v>604</v>
      </c>
      <c r="CE6" s="23">
        <v>605</v>
      </c>
      <c r="CF6" s="23">
        <v>607</v>
      </c>
      <c r="CG6" s="23">
        <v>610</v>
      </c>
      <c r="CH6" s="23">
        <v>611</v>
      </c>
      <c r="CI6" s="23">
        <v>612</v>
      </c>
      <c r="CJ6" s="23">
        <v>613</v>
      </c>
      <c r="CK6" s="23">
        <v>615</v>
      </c>
      <c r="CL6" s="23">
        <v>616</v>
      </c>
      <c r="CM6" s="23">
        <v>618</v>
      </c>
      <c r="CN6" s="23">
        <v>623</v>
      </c>
      <c r="CO6" s="23">
        <v>624</v>
      </c>
      <c r="CP6" s="23">
        <v>625</v>
      </c>
      <c r="CQ6" s="23">
        <v>626</v>
      </c>
      <c r="CR6" s="23">
        <v>628</v>
      </c>
      <c r="CS6" s="23">
        <v>630</v>
      </c>
      <c r="CT6" s="23">
        <v>631</v>
      </c>
      <c r="CU6" s="23">
        <v>632</v>
      </c>
      <c r="CV6" s="23">
        <v>634</v>
      </c>
      <c r="CW6" s="23">
        <v>636</v>
      </c>
      <c r="CX6" s="23">
        <v>639</v>
      </c>
      <c r="CY6" s="23">
        <v>640</v>
      </c>
      <c r="CZ6" s="23">
        <v>641</v>
      </c>
      <c r="DA6" s="23">
        <v>642</v>
      </c>
      <c r="DB6" s="23">
        <v>645</v>
      </c>
      <c r="DC6" s="23">
        <v>646</v>
      </c>
      <c r="DD6" s="23">
        <v>647</v>
      </c>
      <c r="DE6" s="23">
        <v>651</v>
      </c>
      <c r="DF6" s="23">
        <v>653</v>
      </c>
      <c r="DG6" s="23">
        <v>655</v>
      </c>
      <c r="DH6" s="23">
        <v>657</v>
      </c>
      <c r="DI6" s="23">
        <v>662</v>
      </c>
      <c r="DJ6" s="23">
        <v>664</v>
      </c>
      <c r="DK6" s="23">
        <v>667</v>
      </c>
      <c r="DL6" s="23">
        <v>669</v>
      </c>
      <c r="DM6" s="23">
        <v>670</v>
      </c>
      <c r="DN6" s="23">
        <v>671</v>
      </c>
      <c r="DO6" s="24">
        <v>868</v>
      </c>
      <c r="DP6" s="23">
        <v>869</v>
      </c>
      <c r="DQ6" s="23">
        <v>873</v>
      </c>
      <c r="DR6" s="170"/>
    </row>
    <row r="7" spans="1:122" ht="111" customHeight="1" x14ac:dyDescent="0.25">
      <c r="A7" s="173"/>
      <c r="B7" s="174"/>
      <c r="C7" s="174"/>
      <c r="D7" s="24" t="s">
        <v>25</v>
      </c>
      <c r="E7" s="24" t="s">
        <v>26</v>
      </c>
      <c r="F7" s="24" t="s">
        <v>27</v>
      </c>
      <c r="G7" s="24" t="s">
        <v>28</v>
      </c>
      <c r="H7" s="24" t="s">
        <v>29</v>
      </c>
      <c r="I7" s="24" t="s">
        <v>31</v>
      </c>
      <c r="J7" s="24" t="s">
        <v>32</v>
      </c>
      <c r="K7" s="24" t="s">
        <v>33</v>
      </c>
      <c r="L7" s="24" t="s">
        <v>34</v>
      </c>
      <c r="M7" s="24" t="s">
        <v>35</v>
      </c>
      <c r="N7" s="24" t="s">
        <v>36</v>
      </c>
      <c r="O7" s="24" t="s">
        <v>37</v>
      </c>
      <c r="P7" s="24" t="s">
        <v>38</v>
      </c>
      <c r="Q7" s="24" t="s">
        <v>40</v>
      </c>
      <c r="R7" s="24" t="s">
        <v>41</v>
      </c>
      <c r="S7" s="24" t="s">
        <v>42</v>
      </c>
      <c r="T7" s="24" t="s">
        <v>43</v>
      </c>
      <c r="U7" s="24" t="s">
        <v>44</v>
      </c>
      <c r="V7" s="24" t="s">
        <v>45</v>
      </c>
      <c r="W7" s="24" t="s">
        <v>46</v>
      </c>
      <c r="X7" s="24" t="s">
        <v>47</v>
      </c>
      <c r="Y7" s="24" t="s">
        <v>48</v>
      </c>
      <c r="Z7" s="24" t="s">
        <v>49</v>
      </c>
      <c r="AA7" s="24" t="s">
        <v>186</v>
      </c>
      <c r="AB7" s="24" t="s">
        <v>51</v>
      </c>
      <c r="AC7" s="24" t="s">
        <v>52</v>
      </c>
      <c r="AD7" s="24" t="s">
        <v>53</v>
      </c>
      <c r="AE7" s="24" t="s">
        <v>274</v>
      </c>
      <c r="AF7" s="24" t="s">
        <v>55</v>
      </c>
      <c r="AG7" s="24" t="s">
        <v>57</v>
      </c>
      <c r="AH7" s="24" t="s">
        <v>58</v>
      </c>
      <c r="AI7" s="24" t="s">
        <v>59</v>
      </c>
      <c r="AJ7" s="24" t="s">
        <v>60</v>
      </c>
      <c r="AK7" s="24" t="s">
        <v>61</v>
      </c>
      <c r="AL7" s="24" t="s">
        <v>62</v>
      </c>
      <c r="AM7" s="24" t="s">
        <v>63</v>
      </c>
      <c r="AN7" s="24" t="s">
        <v>87</v>
      </c>
      <c r="AO7" s="24" t="s">
        <v>88</v>
      </c>
      <c r="AP7" s="24" t="s">
        <v>89</v>
      </c>
      <c r="AQ7" s="24" t="s">
        <v>90</v>
      </c>
      <c r="AR7" s="24" t="s">
        <v>91</v>
      </c>
      <c r="AS7" s="24" t="s">
        <v>92</v>
      </c>
      <c r="AT7" s="24" t="s">
        <v>95</v>
      </c>
      <c r="AU7" s="24" t="s">
        <v>96</v>
      </c>
      <c r="AV7" s="24" t="s">
        <v>97</v>
      </c>
      <c r="AW7" s="24" t="s">
        <v>187</v>
      </c>
      <c r="AX7" s="24" t="s">
        <v>99</v>
      </c>
      <c r="AY7" s="24" t="s">
        <v>100</v>
      </c>
      <c r="AZ7" s="24" t="s">
        <v>101</v>
      </c>
      <c r="BA7" s="24" t="s">
        <v>102</v>
      </c>
      <c r="BB7" s="24" t="s">
        <v>103</v>
      </c>
      <c r="BC7" s="24" t="s">
        <v>104</v>
      </c>
      <c r="BD7" s="24" t="s">
        <v>105</v>
      </c>
      <c r="BE7" s="24" t="s">
        <v>106</v>
      </c>
      <c r="BF7" s="24" t="s">
        <v>107</v>
      </c>
      <c r="BG7" s="24" t="s">
        <v>108</v>
      </c>
      <c r="BH7" s="24" t="s">
        <v>109</v>
      </c>
      <c r="BI7" s="24" t="s">
        <v>188</v>
      </c>
      <c r="BJ7" s="24" t="s">
        <v>112</v>
      </c>
      <c r="BK7" s="24" t="s">
        <v>113</v>
      </c>
      <c r="BL7" s="24" t="s">
        <v>114</v>
      </c>
      <c r="BM7" s="24" t="s">
        <v>115</v>
      </c>
      <c r="BN7" s="24" t="s">
        <v>116</v>
      </c>
      <c r="BO7" s="24" t="s">
        <v>117</v>
      </c>
      <c r="BP7" s="24" t="s">
        <v>118</v>
      </c>
      <c r="BQ7" s="24" t="s">
        <v>189</v>
      </c>
      <c r="BR7" s="24" t="s">
        <v>190</v>
      </c>
      <c r="BS7" s="24" t="s">
        <v>191</v>
      </c>
      <c r="BT7" s="24" t="s">
        <v>192</v>
      </c>
      <c r="BU7" s="24" t="s">
        <v>193</v>
      </c>
      <c r="BV7" s="24" t="s">
        <v>194</v>
      </c>
      <c r="BW7" s="24" t="s">
        <v>195</v>
      </c>
      <c r="BX7" s="24" t="s">
        <v>196</v>
      </c>
      <c r="BY7" s="39" t="s">
        <v>127</v>
      </c>
      <c r="BZ7" s="24" t="s">
        <v>128</v>
      </c>
      <c r="CA7" s="24" t="s">
        <v>129</v>
      </c>
      <c r="CB7" s="24" t="s">
        <v>130</v>
      </c>
      <c r="CC7" s="24" t="s">
        <v>131</v>
      </c>
      <c r="CD7" s="24" t="s">
        <v>132</v>
      </c>
      <c r="CE7" s="24" t="s">
        <v>133</v>
      </c>
      <c r="CF7" s="24" t="s">
        <v>134</v>
      </c>
      <c r="CG7" s="24" t="s">
        <v>135</v>
      </c>
      <c r="CH7" s="24" t="s">
        <v>136</v>
      </c>
      <c r="CI7" s="24" t="s">
        <v>137</v>
      </c>
      <c r="CJ7" s="24" t="s">
        <v>138</v>
      </c>
      <c r="CK7" s="24" t="s">
        <v>139</v>
      </c>
      <c r="CL7" s="24" t="s">
        <v>140</v>
      </c>
      <c r="CM7" s="24" t="s">
        <v>141</v>
      </c>
      <c r="CN7" s="24" t="s">
        <v>142</v>
      </c>
      <c r="CO7" s="24" t="s">
        <v>143</v>
      </c>
      <c r="CP7" s="24" t="s">
        <v>144</v>
      </c>
      <c r="CQ7" s="24" t="s">
        <v>145</v>
      </c>
      <c r="CR7" s="24" t="s">
        <v>146</v>
      </c>
      <c r="CS7" s="24" t="s">
        <v>147</v>
      </c>
      <c r="CT7" s="24" t="s">
        <v>148</v>
      </c>
      <c r="CU7" s="24" t="s">
        <v>149</v>
      </c>
      <c r="CV7" s="24" t="s">
        <v>150</v>
      </c>
      <c r="CW7" s="24" t="s">
        <v>151</v>
      </c>
      <c r="CX7" s="24" t="s">
        <v>152</v>
      </c>
      <c r="CY7" s="24" t="s">
        <v>153</v>
      </c>
      <c r="CZ7" s="24" t="s">
        <v>154</v>
      </c>
      <c r="DA7" s="24" t="s">
        <v>155</v>
      </c>
      <c r="DB7" s="24" t="s">
        <v>156</v>
      </c>
      <c r="DC7" s="24" t="s">
        <v>157</v>
      </c>
      <c r="DD7" s="24" t="s">
        <v>158</v>
      </c>
      <c r="DE7" s="24" t="s">
        <v>159</v>
      </c>
      <c r="DF7" s="24" t="s">
        <v>160</v>
      </c>
      <c r="DG7" s="24" t="s">
        <v>161</v>
      </c>
      <c r="DH7" s="24" t="s">
        <v>162</v>
      </c>
      <c r="DI7" s="24" t="s">
        <v>198</v>
      </c>
      <c r="DJ7" s="24" t="s">
        <v>164</v>
      </c>
      <c r="DK7" s="24" t="s">
        <v>199</v>
      </c>
      <c r="DL7" s="24" t="s">
        <v>166</v>
      </c>
      <c r="DM7" s="24" t="s">
        <v>167</v>
      </c>
      <c r="DN7" s="24" t="s">
        <v>200</v>
      </c>
      <c r="DO7" s="24" t="s">
        <v>169</v>
      </c>
      <c r="DP7" s="24" t="s">
        <v>170</v>
      </c>
      <c r="DQ7" s="24" t="s">
        <v>171</v>
      </c>
      <c r="DR7" s="170"/>
    </row>
    <row r="8" spans="1:122" x14ac:dyDescent="0.25">
      <c r="A8" s="25">
        <v>1</v>
      </c>
      <c r="B8" s="26">
        <v>2</v>
      </c>
      <c r="C8" s="26">
        <v>3</v>
      </c>
      <c r="D8" s="25">
        <v>4</v>
      </c>
      <c r="E8" s="26">
        <v>5</v>
      </c>
      <c r="F8" s="26">
        <v>6</v>
      </c>
      <c r="G8" s="25">
        <v>7</v>
      </c>
      <c r="H8" s="26">
        <v>8</v>
      </c>
      <c r="I8" s="26">
        <v>9</v>
      </c>
      <c r="J8" s="25">
        <v>10</v>
      </c>
      <c r="K8" s="26">
        <v>11</v>
      </c>
      <c r="L8" s="26">
        <v>12</v>
      </c>
      <c r="M8" s="25">
        <v>13</v>
      </c>
      <c r="N8" s="26">
        <v>14</v>
      </c>
      <c r="O8" s="26">
        <v>15</v>
      </c>
      <c r="P8" s="25">
        <v>16</v>
      </c>
      <c r="Q8" s="26">
        <v>17</v>
      </c>
      <c r="R8" s="26">
        <v>18</v>
      </c>
      <c r="S8" s="25">
        <v>19</v>
      </c>
      <c r="T8" s="26">
        <v>20</v>
      </c>
      <c r="U8" s="26">
        <v>21</v>
      </c>
      <c r="V8" s="25">
        <v>22</v>
      </c>
      <c r="W8" s="26">
        <v>23</v>
      </c>
      <c r="X8" s="26">
        <v>24</v>
      </c>
      <c r="Y8" s="25">
        <v>25</v>
      </c>
      <c r="Z8" s="26">
        <v>26</v>
      </c>
      <c r="AA8" s="26">
        <v>27</v>
      </c>
      <c r="AB8" s="25">
        <v>28</v>
      </c>
      <c r="AC8" s="26">
        <v>29</v>
      </c>
      <c r="AD8" s="26">
        <v>30</v>
      </c>
      <c r="AE8" s="25">
        <v>31</v>
      </c>
      <c r="AF8" s="26">
        <v>32</v>
      </c>
      <c r="AG8" s="26">
        <v>33</v>
      </c>
      <c r="AH8" s="25">
        <v>34</v>
      </c>
      <c r="AI8" s="26">
        <v>35</v>
      </c>
      <c r="AJ8" s="26">
        <v>36</v>
      </c>
      <c r="AK8" s="25">
        <v>37</v>
      </c>
      <c r="AL8" s="26">
        <v>38</v>
      </c>
      <c r="AM8" s="26">
        <v>39</v>
      </c>
      <c r="AN8" s="25">
        <v>40</v>
      </c>
      <c r="AO8" s="26">
        <v>41</v>
      </c>
      <c r="AP8" s="26">
        <v>42</v>
      </c>
      <c r="AQ8" s="25">
        <v>43</v>
      </c>
      <c r="AR8" s="26">
        <v>44</v>
      </c>
      <c r="AS8" s="26">
        <v>45</v>
      </c>
      <c r="AT8" s="25">
        <v>46</v>
      </c>
      <c r="AU8" s="26">
        <v>47</v>
      </c>
      <c r="AV8" s="26">
        <v>48</v>
      </c>
      <c r="AW8" s="25">
        <v>49</v>
      </c>
      <c r="AX8" s="26">
        <v>50</v>
      </c>
      <c r="AY8" s="26">
        <v>51</v>
      </c>
      <c r="AZ8" s="25">
        <v>52</v>
      </c>
      <c r="BA8" s="26">
        <v>53</v>
      </c>
      <c r="BB8" s="26">
        <v>54</v>
      </c>
      <c r="BC8" s="25">
        <v>55</v>
      </c>
      <c r="BD8" s="26">
        <v>56</v>
      </c>
      <c r="BE8" s="26">
        <v>57</v>
      </c>
      <c r="BF8" s="25">
        <v>58</v>
      </c>
      <c r="BG8" s="26">
        <v>59</v>
      </c>
      <c r="BH8" s="26">
        <v>60</v>
      </c>
      <c r="BI8" s="25">
        <v>61</v>
      </c>
      <c r="BJ8" s="26">
        <v>62</v>
      </c>
      <c r="BK8" s="26">
        <v>63</v>
      </c>
      <c r="BL8" s="25">
        <v>64</v>
      </c>
      <c r="BM8" s="26">
        <v>65</v>
      </c>
      <c r="BN8" s="26">
        <v>66</v>
      </c>
      <c r="BO8" s="25">
        <v>67</v>
      </c>
      <c r="BP8" s="26">
        <v>68</v>
      </c>
      <c r="BQ8" s="26">
        <v>69</v>
      </c>
      <c r="BR8" s="25">
        <v>70</v>
      </c>
      <c r="BS8" s="26">
        <v>71</v>
      </c>
      <c r="BT8" s="26">
        <v>72</v>
      </c>
      <c r="BU8" s="25">
        <v>73</v>
      </c>
      <c r="BV8" s="26">
        <v>74</v>
      </c>
      <c r="BW8" s="26">
        <v>75</v>
      </c>
      <c r="BX8" s="25">
        <v>76</v>
      </c>
      <c r="BY8" s="25"/>
      <c r="BZ8" s="26">
        <v>77</v>
      </c>
      <c r="CA8" s="26">
        <v>78</v>
      </c>
      <c r="CB8" s="25">
        <v>79</v>
      </c>
      <c r="CC8" s="26">
        <v>80</v>
      </c>
      <c r="CD8" s="26">
        <v>81</v>
      </c>
      <c r="CE8" s="25">
        <v>82</v>
      </c>
      <c r="CF8" s="26">
        <v>83</v>
      </c>
      <c r="CG8" s="26">
        <v>84</v>
      </c>
      <c r="CH8" s="25">
        <v>85</v>
      </c>
      <c r="CI8" s="26">
        <v>86</v>
      </c>
      <c r="CJ8" s="26">
        <v>87</v>
      </c>
      <c r="CK8" s="25">
        <v>88</v>
      </c>
      <c r="CL8" s="26">
        <v>89</v>
      </c>
      <c r="CM8" s="26">
        <v>90</v>
      </c>
      <c r="CN8" s="25">
        <v>91</v>
      </c>
      <c r="CO8" s="26">
        <v>92</v>
      </c>
      <c r="CP8" s="26">
        <v>93</v>
      </c>
      <c r="CQ8" s="25">
        <v>94</v>
      </c>
      <c r="CR8" s="26">
        <v>95</v>
      </c>
      <c r="CS8" s="26">
        <v>96</v>
      </c>
      <c r="CT8" s="25">
        <v>97</v>
      </c>
      <c r="CU8" s="26">
        <v>98</v>
      </c>
      <c r="CV8" s="26">
        <v>99</v>
      </c>
      <c r="CW8" s="25">
        <v>100</v>
      </c>
      <c r="CX8" s="26">
        <v>101</v>
      </c>
      <c r="CY8" s="26">
        <v>102</v>
      </c>
      <c r="CZ8" s="25">
        <v>103</v>
      </c>
      <c r="DA8" s="26">
        <v>104</v>
      </c>
      <c r="DB8" s="26">
        <v>105</v>
      </c>
      <c r="DC8" s="25">
        <v>106</v>
      </c>
      <c r="DD8" s="26">
        <v>107</v>
      </c>
      <c r="DE8" s="26">
        <v>108</v>
      </c>
      <c r="DF8" s="25">
        <v>109</v>
      </c>
      <c r="DG8" s="26">
        <v>110</v>
      </c>
      <c r="DH8" s="26">
        <v>111</v>
      </c>
      <c r="DI8" s="25">
        <v>112</v>
      </c>
      <c r="DJ8" s="26">
        <v>113</v>
      </c>
      <c r="DK8" s="26">
        <v>114</v>
      </c>
      <c r="DL8" s="25">
        <v>115</v>
      </c>
      <c r="DM8" s="26">
        <v>116</v>
      </c>
      <c r="DN8" s="26">
        <v>117</v>
      </c>
      <c r="DO8" s="40">
        <v>118</v>
      </c>
      <c r="DP8" s="26">
        <v>119</v>
      </c>
      <c r="DQ8" s="26">
        <v>120</v>
      </c>
      <c r="DR8" s="25">
        <v>121</v>
      </c>
    </row>
    <row r="9" spans="1:122" ht="15.75" x14ac:dyDescent="0.25">
      <c r="A9" s="27">
        <v>1</v>
      </c>
      <c r="B9" s="28" t="s">
        <v>244</v>
      </c>
      <c r="C9" s="28" t="s">
        <v>245</v>
      </c>
      <c r="D9" s="29">
        <v>1673</v>
      </c>
      <c r="E9" s="29">
        <v>0</v>
      </c>
      <c r="F9" s="29">
        <v>83</v>
      </c>
      <c r="G9" s="29">
        <v>0</v>
      </c>
      <c r="H9" s="29">
        <v>1353</v>
      </c>
      <c r="I9" s="29">
        <v>3446</v>
      </c>
      <c r="J9" s="29">
        <v>317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1304</v>
      </c>
      <c r="T9" s="29">
        <v>5282</v>
      </c>
      <c r="U9" s="29">
        <v>2817</v>
      </c>
      <c r="V9" s="29">
        <v>0</v>
      </c>
      <c r="W9" s="29">
        <v>467</v>
      </c>
      <c r="X9" s="29">
        <v>0</v>
      </c>
      <c r="Y9" s="29">
        <v>0</v>
      </c>
      <c r="Z9" s="29">
        <v>1192</v>
      </c>
      <c r="AA9" s="29">
        <v>0</v>
      </c>
      <c r="AB9" s="29">
        <v>0</v>
      </c>
      <c r="AC9" s="29">
        <v>81</v>
      </c>
      <c r="AD9" s="29">
        <v>288</v>
      </c>
      <c r="AE9" s="29">
        <v>667</v>
      </c>
      <c r="AF9" s="29">
        <v>30</v>
      </c>
      <c r="AG9" s="29">
        <v>0</v>
      </c>
      <c r="AH9" s="29">
        <v>140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30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5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268</v>
      </c>
      <c r="CC9" s="29">
        <v>0</v>
      </c>
      <c r="CD9" s="29">
        <v>0</v>
      </c>
      <c r="CE9" s="29">
        <v>0</v>
      </c>
      <c r="CF9" s="29">
        <v>0</v>
      </c>
      <c r="CG9" s="29">
        <v>350</v>
      </c>
      <c r="CH9" s="29">
        <v>0</v>
      </c>
      <c r="CI9" s="29">
        <v>0</v>
      </c>
      <c r="CJ9" s="29">
        <v>0</v>
      </c>
      <c r="CK9" s="29">
        <v>50</v>
      </c>
      <c r="CL9" s="29">
        <v>0</v>
      </c>
      <c r="CM9" s="29">
        <v>783</v>
      </c>
      <c r="CN9" s="29">
        <v>0</v>
      </c>
      <c r="CO9" s="29">
        <v>0</v>
      </c>
      <c r="CP9" s="29">
        <v>14</v>
      </c>
      <c r="CQ9" s="29">
        <v>0</v>
      </c>
      <c r="CR9" s="29">
        <v>558</v>
      </c>
      <c r="CS9" s="29">
        <v>132</v>
      </c>
      <c r="CT9" s="29">
        <v>0</v>
      </c>
      <c r="CU9" s="29">
        <v>0</v>
      </c>
      <c r="CV9" s="29">
        <v>292</v>
      </c>
      <c r="CW9" s="29">
        <v>292</v>
      </c>
      <c r="CX9" s="29">
        <v>0</v>
      </c>
      <c r="CY9" s="29">
        <v>0</v>
      </c>
      <c r="CZ9" s="29">
        <v>0</v>
      </c>
      <c r="DA9" s="29">
        <v>0</v>
      </c>
      <c r="DB9" s="29">
        <v>0</v>
      </c>
      <c r="DC9" s="29">
        <v>0</v>
      </c>
      <c r="DD9" s="29">
        <v>822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29">
        <v>0</v>
      </c>
      <c r="DK9" s="29">
        <v>0</v>
      </c>
      <c r="DL9" s="29">
        <v>0</v>
      </c>
      <c r="DM9" s="29">
        <v>0</v>
      </c>
      <c r="DN9" s="29">
        <v>0</v>
      </c>
      <c r="DO9" s="29">
        <v>15</v>
      </c>
      <c r="DP9" s="29">
        <v>0</v>
      </c>
      <c r="DQ9" s="29">
        <v>0</v>
      </c>
      <c r="DR9" s="29">
        <f>SUM(D9:DQ9)</f>
        <v>22751</v>
      </c>
    </row>
    <row r="10" spans="1:122" ht="15.75" x14ac:dyDescent="0.25">
      <c r="A10" s="27">
        <v>2</v>
      </c>
      <c r="B10" s="28" t="s">
        <v>214</v>
      </c>
      <c r="C10" s="28" t="s">
        <v>245</v>
      </c>
      <c r="D10" s="29">
        <v>297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123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35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80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90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4</v>
      </c>
      <c r="CL10" s="29">
        <v>0</v>
      </c>
      <c r="CM10" s="29">
        <v>0</v>
      </c>
      <c r="CN10" s="29">
        <v>0</v>
      </c>
      <c r="CO10" s="29">
        <v>0</v>
      </c>
      <c r="CP10" s="29">
        <v>13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29">
        <v>0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f t="shared" ref="DR10:DR70" si="0">SUM(D10:DQ10)</f>
        <v>642</v>
      </c>
    </row>
    <row r="11" spans="1:122" ht="15.75" x14ac:dyDescent="0.25">
      <c r="A11" s="27">
        <v>3</v>
      </c>
      <c r="B11" s="28" t="s">
        <v>215</v>
      </c>
      <c r="C11" s="28" t="s">
        <v>245</v>
      </c>
      <c r="D11" s="29">
        <v>779</v>
      </c>
      <c r="E11" s="29">
        <v>0</v>
      </c>
      <c r="F11" s="29">
        <v>0</v>
      </c>
      <c r="G11" s="29">
        <v>0</v>
      </c>
      <c r="H11" s="29">
        <v>0</v>
      </c>
      <c r="I11" s="29">
        <v>417</v>
      </c>
      <c r="J11" s="29">
        <v>0</v>
      </c>
      <c r="K11" s="29">
        <v>1021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50</v>
      </c>
      <c r="AC11" s="29">
        <v>30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100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20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10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70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33</v>
      </c>
      <c r="CL11" s="29">
        <v>0</v>
      </c>
      <c r="CM11" s="29">
        <v>0</v>
      </c>
      <c r="CN11" s="29">
        <v>0</v>
      </c>
      <c r="CO11" s="29">
        <v>0</v>
      </c>
      <c r="CP11" s="29">
        <v>48</v>
      </c>
      <c r="CQ11" s="29">
        <v>0</v>
      </c>
      <c r="CR11" s="29">
        <v>0</v>
      </c>
      <c r="CS11" s="29">
        <v>17</v>
      </c>
      <c r="CT11" s="29">
        <v>0</v>
      </c>
      <c r="CU11" s="29">
        <v>0</v>
      </c>
      <c r="CV11" s="29">
        <v>100</v>
      </c>
      <c r="CW11" s="29">
        <v>0</v>
      </c>
      <c r="CX11" s="29">
        <v>0</v>
      </c>
      <c r="CY11" s="29">
        <v>0</v>
      </c>
      <c r="CZ11" s="29">
        <v>0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29">
        <v>0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29">
        <v>0</v>
      </c>
      <c r="DQ11" s="29">
        <v>0</v>
      </c>
      <c r="DR11" s="29">
        <f t="shared" si="0"/>
        <v>2695</v>
      </c>
    </row>
    <row r="12" spans="1:122" ht="15.75" x14ac:dyDescent="0.25">
      <c r="A12" s="27">
        <v>4</v>
      </c>
      <c r="B12" s="28" t="s">
        <v>216</v>
      </c>
      <c r="C12" s="28" t="s">
        <v>245</v>
      </c>
      <c r="D12" s="29">
        <v>787</v>
      </c>
      <c r="E12" s="29">
        <v>0</v>
      </c>
      <c r="F12" s="29">
        <v>0</v>
      </c>
      <c r="G12" s="29">
        <v>0</v>
      </c>
      <c r="H12" s="29">
        <v>0</v>
      </c>
      <c r="I12" s="29">
        <v>958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1358</v>
      </c>
      <c r="T12" s="29">
        <v>0</v>
      </c>
      <c r="U12" s="29">
        <v>1400</v>
      </c>
      <c r="V12" s="29">
        <v>0</v>
      </c>
      <c r="W12" s="29">
        <v>0</v>
      </c>
      <c r="X12" s="29">
        <v>0</v>
      </c>
      <c r="Y12" s="29">
        <v>0</v>
      </c>
      <c r="Z12" s="29">
        <v>650</v>
      </c>
      <c r="AA12" s="29">
        <v>0</v>
      </c>
      <c r="AB12" s="29">
        <v>0</v>
      </c>
      <c r="AC12" s="29">
        <v>41</v>
      </c>
      <c r="AD12" s="29">
        <v>0</v>
      </c>
      <c r="AE12" s="29">
        <v>0</v>
      </c>
      <c r="AF12" s="29">
        <v>20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567</v>
      </c>
      <c r="CG12" s="29">
        <v>0</v>
      </c>
      <c r="CH12" s="29">
        <v>0</v>
      </c>
      <c r="CI12" s="29">
        <v>0</v>
      </c>
      <c r="CJ12" s="29">
        <v>0</v>
      </c>
      <c r="CK12" s="29">
        <v>29</v>
      </c>
      <c r="CL12" s="29">
        <v>0</v>
      </c>
      <c r="CM12" s="29">
        <v>0</v>
      </c>
      <c r="CN12" s="29">
        <v>0</v>
      </c>
      <c r="CO12" s="29">
        <v>0</v>
      </c>
      <c r="CP12" s="29">
        <v>252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125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685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29">
        <v>0</v>
      </c>
      <c r="DQ12" s="29">
        <v>0</v>
      </c>
      <c r="DR12" s="29">
        <f t="shared" si="0"/>
        <v>6872</v>
      </c>
    </row>
    <row r="13" spans="1:122" ht="15.75" x14ac:dyDescent="0.25">
      <c r="A13" s="27">
        <v>5</v>
      </c>
      <c r="B13" s="28" t="s">
        <v>246</v>
      </c>
      <c r="C13" s="28" t="s">
        <v>245</v>
      </c>
      <c r="D13" s="29">
        <v>728</v>
      </c>
      <c r="E13" s="29">
        <v>0</v>
      </c>
      <c r="F13" s="29">
        <v>0</v>
      </c>
      <c r="G13" s="29">
        <v>0</v>
      </c>
      <c r="H13" s="29">
        <v>0</v>
      </c>
      <c r="I13" s="29">
        <v>1200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1145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40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5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155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42</v>
      </c>
      <c r="CG13" s="29">
        <v>42</v>
      </c>
      <c r="CH13" s="29">
        <v>0</v>
      </c>
      <c r="CI13" s="29">
        <v>0</v>
      </c>
      <c r="CJ13" s="29">
        <v>0</v>
      </c>
      <c r="CK13" s="29">
        <v>29</v>
      </c>
      <c r="CL13" s="29">
        <v>0</v>
      </c>
      <c r="CM13" s="29">
        <v>67</v>
      </c>
      <c r="CN13" s="29">
        <v>0</v>
      </c>
      <c r="CO13" s="29">
        <v>0</v>
      </c>
      <c r="CP13" s="29">
        <v>76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83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29">
        <v>0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  <c r="DQ13" s="29">
        <v>0</v>
      </c>
      <c r="DR13" s="29">
        <f t="shared" si="0"/>
        <v>3612</v>
      </c>
    </row>
    <row r="14" spans="1:122" ht="15.75" x14ac:dyDescent="0.25">
      <c r="A14" s="27">
        <v>6</v>
      </c>
      <c r="B14" s="28" t="s">
        <v>217</v>
      </c>
      <c r="C14" s="28" t="s">
        <v>245</v>
      </c>
      <c r="D14" s="29">
        <v>745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757</v>
      </c>
      <c r="T14" s="29">
        <v>2345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29">
        <v>0</v>
      </c>
      <c r="DQ14" s="29">
        <v>0</v>
      </c>
      <c r="DR14" s="29">
        <f t="shared" si="0"/>
        <v>3847</v>
      </c>
    </row>
    <row r="15" spans="1:122" ht="15.75" x14ac:dyDescent="0.25">
      <c r="A15" s="27">
        <v>7</v>
      </c>
      <c r="B15" s="28" t="s">
        <v>218</v>
      </c>
      <c r="C15" s="28" t="s">
        <v>245</v>
      </c>
      <c r="D15" s="29">
        <v>1162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958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13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17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f t="shared" si="0"/>
        <v>2150</v>
      </c>
    </row>
    <row r="16" spans="1:122" ht="15.75" x14ac:dyDescent="0.25">
      <c r="A16" s="27">
        <v>8</v>
      </c>
      <c r="B16" s="28" t="s">
        <v>205</v>
      </c>
      <c r="C16" s="28" t="s">
        <v>245</v>
      </c>
      <c r="D16" s="29">
        <v>83</v>
      </c>
      <c r="E16" s="29">
        <v>0</v>
      </c>
      <c r="F16" s="29">
        <v>0</v>
      </c>
      <c r="G16" s="29">
        <v>0</v>
      </c>
      <c r="H16" s="29">
        <v>0</v>
      </c>
      <c r="I16" s="29">
        <v>75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270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f t="shared" si="0"/>
        <v>428</v>
      </c>
    </row>
    <row r="17" spans="1:122" ht="15.75" x14ac:dyDescent="0.25">
      <c r="A17" s="27">
        <v>9</v>
      </c>
      <c r="B17" s="28" t="s">
        <v>202</v>
      </c>
      <c r="C17" s="28" t="s">
        <v>247</v>
      </c>
      <c r="D17" s="29">
        <v>230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83</v>
      </c>
      <c r="O17" s="29">
        <v>0</v>
      </c>
      <c r="P17" s="29">
        <f>583-1</f>
        <v>582</v>
      </c>
      <c r="Q17" s="29">
        <v>917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1457</v>
      </c>
      <c r="AA17" s="29">
        <v>0</v>
      </c>
      <c r="AB17" s="29">
        <v>0</v>
      </c>
      <c r="AC17" s="29">
        <v>0</v>
      </c>
      <c r="AD17" s="29">
        <v>0</v>
      </c>
      <c r="AE17" s="29">
        <v>250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84</v>
      </c>
      <c r="CA17" s="29">
        <v>638</v>
      </c>
      <c r="CB17" s="29">
        <v>278</v>
      </c>
      <c r="CC17" s="29">
        <v>253</v>
      </c>
      <c r="CD17" s="29">
        <v>175</v>
      </c>
      <c r="CE17" s="29">
        <v>180</v>
      </c>
      <c r="CF17" s="29">
        <v>468</v>
      </c>
      <c r="CG17" s="29">
        <f>453-2</f>
        <v>451</v>
      </c>
      <c r="CH17" s="29">
        <v>208</v>
      </c>
      <c r="CI17" s="29">
        <v>235</v>
      </c>
      <c r="CJ17" s="29">
        <v>448</v>
      </c>
      <c r="CK17" s="29">
        <v>27</v>
      </c>
      <c r="CL17" s="29">
        <v>278</v>
      </c>
      <c r="CM17" s="29">
        <v>723</v>
      </c>
      <c r="CN17" s="29">
        <v>340</v>
      </c>
      <c r="CO17" s="29">
        <v>83</v>
      </c>
      <c r="CP17" s="29">
        <v>135</v>
      </c>
      <c r="CQ17" s="29">
        <v>363</v>
      </c>
      <c r="CR17" s="29">
        <f>100-1</f>
        <v>99</v>
      </c>
      <c r="CS17" s="29">
        <v>270</v>
      </c>
      <c r="CT17" s="29">
        <v>223</v>
      </c>
      <c r="CU17" s="29">
        <v>429</v>
      </c>
      <c r="CV17" s="29">
        <f>133-1</f>
        <v>132</v>
      </c>
      <c r="CW17" s="29">
        <v>575</v>
      </c>
      <c r="CX17" s="29">
        <v>91</v>
      </c>
      <c r="CY17" s="29">
        <v>225</v>
      </c>
      <c r="CZ17" s="29">
        <v>479</v>
      </c>
      <c r="DA17" s="29">
        <v>505</v>
      </c>
      <c r="DB17" s="29">
        <v>229</v>
      </c>
      <c r="DC17" s="29">
        <v>188</v>
      </c>
      <c r="DD17" s="29">
        <f>1017-1</f>
        <v>1016</v>
      </c>
      <c r="DE17" s="29">
        <v>292</v>
      </c>
      <c r="DF17" s="29">
        <v>0</v>
      </c>
      <c r="DG17" s="29">
        <v>198</v>
      </c>
      <c r="DH17" s="29">
        <v>503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f t="shared" si="0"/>
        <v>14340</v>
      </c>
    </row>
    <row r="18" spans="1:122" ht="15.75" x14ac:dyDescent="0.25">
      <c r="A18" s="27">
        <v>10</v>
      </c>
      <c r="B18" s="28" t="s">
        <v>203</v>
      </c>
      <c r="C18" s="28" t="s">
        <v>245</v>
      </c>
      <c r="D18" s="29">
        <v>83</v>
      </c>
      <c r="E18" s="29">
        <v>0</v>
      </c>
      <c r="F18" s="29">
        <v>273</v>
      </c>
      <c r="G18" s="29">
        <v>0</v>
      </c>
      <c r="H18" s="29">
        <v>0</v>
      </c>
      <c r="I18" s="29">
        <v>366</v>
      </c>
      <c r="J18" s="29">
        <v>1042</v>
      </c>
      <c r="K18" s="29">
        <v>3242</v>
      </c>
      <c r="L18" s="29">
        <v>0</v>
      </c>
      <c r="M18" s="29">
        <v>0</v>
      </c>
      <c r="N18" s="29">
        <v>0</v>
      </c>
      <c r="O18" s="29">
        <v>843</v>
      </c>
      <c r="P18" s="29">
        <v>0</v>
      </c>
      <c r="Q18" s="29">
        <v>0</v>
      </c>
      <c r="R18" s="29">
        <v>0</v>
      </c>
      <c r="S18" s="29">
        <v>0</v>
      </c>
      <c r="T18" s="29">
        <v>702</v>
      </c>
      <c r="U18" s="29">
        <v>1093</v>
      </c>
      <c r="V18" s="29">
        <v>0</v>
      </c>
      <c r="W18" s="29">
        <v>850</v>
      </c>
      <c r="X18" s="29">
        <v>0</v>
      </c>
      <c r="Y18" s="29">
        <v>1359</v>
      </c>
      <c r="Z18" s="29">
        <v>892</v>
      </c>
      <c r="AA18" s="29">
        <v>0</v>
      </c>
      <c r="AB18" s="29">
        <v>220</v>
      </c>
      <c r="AC18" s="29">
        <v>70</v>
      </c>
      <c r="AD18" s="29">
        <v>0</v>
      </c>
      <c r="AE18" s="29">
        <v>762</v>
      </c>
      <c r="AF18" s="29">
        <v>80</v>
      </c>
      <c r="AG18" s="29">
        <v>0</v>
      </c>
      <c r="AH18" s="29">
        <v>644</v>
      </c>
      <c r="AI18" s="29">
        <v>0</v>
      </c>
      <c r="AJ18" s="29">
        <v>0</v>
      </c>
      <c r="AK18" s="29">
        <v>0</v>
      </c>
      <c r="AL18" s="29">
        <v>0</v>
      </c>
      <c r="AM18" s="29">
        <v>330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70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25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200</v>
      </c>
      <c r="BZ18" s="29">
        <v>292</v>
      </c>
      <c r="CA18" s="29">
        <v>1521</v>
      </c>
      <c r="CB18" s="29">
        <v>503</v>
      </c>
      <c r="CC18" s="29">
        <v>812</v>
      </c>
      <c r="CD18" s="29">
        <v>742</v>
      </c>
      <c r="CE18" s="29">
        <f>705-1</f>
        <v>704</v>
      </c>
      <c r="CF18" s="29">
        <v>1805</v>
      </c>
      <c r="CG18" s="29">
        <v>463</v>
      </c>
      <c r="CH18" s="29">
        <v>567</v>
      </c>
      <c r="CI18" s="29">
        <v>828</v>
      </c>
      <c r="CJ18" s="29">
        <f>1258-2</f>
        <v>1256</v>
      </c>
      <c r="CK18" s="29">
        <v>258</v>
      </c>
      <c r="CL18" s="29">
        <f>1393-3</f>
        <v>1390</v>
      </c>
      <c r="CM18" s="29">
        <f>1043+1</f>
        <v>1044</v>
      </c>
      <c r="CN18" s="29">
        <v>728</v>
      </c>
      <c r="CO18" s="29">
        <f>470-1</f>
        <v>469</v>
      </c>
      <c r="CP18" s="29">
        <f>544-1</f>
        <v>543</v>
      </c>
      <c r="CQ18" s="29">
        <f>1050+1</f>
        <v>1051</v>
      </c>
      <c r="CR18" s="29">
        <v>840</v>
      </c>
      <c r="CS18" s="29">
        <v>1125</v>
      </c>
      <c r="CT18" s="29">
        <v>286</v>
      </c>
      <c r="CU18" s="29">
        <v>1079</v>
      </c>
      <c r="CV18" s="29">
        <v>713</v>
      </c>
      <c r="CW18" s="29">
        <v>1418</v>
      </c>
      <c r="CX18" s="29">
        <f>437-1</f>
        <v>436</v>
      </c>
      <c r="CY18" s="29">
        <f>418-1</f>
        <v>417</v>
      </c>
      <c r="CZ18" s="29">
        <v>1003</v>
      </c>
      <c r="DA18" s="29">
        <f>1269-1</f>
        <v>1268</v>
      </c>
      <c r="DB18" s="29">
        <v>890</v>
      </c>
      <c r="DC18" s="29">
        <f>1114-2</f>
        <v>1112</v>
      </c>
      <c r="DD18" s="29">
        <v>445</v>
      </c>
      <c r="DE18" s="29">
        <v>921</v>
      </c>
      <c r="DF18" s="29">
        <v>0</v>
      </c>
      <c r="DG18" s="29">
        <v>797</v>
      </c>
      <c r="DH18" s="29">
        <f>880-1</f>
        <v>879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29">
        <v>25</v>
      </c>
      <c r="DP18" s="29">
        <v>104</v>
      </c>
      <c r="DQ18" s="29">
        <v>0</v>
      </c>
      <c r="DR18" s="29">
        <f t="shared" si="0"/>
        <v>41880</v>
      </c>
    </row>
    <row r="19" spans="1:122" ht="15.75" x14ac:dyDescent="0.25">
      <c r="A19" s="27">
        <v>11</v>
      </c>
      <c r="B19" s="28" t="s">
        <v>219</v>
      </c>
      <c r="C19" s="28" t="s">
        <v>247</v>
      </c>
      <c r="D19" s="29">
        <v>1167</v>
      </c>
      <c r="E19" s="29">
        <v>0</v>
      </c>
      <c r="F19" s="29">
        <v>0</v>
      </c>
      <c r="G19" s="29">
        <v>0</v>
      </c>
      <c r="H19" s="29">
        <v>0</v>
      </c>
      <c r="I19" s="29">
        <v>1083</v>
      </c>
      <c r="J19" s="29">
        <v>0</v>
      </c>
      <c r="K19" s="29">
        <v>0</v>
      </c>
      <c r="L19" s="29">
        <v>0</v>
      </c>
      <c r="M19" s="29">
        <v>0</v>
      </c>
      <c r="N19" s="29">
        <v>583</v>
      </c>
      <c r="O19" s="29">
        <v>0</v>
      </c>
      <c r="P19" s="29">
        <v>0</v>
      </c>
      <c r="Q19" s="29">
        <v>1083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125</v>
      </c>
      <c r="AA19" s="29">
        <v>0</v>
      </c>
      <c r="AB19" s="29">
        <v>0</v>
      </c>
      <c r="AC19" s="29">
        <v>0</v>
      </c>
      <c r="AD19" s="29">
        <v>0</v>
      </c>
      <c r="AE19" s="29">
        <v>342</v>
      </c>
      <c r="AF19" s="29">
        <v>0</v>
      </c>
      <c r="AG19" s="29">
        <v>0</v>
      </c>
      <c r="AH19" s="29">
        <v>0</v>
      </c>
      <c r="AI19" s="29">
        <v>1818</v>
      </c>
      <c r="AJ19" s="29">
        <v>0</v>
      </c>
      <c r="AK19" s="29">
        <v>702</v>
      </c>
      <c r="AL19" s="29">
        <v>125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67</v>
      </c>
      <c r="CG19" s="29">
        <v>67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58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58</v>
      </c>
      <c r="CW19" s="29">
        <v>50</v>
      </c>
      <c r="CX19" s="29">
        <v>0</v>
      </c>
      <c r="CY19" s="29">
        <v>0</v>
      </c>
      <c r="CZ19" s="29">
        <v>0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29">
        <v>0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f t="shared" si="0"/>
        <v>7328</v>
      </c>
    </row>
    <row r="20" spans="1:122" ht="31.5" x14ac:dyDescent="0.25">
      <c r="A20" s="27">
        <v>12</v>
      </c>
      <c r="B20" s="28" t="s">
        <v>248</v>
      </c>
      <c r="C20" s="28" t="s">
        <v>245</v>
      </c>
      <c r="D20" s="29">
        <v>877</v>
      </c>
      <c r="E20" s="29">
        <v>0</v>
      </c>
      <c r="F20" s="29">
        <v>0</v>
      </c>
      <c r="G20" s="29">
        <v>0</v>
      </c>
      <c r="H20" s="29">
        <v>0</v>
      </c>
      <c r="I20" s="29">
        <v>975</v>
      </c>
      <c r="J20" s="29">
        <v>775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2424</v>
      </c>
      <c r="U20" s="29">
        <v>0</v>
      </c>
      <c r="V20" s="29">
        <v>0</v>
      </c>
      <c r="W20" s="29">
        <v>42</v>
      </c>
      <c r="X20" s="29">
        <v>0</v>
      </c>
      <c r="Y20" s="29">
        <v>0</v>
      </c>
      <c r="Z20" s="29">
        <v>658</v>
      </c>
      <c r="AA20" s="29">
        <v>0</v>
      </c>
      <c r="AB20" s="29">
        <v>0</v>
      </c>
      <c r="AC20" s="29">
        <v>30</v>
      </c>
      <c r="AD20" s="29">
        <v>0</v>
      </c>
      <c r="AE20" s="29">
        <v>651</v>
      </c>
      <c r="AF20" s="29">
        <v>0</v>
      </c>
      <c r="AG20" s="29">
        <v>750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5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10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783</v>
      </c>
      <c r="CG20" s="29">
        <v>28</v>
      </c>
      <c r="CH20" s="29">
        <v>58</v>
      </c>
      <c r="CI20" s="29">
        <v>0</v>
      </c>
      <c r="CJ20" s="29">
        <v>0</v>
      </c>
      <c r="CK20" s="29">
        <v>79</v>
      </c>
      <c r="CL20" s="29">
        <v>0</v>
      </c>
      <c r="CM20" s="29">
        <v>538</v>
      </c>
      <c r="CN20" s="29">
        <f>158-1</f>
        <v>157</v>
      </c>
      <c r="CO20" s="29">
        <v>0</v>
      </c>
      <c r="CP20" s="29">
        <v>38</v>
      </c>
      <c r="CQ20" s="29">
        <v>144</v>
      </c>
      <c r="CR20" s="29">
        <v>253</v>
      </c>
      <c r="CS20" s="29">
        <v>58</v>
      </c>
      <c r="CT20" s="29">
        <v>0</v>
      </c>
      <c r="CU20" s="29">
        <v>85</v>
      </c>
      <c r="CV20" s="29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252</v>
      </c>
      <c r="DB20" s="29">
        <v>0</v>
      </c>
      <c r="DC20" s="29">
        <v>0</v>
      </c>
      <c r="DD20" s="29">
        <v>622</v>
      </c>
      <c r="DE20" s="29">
        <v>0</v>
      </c>
      <c r="DF20" s="29">
        <v>0</v>
      </c>
      <c r="DG20" s="29">
        <v>0</v>
      </c>
      <c r="DH20" s="29">
        <v>250</v>
      </c>
      <c r="DI20" s="29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0</v>
      </c>
      <c r="DR20" s="29">
        <f t="shared" si="0"/>
        <v>10642</v>
      </c>
    </row>
    <row r="21" spans="1:122" ht="31.5" x14ac:dyDescent="0.25">
      <c r="A21" s="27">
        <v>13</v>
      </c>
      <c r="B21" s="28" t="s">
        <v>249</v>
      </c>
      <c r="C21" s="28" t="s">
        <v>245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983</v>
      </c>
      <c r="V21" s="29">
        <v>0</v>
      </c>
      <c r="W21" s="29">
        <v>0</v>
      </c>
      <c r="X21" s="29">
        <v>0</v>
      </c>
      <c r="Y21" s="29">
        <v>0</v>
      </c>
      <c r="Z21" s="29">
        <v>270</v>
      </c>
      <c r="AA21" s="29">
        <v>0</v>
      </c>
      <c r="AB21" s="29">
        <v>0</v>
      </c>
      <c r="AC21" s="29">
        <v>10</v>
      </c>
      <c r="AD21" s="29">
        <v>0</v>
      </c>
      <c r="AE21" s="29">
        <v>0</v>
      </c>
      <c r="AF21" s="29">
        <v>0</v>
      </c>
      <c r="AG21" s="29">
        <v>40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122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38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f t="shared" si="0"/>
        <v>1463</v>
      </c>
    </row>
    <row r="22" spans="1:122" ht="15.75" x14ac:dyDescent="0.25">
      <c r="A22" s="27">
        <v>14</v>
      </c>
      <c r="B22" s="30" t="s">
        <v>250</v>
      </c>
      <c r="C22" s="28" t="s">
        <v>245</v>
      </c>
      <c r="D22" s="29">
        <v>1207</v>
      </c>
      <c r="E22" s="29">
        <v>0</v>
      </c>
      <c r="F22" s="29">
        <v>0</v>
      </c>
      <c r="G22" s="29">
        <v>0</v>
      </c>
      <c r="H22" s="29">
        <v>0</v>
      </c>
      <c r="I22" s="29">
        <v>1083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1417</v>
      </c>
      <c r="T22" s="29">
        <v>0</v>
      </c>
      <c r="U22" s="29">
        <v>1424</v>
      </c>
      <c r="V22" s="29">
        <v>0</v>
      </c>
      <c r="W22" s="29">
        <v>0</v>
      </c>
      <c r="X22" s="29">
        <v>0</v>
      </c>
      <c r="Y22" s="29">
        <v>0</v>
      </c>
      <c r="Z22" s="29">
        <v>792</v>
      </c>
      <c r="AA22" s="29">
        <v>0</v>
      </c>
      <c r="AB22" s="29">
        <v>130</v>
      </c>
      <c r="AC22" s="29">
        <v>90</v>
      </c>
      <c r="AD22" s="29">
        <v>0</v>
      </c>
      <c r="AE22" s="29">
        <v>738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600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10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15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383</v>
      </c>
      <c r="CG22" s="29">
        <v>0</v>
      </c>
      <c r="CH22" s="29">
        <v>0</v>
      </c>
      <c r="CI22" s="29">
        <v>0</v>
      </c>
      <c r="CJ22" s="29">
        <v>0</v>
      </c>
      <c r="CK22" s="29">
        <v>85</v>
      </c>
      <c r="CL22" s="29">
        <v>0</v>
      </c>
      <c r="CM22" s="29">
        <v>536</v>
      </c>
      <c r="CN22" s="29">
        <v>0</v>
      </c>
      <c r="CO22" s="29">
        <v>0</v>
      </c>
      <c r="CP22" s="29">
        <v>75</v>
      </c>
      <c r="CQ22" s="29">
        <v>0</v>
      </c>
      <c r="CR22" s="29">
        <v>0</v>
      </c>
      <c r="CS22" s="29">
        <v>58</v>
      </c>
      <c r="CT22" s="29">
        <v>0</v>
      </c>
      <c r="CU22" s="29">
        <v>0</v>
      </c>
      <c r="CV22" s="29">
        <v>150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29">
        <v>390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f t="shared" si="0"/>
        <v>9183</v>
      </c>
    </row>
    <row r="23" spans="1:122" ht="15.75" x14ac:dyDescent="0.25">
      <c r="A23" s="27">
        <v>15</v>
      </c>
      <c r="B23" s="28" t="s">
        <v>222</v>
      </c>
      <c r="C23" s="28" t="s">
        <v>245</v>
      </c>
      <c r="D23" s="29">
        <v>333</v>
      </c>
      <c r="E23" s="29">
        <v>0</v>
      </c>
      <c r="F23" s="29">
        <v>0</v>
      </c>
      <c r="G23" s="29">
        <v>0</v>
      </c>
      <c r="H23" s="29">
        <v>0</v>
      </c>
      <c r="I23" s="29">
        <v>1033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1439</v>
      </c>
      <c r="U23" s="29">
        <v>368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30</v>
      </c>
      <c r="AD23" s="29">
        <v>10</v>
      </c>
      <c r="AE23" s="29">
        <v>0</v>
      </c>
      <c r="AF23" s="29">
        <v>0</v>
      </c>
      <c r="AG23" s="29">
        <v>150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90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10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30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190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f t="shared" si="0"/>
        <v>3683</v>
      </c>
    </row>
    <row r="24" spans="1:122" ht="15.75" x14ac:dyDescent="0.25">
      <c r="A24" s="27">
        <v>16</v>
      </c>
      <c r="B24" s="28" t="s">
        <v>251</v>
      </c>
      <c r="C24" s="28" t="s">
        <v>245</v>
      </c>
      <c r="D24" s="29">
        <v>262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22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24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f t="shared" si="0"/>
        <v>308</v>
      </c>
    </row>
    <row r="25" spans="1:122" ht="31.5" x14ac:dyDescent="0.25">
      <c r="A25" s="27">
        <v>17</v>
      </c>
      <c r="B25" s="28" t="s">
        <v>252</v>
      </c>
      <c r="C25" s="28" t="s">
        <v>245</v>
      </c>
      <c r="D25" s="29">
        <v>795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1393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f t="shared" si="0"/>
        <v>2188</v>
      </c>
    </row>
    <row r="26" spans="1:122" ht="15.75" x14ac:dyDescent="0.25">
      <c r="A26" s="27">
        <v>18</v>
      </c>
      <c r="B26" s="28" t="s">
        <v>235</v>
      </c>
      <c r="C26" s="28" t="s">
        <v>245</v>
      </c>
      <c r="D26" s="29">
        <v>549</v>
      </c>
      <c r="E26" s="29">
        <v>0</v>
      </c>
      <c r="F26" s="29">
        <v>0</v>
      </c>
      <c r="G26" s="29">
        <v>0</v>
      </c>
      <c r="H26" s="29">
        <v>0</v>
      </c>
      <c r="I26" s="29">
        <v>342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  <c r="DR26" s="29">
        <f t="shared" si="0"/>
        <v>891</v>
      </c>
    </row>
    <row r="27" spans="1:122" ht="15.75" x14ac:dyDescent="0.25">
      <c r="A27" s="27">
        <v>19</v>
      </c>
      <c r="B27" s="28" t="s">
        <v>223</v>
      </c>
      <c r="C27" s="28" t="s">
        <v>245</v>
      </c>
      <c r="D27" s="29">
        <v>668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300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567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408</v>
      </c>
      <c r="AA27" s="29">
        <v>0</v>
      </c>
      <c r="AB27" s="29">
        <v>60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7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12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f t="shared" si="0"/>
        <v>2022</v>
      </c>
    </row>
    <row r="28" spans="1:122" ht="31.5" x14ac:dyDescent="0.25">
      <c r="A28" s="27">
        <v>20</v>
      </c>
      <c r="B28" s="28" t="s">
        <v>253</v>
      </c>
      <c r="C28" s="28" t="s">
        <v>245</v>
      </c>
      <c r="D28" s="29">
        <v>100</v>
      </c>
      <c r="E28" s="29">
        <v>0</v>
      </c>
      <c r="F28" s="29">
        <v>0</v>
      </c>
      <c r="G28" s="29">
        <v>0</v>
      </c>
      <c r="H28" s="29">
        <v>1470</v>
      </c>
      <c r="I28" s="29">
        <v>110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20</v>
      </c>
      <c r="AD28" s="29">
        <v>2084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92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104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f t="shared" si="0"/>
        <v>3980</v>
      </c>
    </row>
    <row r="29" spans="1:122" ht="31.5" x14ac:dyDescent="0.25">
      <c r="A29" s="27">
        <v>21</v>
      </c>
      <c r="B29" s="28" t="s">
        <v>254</v>
      </c>
      <c r="C29" s="28" t="s">
        <v>245</v>
      </c>
      <c r="D29" s="29">
        <v>585</v>
      </c>
      <c r="E29" s="29">
        <v>0</v>
      </c>
      <c r="F29" s="29">
        <v>0</v>
      </c>
      <c r="G29" s="29">
        <v>0</v>
      </c>
      <c r="H29" s="29">
        <v>0</v>
      </c>
      <c r="I29" s="29">
        <v>879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15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45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30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f t="shared" si="0"/>
        <v>1554</v>
      </c>
    </row>
    <row r="30" spans="1:122" ht="47.25" hidden="1" x14ac:dyDescent="0.25">
      <c r="A30" s="27">
        <v>22</v>
      </c>
      <c r="B30" s="28" t="s">
        <v>255</v>
      </c>
      <c r="C30" s="28" t="s">
        <v>245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f t="shared" si="0"/>
        <v>0</v>
      </c>
    </row>
    <row r="31" spans="1:122" ht="15.75" x14ac:dyDescent="0.25">
      <c r="A31" s="27">
        <v>23</v>
      </c>
      <c r="B31" s="28" t="s">
        <v>256</v>
      </c>
      <c r="C31" s="28" t="s">
        <v>245</v>
      </c>
      <c r="D31" s="29">
        <v>79</v>
      </c>
      <c r="E31" s="29">
        <v>5487</v>
      </c>
      <c r="F31" s="29">
        <v>0</v>
      </c>
      <c r="G31" s="29">
        <v>0</v>
      </c>
      <c r="H31" s="29">
        <v>0</v>
      </c>
      <c r="I31" s="29">
        <v>11574</v>
      </c>
      <c r="J31" s="29">
        <v>77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450</v>
      </c>
      <c r="AC31" s="29">
        <v>0</v>
      </c>
      <c r="AD31" s="29">
        <v>156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40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f t="shared" si="0"/>
        <v>17863</v>
      </c>
    </row>
    <row r="32" spans="1:122" ht="15.75" x14ac:dyDescent="0.25">
      <c r="A32" s="27">
        <v>24</v>
      </c>
      <c r="B32" s="28" t="s">
        <v>257</v>
      </c>
      <c r="C32" s="28" t="s">
        <v>245</v>
      </c>
      <c r="D32" s="29">
        <v>1124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1496</v>
      </c>
      <c r="K32" s="29">
        <v>0</v>
      </c>
      <c r="L32" s="29">
        <v>0</v>
      </c>
      <c r="M32" s="29">
        <v>5815</v>
      </c>
      <c r="N32" s="29">
        <v>0</v>
      </c>
      <c r="O32" s="29">
        <v>466</v>
      </c>
      <c r="P32" s="29">
        <v>0</v>
      </c>
      <c r="Q32" s="29">
        <v>0</v>
      </c>
      <c r="R32" s="29">
        <v>0</v>
      </c>
      <c r="S32" s="29">
        <v>5381</v>
      </c>
      <c r="T32" s="29">
        <v>0</v>
      </c>
      <c r="U32" s="29">
        <v>0</v>
      </c>
      <c r="V32" s="29">
        <v>0</v>
      </c>
      <c r="W32" s="29">
        <v>1890</v>
      </c>
      <c r="X32" s="29">
        <v>0</v>
      </c>
      <c r="Y32" s="29">
        <v>0</v>
      </c>
      <c r="Z32" s="29">
        <v>2401</v>
      </c>
      <c r="AA32" s="29">
        <v>0</v>
      </c>
      <c r="AB32" s="29">
        <v>230</v>
      </c>
      <c r="AC32" s="29">
        <v>30</v>
      </c>
      <c r="AD32" s="29">
        <v>0</v>
      </c>
      <c r="AE32" s="29">
        <v>860</v>
      </c>
      <c r="AF32" s="29">
        <v>0</v>
      </c>
      <c r="AG32" s="29">
        <v>0</v>
      </c>
      <c r="AH32" s="29">
        <v>0</v>
      </c>
      <c r="AI32" s="29">
        <v>1348</v>
      </c>
      <c r="AJ32" s="29">
        <v>762</v>
      </c>
      <c r="AK32" s="29">
        <v>0</v>
      </c>
      <c r="AL32" s="29">
        <f>807-1</f>
        <v>806</v>
      </c>
      <c r="AM32" s="29">
        <v>0</v>
      </c>
      <c r="AN32" s="29">
        <v>0</v>
      </c>
      <c r="AO32" s="29">
        <v>0</v>
      </c>
      <c r="AP32" s="29">
        <v>0</v>
      </c>
      <c r="AQ32" s="29">
        <v>160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300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10</v>
      </c>
      <c r="BL32" s="29">
        <v>0</v>
      </c>
      <c r="BM32" s="29">
        <v>0</v>
      </c>
      <c r="BN32" s="29">
        <v>0</v>
      </c>
      <c r="BO32" s="29">
        <v>1000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125</v>
      </c>
      <c r="BZ32" s="29">
        <v>229</v>
      </c>
      <c r="CA32" s="29">
        <v>792</v>
      </c>
      <c r="CB32" s="29">
        <v>319</v>
      </c>
      <c r="CC32" s="29">
        <v>126</v>
      </c>
      <c r="CD32" s="29">
        <v>183</v>
      </c>
      <c r="CE32" s="29">
        <v>146</v>
      </c>
      <c r="CF32" s="29">
        <v>1456</v>
      </c>
      <c r="CG32" s="29">
        <v>632</v>
      </c>
      <c r="CH32" s="29">
        <v>297</v>
      </c>
      <c r="CI32" s="29">
        <v>256</v>
      </c>
      <c r="CJ32" s="29">
        <v>267</v>
      </c>
      <c r="CK32" s="29">
        <v>188</v>
      </c>
      <c r="CL32" s="29">
        <v>461</v>
      </c>
      <c r="CM32" s="29">
        <v>1132</v>
      </c>
      <c r="CN32" s="29">
        <v>379</v>
      </c>
      <c r="CO32" s="29">
        <v>115</v>
      </c>
      <c r="CP32" s="29">
        <v>254</v>
      </c>
      <c r="CQ32" s="29">
        <v>379</v>
      </c>
      <c r="CR32" s="29">
        <v>600</v>
      </c>
      <c r="CS32" s="29">
        <v>303</v>
      </c>
      <c r="CT32" s="29">
        <v>54</v>
      </c>
      <c r="CU32" s="29">
        <v>413</v>
      </c>
      <c r="CV32" s="29">
        <v>183</v>
      </c>
      <c r="CW32" s="29">
        <v>658</v>
      </c>
      <c r="CX32" s="29">
        <v>167</v>
      </c>
      <c r="CY32" s="29">
        <v>120</v>
      </c>
      <c r="CZ32" s="29">
        <v>414</v>
      </c>
      <c r="DA32" s="29">
        <v>660</v>
      </c>
      <c r="DB32" s="29">
        <v>208</v>
      </c>
      <c r="DC32" s="29">
        <v>272</v>
      </c>
      <c r="DD32" s="29">
        <v>1255</v>
      </c>
      <c r="DE32" s="29">
        <v>596</v>
      </c>
      <c r="DF32" s="29">
        <v>0</v>
      </c>
      <c r="DG32" s="29">
        <v>275</v>
      </c>
      <c r="DH32" s="29">
        <v>1000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20</v>
      </c>
      <c r="DP32" s="29">
        <v>0</v>
      </c>
      <c r="DQ32" s="29">
        <v>0</v>
      </c>
      <c r="DR32" s="29">
        <f t="shared" si="0"/>
        <v>39013</v>
      </c>
    </row>
    <row r="33" spans="1:122" ht="15.75" x14ac:dyDescent="0.25">
      <c r="A33" s="27">
        <v>25</v>
      </c>
      <c r="B33" s="28" t="s">
        <v>221</v>
      </c>
      <c r="C33" s="28" t="s">
        <v>245</v>
      </c>
      <c r="D33" s="29">
        <v>613</v>
      </c>
      <c r="E33" s="29">
        <v>0</v>
      </c>
      <c r="F33" s="29">
        <v>0</v>
      </c>
      <c r="G33" s="29">
        <v>0</v>
      </c>
      <c r="H33" s="29">
        <v>0</v>
      </c>
      <c r="I33" s="29">
        <v>1950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f>1394-1</f>
        <v>1393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160</v>
      </c>
      <c r="AC33" s="29">
        <v>53</v>
      </c>
      <c r="AD33" s="29">
        <v>0</v>
      </c>
      <c r="AE33" s="29">
        <v>429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10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106</v>
      </c>
      <c r="CG33" s="29">
        <v>0</v>
      </c>
      <c r="CH33" s="29">
        <v>0</v>
      </c>
      <c r="CI33" s="29">
        <v>0</v>
      </c>
      <c r="CJ33" s="29">
        <v>0</v>
      </c>
      <c r="CK33" s="29">
        <v>17</v>
      </c>
      <c r="CL33" s="29">
        <v>0</v>
      </c>
      <c r="CM33" s="29">
        <v>295</v>
      </c>
      <c r="CN33" s="29">
        <v>388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25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133</v>
      </c>
      <c r="DD33" s="29">
        <v>418</v>
      </c>
      <c r="DE33" s="29">
        <v>0</v>
      </c>
      <c r="DF33" s="29">
        <v>0</v>
      </c>
      <c r="DG33" s="29">
        <v>0</v>
      </c>
      <c r="DH33" s="29">
        <v>292</v>
      </c>
      <c r="DI33" s="29">
        <v>0</v>
      </c>
      <c r="DJ33" s="29">
        <v>0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f t="shared" si="0"/>
        <v>6282</v>
      </c>
    </row>
    <row r="34" spans="1:122" ht="15.75" x14ac:dyDescent="0.25">
      <c r="A34" s="27">
        <v>26</v>
      </c>
      <c r="B34" s="28" t="s">
        <v>258</v>
      </c>
      <c r="C34" s="28" t="s">
        <v>245</v>
      </c>
      <c r="D34" s="29">
        <v>2604</v>
      </c>
      <c r="E34" s="29">
        <v>0</v>
      </c>
      <c r="F34" s="29">
        <v>0</v>
      </c>
      <c r="G34" s="29">
        <v>0</v>
      </c>
      <c r="H34" s="29">
        <v>0</v>
      </c>
      <c r="I34" s="29">
        <v>2333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375</v>
      </c>
      <c r="AA34" s="29">
        <v>0</v>
      </c>
      <c r="AB34" s="29">
        <v>0</v>
      </c>
      <c r="AC34" s="29">
        <v>90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2189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30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193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29">
        <f t="shared" si="0"/>
        <v>7814</v>
      </c>
    </row>
    <row r="35" spans="1:122" ht="15.75" x14ac:dyDescent="0.25">
      <c r="A35" s="27">
        <v>27</v>
      </c>
      <c r="B35" s="28" t="s">
        <v>206</v>
      </c>
      <c r="C35" s="28" t="s">
        <v>245</v>
      </c>
      <c r="D35" s="29">
        <v>947</v>
      </c>
      <c r="E35" s="29">
        <v>0</v>
      </c>
      <c r="F35" s="29">
        <f>505+1</f>
        <v>506</v>
      </c>
      <c r="G35" s="29">
        <v>0</v>
      </c>
      <c r="H35" s="29">
        <v>0</v>
      </c>
      <c r="I35" s="29">
        <v>2625</v>
      </c>
      <c r="J35" s="29">
        <v>969</v>
      </c>
      <c r="K35" s="29">
        <v>0</v>
      </c>
      <c r="L35" s="29">
        <v>0</v>
      </c>
      <c r="M35" s="29">
        <v>0</v>
      </c>
      <c r="N35" s="29">
        <v>0</v>
      </c>
      <c r="O35" s="29">
        <v>103</v>
      </c>
      <c r="P35" s="29">
        <v>0</v>
      </c>
      <c r="Q35" s="29">
        <v>0</v>
      </c>
      <c r="R35" s="29">
        <v>0</v>
      </c>
      <c r="S35" s="29">
        <v>1277</v>
      </c>
      <c r="T35" s="29">
        <v>1091</v>
      </c>
      <c r="U35" s="29">
        <f>1181-1</f>
        <v>1180</v>
      </c>
      <c r="V35" s="29">
        <v>0</v>
      </c>
      <c r="W35" s="29">
        <v>179</v>
      </c>
      <c r="X35" s="29">
        <v>0</v>
      </c>
      <c r="Y35" s="29">
        <v>0</v>
      </c>
      <c r="Z35" s="29">
        <v>1208</v>
      </c>
      <c r="AA35" s="29">
        <v>0</v>
      </c>
      <c r="AB35" s="29">
        <v>155</v>
      </c>
      <c r="AC35" s="29">
        <v>100</v>
      </c>
      <c r="AD35" s="29">
        <v>40</v>
      </c>
      <c r="AE35" s="29">
        <v>643</v>
      </c>
      <c r="AF35" s="29">
        <v>30</v>
      </c>
      <c r="AG35" s="29">
        <v>0</v>
      </c>
      <c r="AH35" s="29">
        <f>733-1</f>
        <v>732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55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10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125</v>
      </c>
      <c r="CB35" s="29">
        <v>0</v>
      </c>
      <c r="CC35" s="29">
        <v>175</v>
      </c>
      <c r="CD35" s="29">
        <v>200</v>
      </c>
      <c r="CE35" s="29">
        <v>0</v>
      </c>
      <c r="CF35" s="29">
        <v>629</v>
      </c>
      <c r="CG35" s="29">
        <v>321</v>
      </c>
      <c r="CH35" s="29">
        <v>0</v>
      </c>
      <c r="CI35" s="29">
        <v>0</v>
      </c>
      <c r="CJ35" s="29">
        <v>0</v>
      </c>
      <c r="CK35" s="29">
        <v>50</v>
      </c>
      <c r="CL35" s="29">
        <v>0</v>
      </c>
      <c r="CM35" s="29">
        <v>634</v>
      </c>
      <c r="CN35" s="29">
        <v>0</v>
      </c>
      <c r="CO35" s="29">
        <v>0</v>
      </c>
      <c r="CP35" s="29">
        <v>171</v>
      </c>
      <c r="CQ35" s="29">
        <v>0</v>
      </c>
      <c r="CR35" s="29">
        <v>258</v>
      </c>
      <c r="CS35" s="29">
        <v>198</v>
      </c>
      <c r="CT35" s="29">
        <v>0</v>
      </c>
      <c r="CU35" s="29">
        <v>141</v>
      </c>
      <c r="CV35" s="29">
        <v>493</v>
      </c>
      <c r="CW35" s="29">
        <v>375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230</v>
      </c>
      <c r="DD35" s="29">
        <v>917</v>
      </c>
      <c r="DE35" s="29">
        <v>0</v>
      </c>
      <c r="DF35" s="29">
        <v>0</v>
      </c>
      <c r="DG35" s="29">
        <v>172</v>
      </c>
      <c r="DH35" s="29">
        <v>292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15</v>
      </c>
      <c r="DP35" s="29">
        <v>0</v>
      </c>
      <c r="DQ35" s="29">
        <v>0</v>
      </c>
      <c r="DR35" s="29">
        <f t="shared" si="0"/>
        <v>17246</v>
      </c>
    </row>
    <row r="36" spans="1:122" ht="31.5" x14ac:dyDescent="0.25">
      <c r="A36" s="27">
        <v>28</v>
      </c>
      <c r="B36" s="28" t="s">
        <v>259</v>
      </c>
      <c r="C36" s="28" t="s">
        <v>245</v>
      </c>
      <c r="D36" s="29">
        <v>0</v>
      </c>
      <c r="E36" s="29">
        <v>0</v>
      </c>
      <c r="F36" s="29">
        <v>0</v>
      </c>
      <c r="G36" s="29">
        <v>371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85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28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29">
        <v>408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f t="shared" si="0"/>
        <v>892</v>
      </c>
    </row>
    <row r="37" spans="1:122" ht="15.75" x14ac:dyDescent="0.25">
      <c r="A37" s="27">
        <v>29</v>
      </c>
      <c r="B37" s="28" t="s">
        <v>207</v>
      </c>
      <c r="C37" s="28" t="s">
        <v>245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9021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146</v>
      </c>
      <c r="CA37" s="29">
        <v>0</v>
      </c>
      <c r="CB37" s="29">
        <v>254</v>
      </c>
      <c r="CC37" s="29">
        <v>217</v>
      </c>
      <c r="CD37" s="29">
        <v>67</v>
      </c>
      <c r="CE37" s="29">
        <v>50</v>
      </c>
      <c r="CF37" s="29">
        <v>358</v>
      </c>
      <c r="CG37" s="29">
        <v>158</v>
      </c>
      <c r="CH37" s="29">
        <v>165</v>
      </c>
      <c r="CI37" s="29">
        <v>237</v>
      </c>
      <c r="CJ37" s="29">
        <v>133</v>
      </c>
      <c r="CK37" s="29">
        <v>88</v>
      </c>
      <c r="CL37" s="29">
        <v>87</v>
      </c>
      <c r="CM37" s="29">
        <v>276</v>
      </c>
      <c r="CN37" s="29">
        <v>110</v>
      </c>
      <c r="CO37" s="29">
        <v>58</v>
      </c>
      <c r="CP37" s="29">
        <v>56</v>
      </c>
      <c r="CQ37" s="29">
        <v>176</v>
      </c>
      <c r="CR37" s="29">
        <v>50</v>
      </c>
      <c r="CS37" s="29">
        <v>79</v>
      </c>
      <c r="CT37" s="29">
        <v>100</v>
      </c>
      <c r="CU37" s="29">
        <v>99</v>
      </c>
      <c r="CV37" s="29">
        <v>221</v>
      </c>
      <c r="CW37" s="29">
        <v>108</v>
      </c>
      <c r="CX37" s="29">
        <v>101</v>
      </c>
      <c r="CY37" s="29">
        <v>277</v>
      </c>
      <c r="CZ37" s="29">
        <v>114</v>
      </c>
      <c r="DA37" s="29">
        <v>108</v>
      </c>
      <c r="DB37" s="29">
        <v>67</v>
      </c>
      <c r="DC37" s="29">
        <v>111</v>
      </c>
      <c r="DD37" s="29">
        <v>478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f t="shared" si="0"/>
        <v>13570</v>
      </c>
    </row>
    <row r="38" spans="1:122" ht="31.5" x14ac:dyDescent="0.25">
      <c r="A38" s="27">
        <v>30</v>
      </c>
      <c r="B38" s="28" t="s">
        <v>260</v>
      </c>
      <c r="C38" s="28" t="s">
        <v>245</v>
      </c>
      <c r="D38" s="29">
        <v>1917</v>
      </c>
      <c r="E38" s="29">
        <v>0</v>
      </c>
      <c r="F38" s="29">
        <v>0</v>
      </c>
      <c r="G38" s="29">
        <v>0</v>
      </c>
      <c r="H38" s="29">
        <v>0</v>
      </c>
      <c r="I38" s="29">
        <v>2608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1917</v>
      </c>
      <c r="AA38" s="29">
        <v>0</v>
      </c>
      <c r="AB38" s="29">
        <v>0</v>
      </c>
      <c r="AC38" s="29">
        <v>0</v>
      </c>
      <c r="AD38" s="29">
        <v>0</v>
      </c>
      <c r="AE38" s="29">
        <v>2308</v>
      </c>
      <c r="AF38" s="29">
        <v>0</v>
      </c>
      <c r="AG38" s="29">
        <v>0</v>
      </c>
      <c r="AH38" s="29">
        <v>0</v>
      </c>
      <c r="AI38" s="29">
        <v>4180</v>
      </c>
      <c r="AJ38" s="29">
        <v>1750</v>
      </c>
      <c r="AK38" s="29">
        <f>3103-1</f>
        <v>3102</v>
      </c>
      <c r="AL38" s="29">
        <v>2417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125</v>
      </c>
      <c r="CA38" s="29">
        <v>208</v>
      </c>
      <c r="CB38" s="29">
        <v>218</v>
      </c>
      <c r="CC38" s="29">
        <v>79</v>
      </c>
      <c r="CD38" s="29">
        <v>83</v>
      </c>
      <c r="CE38" s="29">
        <v>67</v>
      </c>
      <c r="CF38" s="29">
        <v>725</v>
      </c>
      <c r="CG38" s="29">
        <v>400</v>
      </c>
      <c r="CH38" s="29">
        <v>71</v>
      </c>
      <c r="CI38" s="29">
        <v>143</v>
      </c>
      <c r="CJ38" s="29">
        <v>113</v>
      </c>
      <c r="CK38" s="29">
        <v>54</v>
      </c>
      <c r="CL38" s="29">
        <v>258</v>
      </c>
      <c r="CM38" s="29">
        <v>765</v>
      </c>
      <c r="CN38" s="29">
        <v>167</v>
      </c>
      <c r="CO38" s="29">
        <v>52</v>
      </c>
      <c r="CP38" s="29">
        <v>192</v>
      </c>
      <c r="CQ38" s="29">
        <v>238</v>
      </c>
      <c r="CR38" s="29">
        <v>558</v>
      </c>
      <c r="CS38" s="29">
        <v>171</v>
      </c>
      <c r="CT38" s="29">
        <v>21</v>
      </c>
      <c r="CU38" s="29">
        <v>183</v>
      </c>
      <c r="CV38" s="29">
        <v>417</v>
      </c>
      <c r="CW38" s="29">
        <v>300</v>
      </c>
      <c r="CX38" s="29">
        <v>55</v>
      </c>
      <c r="CY38" s="29">
        <v>54</v>
      </c>
      <c r="CZ38" s="29">
        <v>130</v>
      </c>
      <c r="DA38" s="29">
        <v>242</v>
      </c>
      <c r="DB38" s="29">
        <v>83</v>
      </c>
      <c r="DC38" s="29">
        <v>113</v>
      </c>
      <c r="DD38" s="29">
        <v>488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f t="shared" si="0"/>
        <v>26972</v>
      </c>
    </row>
    <row r="39" spans="1:122" ht="31.5" x14ac:dyDescent="0.25">
      <c r="A39" s="27">
        <v>31</v>
      </c>
      <c r="B39" s="28" t="s">
        <v>261</v>
      </c>
      <c r="C39" s="28" t="s">
        <v>245</v>
      </c>
      <c r="D39" s="29">
        <v>208</v>
      </c>
      <c r="E39" s="29">
        <v>0</v>
      </c>
      <c r="F39" s="29">
        <v>0</v>
      </c>
      <c r="G39" s="29">
        <v>0</v>
      </c>
      <c r="H39" s="29">
        <v>0</v>
      </c>
      <c r="I39" s="29">
        <v>425</v>
      </c>
      <c r="J39" s="29">
        <v>0</v>
      </c>
      <c r="K39" s="29">
        <v>0</v>
      </c>
      <c r="L39" s="29">
        <v>0</v>
      </c>
      <c r="M39" s="29">
        <v>1167</v>
      </c>
      <c r="N39" s="29">
        <v>0</v>
      </c>
      <c r="O39" s="29">
        <v>135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558</v>
      </c>
      <c r="X39" s="29">
        <v>0</v>
      </c>
      <c r="Y39" s="29">
        <v>0</v>
      </c>
      <c r="Z39" s="29">
        <v>542</v>
      </c>
      <c r="AA39" s="29">
        <v>0</v>
      </c>
      <c r="AB39" s="29">
        <v>0</v>
      </c>
      <c r="AC39" s="29">
        <v>0</v>
      </c>
      <c r="AD39" s="29">
        <v>0</v>
      </c>
      <c r="AE39" s="29">
        <v>645</v>
      </c>
      <c r="AF39" s="29">
        <v>0</v>
      </c>
      <c r="AG39" s="29">
        <v>0</v>
      </c>
      <c r="AH39" s="29">
        <v>0</v>
      </c>
      <c r="AI39" s="29">
        <f>1483-1</f>
        <v>1482</v>
      </c>
      <c r="AJ39" s="29">
        <v>208</v>
      </c>
      <c r="AK39" s="29">
        <v>2376</v>
      </c>
      <c r="AL39" s="29">
        <v>225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15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1417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f>76-1</f>
        <v>75</v>
      </c>
      <c r="CA39" s="29">
        <v>267</v>
      </c>
      <c r="CB39" s="29">
        <v>97</v>
      </c>
      <c r="CC39" s="29">
        <v>165</v>
      </c>
      <c r="CD39" s="29">
        <v>138</v>
      </c>
      <c r="CE39" s="29">
        <v>82</v>
      </c>
      <c r="CF39" s="29">
        <v>532</v>
      </c>
      <c r="CG39" s="29">
        <v>108</v>
      </c>
      <c r="CH39" s="29">
        <v>100</v>
      </c>
      <c r="CI39" s="29">
        <v>146</v>
      </c>
      <c r="CJ39" s="29">
        <v>147</v>
      </c>
      <c r="CK39" s="29">
        <v>81</v>
      </c>
      <c r="CL39" s="29">
        <v>233</v>
      </c>
      <c r="CM39" s="29">
        <v>525</v>
      </c>
      <c r="CN39" s="29">
        <v>150</v>
      </c>
      <c r="CO39" s="29">
        <v>46</v>
      </c>
      <c r="CP39" s="29">
        <v>115</v>
      </c>
      <c r="CQ39" s="29">
        <v>238</v>
      </c>
      <c r="CR39" s="29">
        <v>242</v>
      </c>
      <c r="CS39" s="29">
        <v>200</v>
      </c>
      <c r="CT39" s="29">
        <v>50</v>
      </c>
      <c r="CU39" s="29">
        <v>142</v>
      </c>
      <c r="CV39" s="29">
        <v>208</v>
      </c>
      <c r="CW39" s="29">
        <v>258</v>
      </c>
      <c r="CX39" s="29">
        <v>141</v>
      </c>
      <c r="CY39" s="29">
        <v>33</v>
      </c>
      <c r="CZ39" s="29">
        <v>0</v>
      </c>
      <c r="DA39" s="29">
        <v>262</v>
      </c>
      <c r="DB39" s="29">
        <v>83</v>
      </c>
      <c r="DC39" s="29">
        <v>66</v>
      </c>
      <c r="DD39" s="29">
        <v>580</v>
      </c>
      <c r="DE39" s="29">
        <v>178</v>
      </c>
      <c r="DF39" s="29">
        <v>0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f t="shared" si="0"/>
        <v>15091</v>
      </c>
    </row>
    <row r="40" spans="1:122" ht="15.75" x14ac:dyDescent="0.25">
      <c r="A40" s="27">
        <v>32</v>
      </c>
      <c r="B40" s="31" t="s">
        <v>237</v>
      </c>
      <c r="C40" s="28" t="s">
        <v>245</v>
      </c>
      <c r="D40" s="29">
        <v>0</v>
      </c>
      <c r="E40" s="29">
        <v>0</v>
      </c>
      <c r="F40" s="29">
        <v>0</v>
      </c>
      <c r="G40" s="29">
        <v>0</v>
      </c>
      <c r="H40" s="29">
        <v>83</v>
      </c>
      <c r="I40" s="29">
        <v>0</v>
      </c>
      <c r="J40" s="29">
        <v>375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500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100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750</v>
      </c>
      <c r="DI40" s="29">
        <v>580</v>
      </c>
      <c r="DJ40" s="29">
        <v>1200</v>
      </c>
      <c r="DK40" s="29">
        <v>900</v>
      </c>
      <c r="DL40" s="29">
        <v>0</v>
      </c>
      <c r="DM40" s="29">
        <v>280</v>
      </c>
      <c r="DN40" s="29">
        <v>0</v>
      </c>
      <c r="DO40" s="29">
        <v>100</v>
      </c>
      <c r="DP40" s="29">
        <v>0</v>
      </c>
      <c r="DQ40" s="29">
        <v>0</v>
      </c>
      <c r="DR40" s="29">
        <f t="shared" si="0"/>
        <v>4868</v>
      </c>
    </row>
    <row r="41" spans="1:122" ht="15.75" x14ac:dyDescent="0.25">
      <c r="A41" s="27">
        <v>33</v>
      </c>
      <c r="B41" s="31" t="s">
        <v>262</v>
      </c>
      <c r="C41" s="28" t="s">
        <v>245</v>
      </c>
      <c r="D41" s="29">
        <v>0</v>
      </c>
      <c r="E41" s="29">
        <v>0</v>
      </c>
      <c r="F41" s="29">
        <f>404</f>
        <v>404</v>
      </c>
      <c r="G41" s="29">
        <v>0</v>
      </c>
      <c r="H41" s="29">
        <v>0</v>
      </c>
      <c r="I41" s="29">
        <v>0</v>
      </c>
      <c r="J41" s="29">
        <v>0</v>
      </c>
      <c r="K41" s="29">
        <v>198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570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f>1243</f>
        <v>1243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29">
        <f t="shared" si="0"/>
        <v>2415</v>
      </c>
    </row>
    <row r="42" spans="1:122" ht="15.75" x14ac:dyDescent="0.25">
      <c r="A42" s="27">
        <v>34</v>
      </c>
      <c r="B42" s="31" t="s">
        <v>263</v>
      </c>
      <c r="C42" s="28" t="s">
        <v>245</v>
      </c>
      <c r="D42" s="29">
        <v>1864</v>
      </c>
      <c r="E42" s="29">
        <v>0</v>
      </c>
      <c r="F42" s="29">
        <v>0</v>
      </c>
      <c r="G42" s="29">
        <v>0</v>
      </c>
      <c r="H42" s="29">
        <v>0</v>
      </c>
      <c r="I42" s="29">
        <v>2467</v>
      </c>
      <c r="J42" s="29">
        <f>1417-1</f>
        <v>1416</v>
      </c>
      <c r="K42" s="29">
        <v>0</v>
      </c>
      <c r="L42" s="29">
        <v>0</v>
      </c>
      <c r="M42" s="29">
        <v>0</v>
      </c>
      <c r="N42" s="29">
        <v>0</v>
      </c>
      <c r="O42" s="29">
        <f>917-1</f>
        <v>916</v>
      </c>
      <c r="P42" s="29">
        <v>0</v>
      </c>
      <c r="Q42" s="29">
        <v>0</v>
      </c>
      <c r="R42" s="29">
        <v>0</v>
      </c>
      <c r="S42" s="29">
        <v>3517</v>
      </c>
      <c r="T42" s="29">
        <v>2295</v>
      </c>
      <c r="U42" s="29">
        <v>2580</v>
      </c>
      <c r="V42" s="29">
        <v>0</v>
      </c>
      <c r="W42" s="29">
        <v>800</v>
      </c>
      <c r="X42" s="29">
        <v>0</v>
      </c>
      <c r="Y42" s="29">
        <v>0</v>
      </c>
      <c r="Z42" s="29">
        <f>2169-1</f>
        <v>2168</v>
      </c>
      <c r="AA42" s="29">
        <v>0</v>
      </c>
      <c r="AB42" s="29">
        <v>210</v>
      </c>
      <c r="AC42" s="29">
        <v>100</v>
      </c>
      <c r="AD42" s="29">
        <v>0</v>
      </c>
      <c r="AE42" s="29">
        <v>1184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45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80</v>
      </c>
      <c r="BZ42" s="29">
        <v>426</v>
      </c>
      <c r="CA42" s="29">
        <f>1188-1</f>
        <v>1187</v>
      </c>
      <c r="CB42" s="29">
        <f>496-1</f>
        <v>495</v>
      </c>
      <c r="CC42" s="29">
        <v>760</v>
      </c>
      <c r="CD42" s="29">
        <v>351</v>
      </c>
      <c r="CE42" s="29">
        <v>251</v>
      </c>
      <c r="CF42" s="29">
        <v>1025</v>
      </c>
      <c r="CG42" s="29">
        <v>593</v>
      </c>
      <c r="CH42" s="29">
        <v>375</v>
      </c>
      <c r="CI42" s="29">
        <v>473</v>
      </c>
      <c r="CJ42" s="29">
        <v>838</v>
      </c>
      <c r="CK42" s="29">
        <v>168</v>
      </c>
      <c r="CL42" s="29">
        <v>691</v>
      </c>
      <c r="CM42" s="29">
        <v>833</v>
      </c>
      <c r="CN42" s="29">
        <v>502</v>
      </c>
      <c r="CO42" s="29">
        <v>363</v>
      </c>
      <c r="CP42" s="29">
        <v>345</v>
      </c>
      <c r="CQ42" s="29">
        <v>538</v>
      </c>
      <c r="CR42" s="29">
        <v>788</v>
      </c>
      <c r="CS42" s="29">
        <v>618</v>
      </c>
      <c r="CT42" s="29">
        <v>204</v>
      </c>
      <c r="CU42" s="29">
        <v>828</v>
      </c>
      <c r="CV42" s="29">
        <v>621</v>
      </c>
      <c r="CW42" s="29">
        <v>936</v>
      </c>
      <c r="CX42" s="29">
        <v>259</v>
      </c>
      <c r="CY42" s="29">
        <v>423</v>
      </c>
      <c r="CZ42" s="29">
        <v>701</v>
      </c>
      <c r="DA42" s="29">
        <v>1066</v>
      </c>
      <c r="DB42" s="29">
        <v>390</v>
      </c>
      <c r="DC42" s="29">
        <v>446</v>
      </c>
      <c r="DD42" s="29">
        <v>1005</v>
      </c>
      <c r="DE42" s="29">
        <v>628</v>
      </c>
      <c r="DF42" s="29">
        <v>0</v>
      </c>
      <c r="DG42" s="29">
        <v>0</v>
      </c>
      <c r="DH42" s="29">
        <v>915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40</v>
      </c>
      <c r="DP42" s="29">
        <v>0</v>
      </c>
      <c r="DQ42" s="29">
        <v>0</v>
      </c>
      <c r="DR42" s="29">
        <f t="shared" si="0"/>
        <v>39724</v>
      </c>
    </row>
    <row r="43" spans="1:122" ht="15.75" x14ac:dyDescent="0.25">
      <c r="A43" s="27">
        <v>35</v>
      </c>
      <c r="B43" s="28" t="s">
        <v>244</v>
      </c>
      <c r="C43" s="28" t="s">
        <v>247</v>
      </c>
      <c r="D43" s="29">
        <v>58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458</v>
      </c>
      <c r="Q43" s="29">
        <v>0</v>
      </c>
      <c r="R43" s="29">
        <v>0</v>
      </c>
      <c r="S43" s="29">
        <v>23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50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29">
        <v>0</v>
      </c>
      <c r="DD43" s="29">
        <v>12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f t="shared" si="0"/>
        <v>601</v>
      </c>
    </row>
    <row r="44" spans="1:122" ht="15.75" x14ac:dyDescent="0.25">
      <c r="A44" s="27">
        <v>36</v>
      </c>
      <c r="B44" s="28" t="s">
        <v>214</v>
      </c>
      <c r="C44" s="28" t="s">
        <v>247</v>
      </c>
      <c r="D44" s="29">
        <v>148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392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0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29">
        <v>0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29">
        <v>0</v>
      </c>
      <c r="DQ44" s="29">
        <v>0</v>
      </c>
      <c r="DR44" s="29">
        <f t="shared" si="0"/>
        <v>540</v>
      </c>
    </row>
    <row r="45" spans="1:122" ht="15.75" x14ac:dyDescent="0.25">
      <c r="A45" s="27">
        <v>37</v>
      </c>
      <c r="B45" s="28" t="s">
        <v>215</v>
      </c>
      <c r="C45" s="28" t="s">
        <v>247</v>
      </c>
      <c r="D45" s="29">
        <v>97</v>
      </c>
      <c r="E45" s="29">
        <v>0</v>
      </c>
      <c r="F45" s="29">
        <v>0</v>
      </c>
      <c r="G45" s="29">
        <v>0</v>
      </c>
      <c r="H45" s="29">
        <v>0</v>
      </c>
      <c r="I45" s="29">
        <v>4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833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9">
        <v>0</v>
      </c>
      <c r="CO45" s="29">
        <v>0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8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29">
        <v>0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29">
        <v>0</v>
      </c>
      <c r="DQ45" s="29">
        <v>0</v>
      </c>
      <c r="DR45" s="29">
        <f t="shared" si="0"/>
        <v>942</v>
      </c>
    </row>
    <row r="46" spans="1:122" ht="15.75" x14ac:dyDescent="0.25">
      <c r="A46" s="27">
        <v>38</v>
      </c>
      <c r="B46" s="28" t="s">
        <v>216</v>
      </c>
      <c r="C46" s="28" t="s">
        <v>247</v>
      </c>
      <c r="D46" s="29">
        <v>821</v>
      </c>
      <c r="E46" s="29">
        <v>0</v>
      </c>
      <c r="F46" s="29">
        <v>0</v>
      </c>
      <c r="G46" s="29">
        <v>0</v>
      </c>
      <c r="H46" s="29">
        <v>0</v>
      </c>
      <c r="I46" s="29">
        <v>42</v>
      </c>
      <c r="J46" s="29">
        <v>0</v>
      </c>
      <c r="K46" s="29">
        <v>0</v>
      </c>
      <c r="L46" s="29">
        <v>0</v>
      </c>
      <c r="M46" s="29">
        <v>0</v>
      </c>
      <c r="N46" s="29">
        <v>250</v>
      </c>
      <c r="O46" s="29">
        <v>0</v>
      </c>
      <c r="P46" s="29">
        <v>0</v>
      </c>
      <c r="Q46" s="29">
        <v>0</v>
      </c>
      <c r="R46" s="29">
        <v>0</v>
      </c>
      <c r="S46" s="29">
        <v>15</v>
      </c>
      <c r="T46" s="29">
        <v>0</v>
      </c>
      <c r="U46" s="29">
        <v>0</v>
      </c>
      <c r="V46" s="29">
        <v>0</v>
      </c>
      <c r="W46" s="29">
        <v>0</v>
      </c>
      <c r="X46" s="29">
        <v>908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52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29">
        <v>42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29">
        <v>0</v>
      </c>
      <c r="DQ46" s="29">
        <v>0</v>
      </c>
      <c r="DR46" s="29">
        <f t="shared" si="0"/>
        <v>2130</v>
      </c>
    </row>
    <row r="47" spans="1:122" ht="15.75" x14ac:dyDescent="0.25">
      <c r="A47" s="27">
        <v>39</v>
      </c>
      <c r="B47" s="28" t="s">
        <v>246</v>
      </c>
      <c r="C47" s="28" t="s">
        <v>247</v>
      </c>
      <c r="D47" s="29">
        <v>218</v>
      </c>
      <c r="E47" s="29">
        <v>0</v>
      </c>
      <c r="F47" s="29">
        <v>0</v>
      </c>
      <c r="G47" s="29">
        <v>0</v>
      </c>
      <c r="H47" s="29">
        <v>0</v>
      </c>
      <c r="I47" s="29">
        <v>8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667</v>
      </c>
      <c r="Q47" s="29">
        <v>0</v>
      </c>
      <c r="R47" s="29">
        <v>0</v>
      </c>
      <c r="S47" s="29">
        <f>75-1</f>
        <v>74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f t="shared" si="0"/>
        <v>967</v>
      </c>
    </row>
    <row r="48" spans="1:122" ht="15.75" x14ac:dyDescent="0.25">
      <c r="A48" s="27">
        <v>40</v>
      </c>
      <c r="B48" s="28" t="s">
        <v>217</v>
      </c>
      <c r="C48" s="28" t="s">
        <v>247</v>
      </c>
      <c r="D48" s="29">
        <v>250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1125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f t="shared" si="0"/>
        <v>1375</v>
      </c>
    </row>
    <row r="49" spans="1:122" ht="15.75" x14ac:dyDescent="0.25">
      <c r="A49" s="27">
        <v>41</v>
      </c>
      <c r="B49" s="28" t="s">
        <v>218</v>
      </c>
      <c r="C49" s="28" t="s">
        <v>247</v>
      </c>
      <c r="D49" s="29">
        <v>40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63</v>
      </c>
      <c r="CS49" s="29">
        <v>0</v>
      </c>
      <c r="CT49" s="29">
        <v>0</v>
      </c>
      <c r="CU49" s="29">
        <v>0</v>
      </c>
      <c r="CV49" s="29">
        <v>13</v>
      </c>
      <c r="CW49" s="29">
        <v>0</v>
      </c>
      <c r="CX49" s="29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29">
        <v>0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29">
        <v>0</v>
      </c>
      <c r="DQ49" s="29">
        <v>0</v>
      </c>
      <c r="DR49" s="29">
        <f t="shared" si="0"/>
        <v>116</v>
      </c>
    </row>
    <row r="50" spans="1:122" ht="15.75" x14ac:dyDescent="0.25">
      <c r="A50" s="27">
        <v>42</v>
      </c>
      <c r="B50" s="28" t="s">
        <v>205</v>
      </c>
      <c r="C50" s="28" t="s">
        <v>247</v>
      </c>
      <c r="D50" s="29">
        <v>13</v>
      </c>
      <c r="E50" s="29">
        <v>0</v>
      </c>
      <c r="F50" s="29">
        <v>0</v>
      </c>
      <c r="G50" s="29">
        <v>0</v>
      </c>
      <c r="H50" s="29">
        <v>0</v>
      </c>
      <c r="I50" s="29">
        <v>3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875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3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f t="shared" si="0"/>
        <v>894</v>
      </c>
    </row>
    <row r="51" spans="1:122" ht="31.5" x14ac:dyDescent="0.25">
      <c r="A51" s="27">
        <v>43</v>
      </c>
      <c r="B51" s="28" t="s">
        <v>248</v>
      </c>
      <c r="C51" s="28" t="s">
        <v>247</v>
      </c>
      <c r="D51" s="29">
        <v>465</v>
      </c>
      <c r="E51" s="29">
        <v>0</v>
      </c>
      <c r="F51" s="29">
        <v>0</v>
      </c>
      <c r="G51" s="29">
        <v>0</v>
      </c>
      <c r="H51" s="29">
        <v>0</v>
      </c>
      <c r="I51" s="29">
        <v>18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1892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110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38</v>
      </c>
      <c r="CO51" s="29">
        <v>9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9</v>
      </c>
      <c r="CW51" s="29">
        <v>33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128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29">
        <f t="shared" si="0"/>
        <v>2702</v>
      </c>
    </row>
    <row r="52" spans="1:122" ht="31.5" x14ac:dyDescent="0.25">
      <c r="A52" s="27">
        <v>44</v>
      </c>
      <c r="B52" s="28" t="s">
        <v>249</v>
      </c>
      <c r="C52" s="28" t="s">
        <v>247</v>
      </c>
      <c r="D52" s="29">
        <v>130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367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82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f t="shared" si="0"/>
        <v>579</v>
      </c>
    </row>
    <row r="53" spans="1:122" ht="15.75" customHeight="1" x14ac:dyDescent="0.25">
      <c r="A53" s="27">
        <v>45</v>
      </c>
      <c r="B53" s="28" t="s">
        <v>264</v>
      </c>
      <c r="C53" s="28" t="s">
        <v>247</v>
      </c>
      <c r="D53" s="29">
        <v>398</v>
      </c>
      <c r="E53" s="29">
        <v>0</v>
      </c>
      <c r="F53" s="29">
        <v>0</v>
      </c>
      <c r="G53" s="29">
        <v>0</v>
      </c>
      <c r="H53" s="29">
        <v>0</v>
      </c>
      <c r="I53" s="29">
        <v>22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417</v>
      </c>
      <c r="Q53" s="29">
        <v>0</v>
      </c>
      <c r="R53" s="29">
        <v>0</v>
      </c>
      <c r="S53" s="29">
        <v>28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10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0</v>
      </c>
      <c r="CP53" s="29">
        <v>0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33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29">
        <v>0</v>
      </c>
      <c r="DD53" s="29">
        <v>20</v>
      </c>
      <c r="DE53" s="29">
        <v>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29">
        <v>0</v>
      </c>
      <c r="DM53" s="29">
        <v>0</v>
      </c>
      <c r="DN53" s="29">
        <v>0</v>
      </c>
      <c r="DO53" s="29">
        <v>0</v>
      </c>
      <c r="DP53" s="29">
        <v>0</v>
      </c>
      <c r="DQ53" s="29">
        <v>0</v>
      </c>
      <c r="DR53" s="29">
        <f t="shared" si="0"/>
        <v>928</v>
      </c>
    </row>
    <row r="54" spans="1:122" ht="15.75" x14ac:dyDescent="0.25">
      <c r="A54" s="27">
        <v>46</v>
      </c>
      <c r="B54" s="28" t="s">
        <v>222</v>
      </c>
      <c r="C54" s="28" t="s">
        <v>247</v>
      </c>
      <c r="D54" s="29">
        <v>52</v>
      </c>
      <c r="E54" s="29">
        <v>0</v>
      </c>
      <c r="F54" s="29">
        <v>0</v>
      </c>
      <c r="G54" s="29">
        <v>0</v>
      </c>
      <c r="H54" s="29">
        <v>0</v>
      </c>
      <c r="I54" s="29">
        <v>33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1167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8</v>
      </c>
      <c r="AE54" s="29">
        <v>0</v>
      </c>
      <c r="AF54" s="29">
        <v>0</v>
      </c>
      <c r="AG54" s="29">
        <v>16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15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28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29">
        <v>0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  <c r="DQ54" s="29">
        <v>0</v>
      </c>
      <c r="DR54" s="29">
        <f t="shared" si="0"/>
        <v>1319</v>
      </c>
    </row>
    <row r="55" spans="1:122" ht="15.75" x14ac:dyDescent="0.25">
      <c r="A55" s="27">
        <v>47</v>
      </c>
      <c r="B55" s="28" t="s">
        <v>251</v>
      </c>
      <c r="C55" s="28" t="s">
        <v>247</v>
      </c>
      <c r="D55" s="29">
        <v>175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6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29">
        <v>0</v>
      </c>
      <c r="DQ55" s="29">
        <v>0</v>
      </c>
      <c r="DR55" s="29">
        <f t="shared" si="0"/>
        <v>181</v>
      </c>
    </row>
    <row r="56" spans="1:122" ht="31.5" x14ac:dyDescent="0.25">
      <c r="A56" s="27">
        <v>48</v>
      </c>
      <c r="B56" s="28" t="s">
        <v>252</v>
      </c>
      <c r="C56" s="28" t="s">
        <v>247</v>
      </c>
      <c r="D56" s="29">
        <v>22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1750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0</v>
      </c>
      <c r="CP56" s="29">
        <v>0</v>
      </c>
      <c r="CQ56" s="29">
        <v>0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>
        <v>0</v>
      </c>
      <c r="DG56" s="29">
        <v>0</v>
      </c>
      <c r="DH56" s="29">
        <v>0</v>
      </c>
      <c r="DI56" s="29">
        <v>0</v>
      </c>
      <c r="DJ56" s="29">
        <v>0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29">
        <v>0</v>
      </c>
      <c r="DQ56" s="29">
        <v>0</v>
      </c>
      <c r="DR56" s="29">
        <f t="shared" si="0"/>
        <v>1772</v>
      </c>
    </row>
    <row r="57" spans="1:122" ht="15.75" x14ac:dyDescent="0.25">
      <c r="A57" s="27">
        <v>49</v>
      </c>
      <c r="B57" s="28" t="s">
        <v>235</v>
      </c>
      <c r="C57" s="28" t="s">
        <v>247</v>
      </c>
      <c r="D57" s="29">
        <v>5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29">
        <v>0</v>
      </c>
      <c r="DD57" s="29">
        <v>0</v>
      </c>
      <c r="DE57" s="29">
        <v>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29">
        <v>0</v>
      </c>
      <c r="DQ57" s="29">
        <v>0</v>
      </c>
      <c r="DR57" s="29">
        <f t="shared" si="0"/>
        <v>5</v>
      </c>
    </row>
    <row r="58" spans="1:122" ht="15.75" x14ac:dyDescent="0.25">
      <c r="A58" s="27">
        <v>50</v>
      </c>
      <c r="B58" s="28" t="s">
        <v>223</v>
      </c>
      <c r="C58" s="28" t="s">
        <v>247</v>
      </c>
      <c r="D58" s="29">
        <v>8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29">
        <v>0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29">
        <v>0</v>
      </c>
      <c r="DQ58" s="29">
        <v>0</v>
      </c>
      <c r="DR58" s="29">
        <f t="shared" si="0"/>
        <v>8</v>
      </c>
    </row>
    <row r="59" spans="1:122" ht="31.5" x14ac:dyDescent="0.25">
      <c r="A59" s="27">
        <v>51</v>
      </c>
      <c r="B59" s="28" t="s">
        <v>253</v>
      </c>
      <c r="C59" s="28" t="s">
        <v>247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30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29">
        <v>0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29">
        <v>0</v>
      </c>
      <c r="DQ59" s="29">
        <v>0</v>
      </c>
      <c r="DR59" s="29">
        <f t="shared" si="0"/>
        <v>30</v>
      </c>
    </row>
    <row r="60" spans="1:122" ht="31.5" x14ac:dyDescent="0.25">
      <c r="A60" s="27">
        <v>52</v>
      </c>
      <c r="B60" s="28" t="s">
        <v>254</v>
      </c>
      <c r="C60" s="28" t="s">
        <v>247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5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29">
        <v>0</v>
      </c>
      <c r="DQ60" s="29">
        <v>0</v>
      </c>
      <c r="DR60" s="29">
        <f t="shared" si="0"/>
        <v>5</v>
      </c>
    </row>
    <row r="61" spans="1:122" ht="47.25" hidden="1" x14ac:dyDescent="0.25">
      <c r="A61" s="27">
        <v>53</v>
      </c>
      <c r="B61" s="28" t="s">
        <v>255</v>
      </c>
      <c r="C61" s="28" t="s">
        <v>247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29">
        <v>0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29">
        <f t="shared" si="0"/>
        <v>0</v>
      </c>
    </row>
    <row r="62" spans="1:122" ht="15.75" x14ac:dyDescent="0.25">
      <c r="A62" s="27">
        <v>54</v>
      </c>
      <c r="B62" s="28" t="s">
        <v>256</v>
      </c>
      <c r="C62" s="28" t="s">
        <v>247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625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3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0</v>
      </c>
      <c r="CN62" s="29">
        <v>0</v>
      </c>
      <c r="CO62" s="29">
        <v>0</v>
      </c>
      <c r="CP62" s="29">
        <v>0</v>
      </c>
      <c r="CQ62" s="29">
        <v>0</v>
      </c>
      <c r="CR62" s="29">
        <v>383</v>
      </c>
      <c r="CS62" s="29">
        <v>0</v>
      </c>
      <c r="CT62" s="29">
        <v>0</v>
      </c>
      <c r="CU62" s="29">
        <v>0</v>
      </c>
      <c r="CV62" s="29">
        <v>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29">
        <v>0</v>
      </c>
      <c r="DQ62" s="29">
        <v>0</v>
      </c>
      <c r="DR62" s="29">
        <f t="shared" si="0"/>
        <v>1011</v>
      </c>
    </row>
    <row r="63" spans="1:122" ht="15.75" x14ac:dyDescent="0.25">
      <c r="A63" s="27">
        <v>55</v>
      </c>
      <c r="B63" s="28" t="s">
        <v>257</v>
      </c>
      <c r="C63" s="28" t="s">
        <v>247</v>
      </c>
      <c r="D63" s="29">
        <v>82</v>
      </c>
      <c r="E63" s="29">
        <v>0</v>
      </c>
      <c r="F63" s="29">
        <v>0</v>
      </c>
      <c r="G63" s="29">
        <v>0</v>
      </c>
      <c r="H63" s="29">
        <v>0</v>
      </c>
      <c r="I63" s="29">
        <v>17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f>283-1</f>
        <v>282</v>
      </c>
      <c r="X63" s="29">
        <v>467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10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4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3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29">
        <v>0</v>
      </c>
      <c r="DD63" s="29">
        <v>37</v>
      </c>
      <c r="DE63" s="29">
        <v>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  <c r="DP63" s="29">
        <v>0</v>
      </c>
      <c r="DQ63" s="29">
        <v>0</v>
      </c>
      <c r="DR63" s="29">
        <f t="shared" si="0"/>
        <v>902</v>
      </c>
    </row>
    <row r="64" spans="1:122" ht="15.75" x14ac:dyDescent="0.25">
      <c r="A64" s="27">
        <v>56</v>
      </c>
      <c r="B64" s="28" t="s">
        <v>221</v>
      </c>
      <c r="C64" s="28" t="s">
        <v>247</v>
      </c>
      <c r="D64" s="29">
        <v>450</v>
      </c>
      <c r="E64" s="29">
        <v>0</v>
      </c>
      <c r="F64" s="29">
        <v>0</v>
      </c>
      <c r="G64" s="29">
        <v>0</v>
      </c>
      <c r="H64" s="29">
        <v>0</v>
      </c>
      <c r="I64" s="29">
        <v>317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1208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>
        <v>73</v>
      </c>
      <c r="CO64" s="29">
        <v>0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29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0</v>
      </c>
      <c r="DD64" s="29">
        <v>175</v>
      </c>
      <c r="DE64" s="29">
        <v>0</v>
      </c>
      <c r="DF64" s="29">
        <v>0</v>
      </c>
      <c r="DG64" s="29">
        <v>0</v>
      </c>
      <c r="DH64" s="29">
        <v>708</v>
      </c>
      <c r="DI64" s="29">
        <v>0</v>
      </c>
      <c r="DJ64" s="29">
        <v>0</v>
      </c>
      <c r="DK64" s="29">
        <v>0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0</v>
      </c>
      <c r="DR64" s="29">
        <f t="shared" si="0"/>
        <v>2960</v>
      </c>
    </row>
    <row r="65" spans="1:122" ht="15.75" x14ac:dyDescent="0.25">
      <c r="A65" s="27">
        <v>57</v>
      </c>
      <c r="B65" s="28" t="s">
        <v>258</v>
      </c>
      <c r="C65" s="28" t="s">
        <v>247</v>
      </c>
      <c r="D65" s="29">
        <v>1612</v>
      </c>
      <c r="E65" s="29">
        <v>0</v>
      </c>
      <c r="F65" s="29">
        <v>0</v>
      </c>
      <c r="G65" s="29">
        <v>0</v>
      </c>
      <c r="H65" s="29">
        <v>0</v>
      </c>
      <c r="I65" s="29">
        <v>117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120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29">
        <v>0</v>
      </c>
      <c r="DQ65" s="29">
        <v>0</v>
      </c>
      <c r="DR65" s="29">
        <f t="shared" si="0"/>
        <v>1849</v>
      </c>
    </row>
    <row r="66" spans="1:122" ht="15.75" x14ac:dyDescent="0.25">
      <c r="A66" s="27">
        <v>58</v>
      </c>
      <c r="B66" s="28" t="s">
        <v>206</v>
      </c>
      <c r="C66" s="28" t="s">
        <v>247</v>
      </c>
      <c r="D66" s="29">
        <f>788-2</f>
        <v>786</v>
      </c>
      <c r="E66" s="29">
        <v>0</v>
      </c>
      <c r="F66" s="29">
        <v>0</v>
      </c>
      <c r="G66" s="29">
        <v>0</v>
      </c>
      <c r="H66" s="29">
        <v>0</v>
      </c>
      <c r="I66" s="29">
        <v>8</v>
      </c>
      <c r="J66" s="29">
        <v>0</v>
      </c>
      <c r="K66" s="29">
        <v>0</v>
      </c>
      <c r="L66" s="29">
        <v>0</v>
      </c>
      <c r="M66" s="29">
        <v>0</v>
      </c>
      <c r="N66" s="29">
        <v>167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1208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10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29">
        <v>0</v>
      </c>
      <c r="DC66" s="29">
        <v>0</v>
      </c>
      <c r="DD66" s="29">
        <v>33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29">
        <v>0</v>
      </c>
      <c r="DQ66" s="29">
        <v>0</v>
      </c>
      <c r="DR66" s="29">
        <f t="shared" si="0"/>
        <v>2212</v>
      </c>
    </row>
    <row r="67" spans="1:122" ht="31.5" x14ac:dyDescent="0.25">
      <c r="A67" s="27">
        <v>59</v>
      </c>
      <c r="B67" s="28" t="s">
        <v>259</v>
      </c>
      <c r="C67" s="28" t="s">
        <v>247</v>
      </c>
      <c r="D67" s="29">
        <v>0</v>
      </c>
      <c r="E67" s="29">
        <v>0</v>
      </c>
      <c r="F67" s="29">
        <v>0</v>
      </c>
      <c r="G67" s="29">
        <v>129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292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3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13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29">
        <v>0</v>
      </c>
      <c r="DC67" s="29">
        <v>0</v>
      </c>
      <c r="DD67" s="29">
        <v>73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29">
        <f t="shared" si="0"/>
        <v>510</v>
      </c>
    </row>
    <row r="68" spans="1:122" ht="15.75" x14ac:dyDescent="0.25">
      <c r="A68" s="27">
        <v>60</v>
      </c>
      <c r="B68" s="28" t="s">
        <v>207</v>
      </c>
      <c r="C68" s="28" t="s">
        <v>247</v>
      </c>
      <c r="D68" s="29">
        <v>8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2160</v>
      </c>
      <c r="M68" s="29">
        <v>0</v>
      </c>
      <c r="N68" s="29">
        <v>12366</v>
      </c>
      <c r="O68" s="29">
        <v>0</v>
      </c>
      <c r="P68" s="29">
        <v>1650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113</v>
      </c>
      <c r="CA68" s="29">
        <v>0</v>
      </c>
      <c r="CB68" s="29">
        <v>278</v>
      </c>
      <c r="CC68" s="29">
        <v>125</v>
      </c>
      <c r="CD68" s="29">
        <v>167</v>
      </c>
      <c r="CE68" s="29">
        <v>66</v>
      </c>
      <c r="CF68" s="29">
        <v>1221</v>
      </c>
      <c r="CG68" s="29">
        <v>351</v>
      </c>
      <c r="CH68" s="29">
        <v>50</v>
      </c>
      <c r="CI68" s="29">
        <v>98</v>
      </c>
      <c r="CJ68" s="29">
        <v>398</v>
      </c>
      <c r="CK68" s="29">
        <v>257</v>
      </c>
      <c r="CL68" s="29">
        <v>307</v>
      </c>
      <c r="CM68" s="29">
        <v>383</v>
      </c>
      <c r="CN68" s="29">
        <v>280</v>
      </c>
      <c r="CO68" s="29">
        <v>250</v>
      </c>
      <c r="CP68" s="29">
        <v>284</v>
      </c>
      <c r="CQ68" s="29">
        <v>298</v>
      </c>
      <c r="CR68" s="29">
        <v>768</v>
      </c>
      <c r="CS68" s="29">
        <v>417</v>
      </c>
      <c r="CT68" s="29">
        <v>0</v>
      </c>
      <c r="CU68" s="29">
        <v>143</v>
      </c>
      <c r="CV68" s="29">
        <v>427</v>
      </c>
      <c r="CW68" s="29">
        <v>258</v>
      </c>
      <c r="CX68" s="29">
        <v>125</v>
      </c>
      <c r="CY68" s="29">
        <v>240</v>
      </c>
      <c r="CZ68" s="29">
        <v>68</v>
      </c>
      <c r="DA68" s="29">
        <v>307</v>
      </c>
      <c r="DB68" s="29">
        <v>75</v>
      </c>
      <c r="DC68" s="29">
        <v>193</v>
      </c>
      <c r="DD68" s="29">
        <v>793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29">
        <v>0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29">
        <v>0</v>
      </c>
      <c r="DQ68" s="29">
        <v>0</v>
      </c>
      <c r="DR68" s="29">
        <f t="shared" si="0"/>
        <v>24924</v>
      </c>
    </row>
    <row r="69" spans="1:122" ht="15.75" x14ac:dyDescent="0.25">
      <c r="A69" s="27">
        <v>61</v>
      </c>
      <c r="B69" s="31" t="s">
        <v>237</v>
      </c>
      <c r="C69" s="28" t="s">
        <v>247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142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0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210</v>
      </c>
      <c r="DI69" s="29">
        <v>0</v>
      </c>
      <c r="DJ69" s="29">
        <v>0</v>
      </c>
      <c r="DK69" s="29">
        <v>100</v>
      </c>
      <c r="DL69" s="29">
        <v>0</v>
      </c>
      <c r="DM69" s="29">
        <v>120</v>
      </c>
      <c r="DN69" s="29">
        <v>125</v>
      </c>
      <c r="DO69" s="29">
        <v>0</v>
      </c>
      <c r="DP69" s="29">
        <v>0</v>
      </c>
      <c r="DQ69" s="29">
        <v>0</v>
      </c>
      <c r="DR69" s="29">
        <f t="shared" si="0"/>
        <v>697</v>
      </c>
    </row>
    <row r="70" spans="1:122" ht="15.75" x14ac:dyDescent="0.25">
      <c r="A70" s="27">
        <v>62</v>
      </c>
      <c r="B70" s="31" t="s">
        <v>263</v>
      </c>
      <c r="C70" s="28" t="s">
        <v>247</v>
      </c>
      <c r="D70" s="29">
        <v>835</v>
      </c>
      <c r="E70" s="29">
        <v>0</v>
      </c>
      <c r="F70" s="29">
        <v>0</v>
      </c>
      <c r="G70" s="29">
        <v>0</v>
      </c>
      <c r="H70" s="29">
        <v>0</v>
      </c>
      <c r="I70" s="29">
        <f>1+54</f>
        <v>55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2208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2917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20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83</v>
      </c>
      <c r="CA70" s="29">
        <v>0</v>
      </c>
      <c r="CB70" s="29">
        <v>13</v>
      </c>
      <c r="CC70" s="29">
        <v>0</v>
      </c>
      <c r="CD70" s="29">
        <v>0</v>
      </c>
      <c r="CE70" s="29">
        <v>13</v>
      </c>
      <c r="CF70" s="29">
        <v>258</v>
      </c>
      <c r="CG70" s="29">
        <v>109</v>
      </c>
      <c r="CH70" s="29">
        <v>42</v>
      </c>
      <c r="CI70" s="29">
        <v>0</v>
      </c>
      <c r="CJ70" s="29">
        <v>128</v>
      </c>
      <c r="CK70" s="29">
        <v>8</v>
      </c>
      <c r="CL70" s="29">
        <v>113</v>
      </c>
      <c r="CM70" s="29">
        <v>236</v>
      </c>
      <c r="CN70" s="29">
        <v>33</v>
      </c>
      <c r="CO70" s="29">
        <v>17</v>
      </c>
      <c r="CP70" s="29">
        <v>88</v>
      </c>
      <c r="CQ70" s="29">
        <v>0</v>
      </c>
      <c r="CR70" s="29">
        <v>0</v>
      </c>
      <c r="CS70" s="29">
        <v>0</v>
      </c>
      <c r="CT70" s="29">
        <v>0</v>
      </c>
      <c r="CU70" s="29">
        <v>41</v>
      </c>
      <c r="CV70" s="29">
        <v>65</v>
      </c>
      <c r="CW70" s="29">
        <v>133</v>
      </c>
      <c r="CX70" s="29">
        <v>13</v>
      </c>
      <c r="CY70" s="29">
        <v>0</v>
      </c>
      <c r="CZ70" s="29">
        <v>263</v>
      </c>
      <c r="DA70" s="29">
        <v>0</v>
      </c>
      <c r="DB70" s="29">
        <v>42</v>
      </c>
      <c r="DC70" s="29">
        <v>40</v>
      </c>
      <c r="DD70" s="29">
        <v>268</v>
      </c>
      <c r="DE70" s="29">
        <v>0</v>
      </c>
      <c r="DF70" s="29">
        <v>0</v>
      </c>
      <c r="DG70" s="29">
        <v>0</v>
      </c>
      <c r="DH70" s="29">
        <v>13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0</v>
      </c>
      <c r="DR70" s="29">
        <f t="shared" si="0"/>
        <v>8054</v>
      </c>
    </row>
    <row r="71" spans="1:122" s="34" customFormat="1" x14ac:dyDescent="0.25">
      <c r="A71" s="32"/>
      <c r="B71" s="32" t="s">
        <v>172</v>
      </c>
      <c r="C71" s="32"/>
      <c r="D71" s="33">
        <f>SUM(D9:D70)</f>
        <v>29139</v>
      </c>
      <c r="E71" s="33">
        <f t="shared" ref="E71:BP71" si="1">SUM(E9:E70)</f>
        <v>5487</v>
      </c>
      <c r="F71" s="33">
        <f t="shared" si="1"/>
        <v>1266</v>
      </c>
      <c r="G71" s="33">
        <f t="shared" si="1"/>
        <v>500</v>
      </c>
      <c r="H71" s="33">
        <f t="shared" si="1"/>
        <v>2906</v>
      </c>
      <c r="I71" s="33">
        <f t="shared" si="1"/>
        <v>36598</v>
      </c>
      <c r="J71" s="33">
        <f t="shared" si="1"/>
        <v>7725</v>
      </c>
      <c r="K71" s="33">
        <f t="shared" si="1"/>
        <v>4461</v>
      </c>
      <c r="L71" s="33">
        <f t="shared" si="1"/>
        <v>2160</v>
      </c>
      <c r="M71" s="33">
        <f t="shared" si="1"/>
        <v>6982</v>
      </c>
      <c r="N71" s="33">
        <f t="shared" si="1"/>
        <v>13449</v>
      </c>
      <c r="O71" s="33">
        <f t="shared" si="1"/>
        <v>2463</v>
      </c>
      <c r="P71" s="33">
        <f t="shared" si="1"/>
        <v>9833</v>
      </c>
      <c r="Q71" s="33">
        <f>SUM(Q9:Q70)</f>
        <v>2000</v>
      </c>
      <c r="R71" s="33">
        <f>SUM(R9:R70)</f>
        <v>9021</v>
      </c>
      <c r="S71" s="33">
        <f t="shared" si="1"/>
        <v>16863</v>
      </c>
      <c r="T71" s="33">
        <f t="shared" si="1"/>
        <v>18364</v>
      </c>
      <c r="U71" s="33">
        <f t="shared" si="1"/>
        <v>11968</v>
      </c>
      <c r="V71" s="33">
        <f t="shared" si="1"/>
        <v>500</v>
      </c>
      <c r="W71" s="33">
        <f t="shared" si="1"/>
        <v>5068</v>
      </c>
      <c r="X71" s="33">
        <f t="shared" si="1"/>
        <v>12175</v>
      </c>
      <c r="Y71" s="33">
        <f t="shared" si="1"/>
        <v>1929</v>
      </c>
      <c r="Z71" s="33">
        <f t="shared" si="1"/>
        <v>15055</v>
      </c>
      <c r="AA71" s="33">
        <f t="shared" si="1"/>
        <v>0</v>
      </c>
      <c r="AB71" s="33">
        <f t="shared" si="1"/>
        <v>1665</v>
      </c>
      <c r="AC71" s="33">
        <f t="shared" si="1"/>
        <v>965</v>
      </c>
      <c r="AD71" s="33">
        <f t="shared" si="1"/>
        <v>2669</v>
      </c>
      <c r="AE71" s="33">
        <f t="shared" si="1"/>
        <v>9501</v>
      </c>
      <c r="AF71" s="33">
        <f t="shared" si="1"/>
        <v>160</v>
      </c>
      <c r="AG71" s="33">
        <f t="shared" si="1"/>
        <v>1038</v>
      </c>
      <c r="AH71" s="33">
        <f t="shared" si="1"/>
        <v>2759</v>
      </c>
      <c r="AI71" s="33">
        <f t="shared" si="1"/>
        <v>8828</v>
      </c>
      <c r="AJ71" s="33">
        <f t="shared" si="1"/>
        <v>2720</v>
      </c>
      <c r="AK71" s="33">
        <f t="shared" si="1"/>
        <v>6180</v>
      </c>
      <c r="AL71" s="33">
        <f t="shared" si="1"/>
        <v>3573</v>
      </c>
      <c r="AM71" s="33">
        <f t="shared" si="1"/>
        <v>430</v>
      </c>
      <c r="AN71" s="33">
        <f t="shared" si="1"/>
        <v>0</v>
      </c>
      <c r="AO71" s="33">
        <f t="shared" si="1"/>
        <v>0</v>
      </c>
      <c r="AP71" s="33">
        <f t="shared" si="1"/>
        <v>0</v>
      </c>
      <c r="AQ71" s="33">
        <f t="shared" si="1"/>
        <v>922</v>
      </c>
      <c r="AR71" s="33">
        <f t="shared" si="1"/>
        <v>0</v>
      </c>
      <c r="AS71" s="33">
        <f t="shared" si="1"/>
        <v>2309</v>
      </c>
      <c r="AT71" s="33">
        <f t="shared" si="1"/>
        <v>0</v>
      </c>
      <c r="AU71" s="33">
        <f t="shared" si="1"/>
        <v>0</v>
      </c>
      <c r="AV71" s="33">
        <f t="shared" si="1"/>
        <v>160</v>
      </c>
      <c r="AW71" s="33">
        <f t="shared" si="1"/>
        <v>0</v>
      </c>
      <c r="AX71" s="33">
        <f t="shared" si="1"/>
        <v>407</v>
      </c>
      <c r="AY71" s="33">
        <f t="shared" si="1"/>
        <v>0</v>
      </c>
      <c r="AZ71" s="33">
        <f t="shared" si="1"/>
        <v>120</v>
      </c>
      <c r="BA71" s="33">
        <f t="shared" si="1"/>
        <v>0</v>
      </c>
      <c r="BB71" s="33">
        <f t="shared" si="1"/>
        <v>0</v>
      </c>
      <c r="BC71" s="33">
        <f t="shared" si="1"/>
        <v>395</v>
      </c>
      <c r="BD71" s="33">
        <f t="shared" si="1"/>
        <v>0</v>
      </c>
      <c r="BE71" s="33">
        <f t="shared" si="1"/>
        <v>0</v>
      </c>
      <c r="BF71" s="33">
        <f t="shared" si="1"/>
        <v>0</v>
      </c>
      <c r="BG71" s="33">
        <f t="shared" si="1"/>
        <v>0</v>
      </c>
      <c r="BH71" s="33">
        <f t="shared" si="1"/>
        <v>0</v>
      </c>
      <c r="BI71" s="33">
        <f t="shared" si="1"/>
        <v>0</v>
      </c>
      <c r="BJ71" s="33">
        <f t="shared" si="1"/>
        <v>0</v>
      </c>
      <c r="BK71" s="33">
        <f t="shared" si="1"/>
        <v>185</v>
      </c>
      <c r="BL71" s="33">
        <f t="shared" si="1"/>
        <v>0</v>
      </c>
      <c r="BM71" s="33">
        <f t="shared" si="1"/>
        <v>0</v>
      </c>
      <c r="BN71" s="33">
        <f t="shared" si="1"/>
        <v>0</v>
      </c>
      <c r="BO71" s="33">
        <f t="shared" si="1"/>
        <v>2417</v>
      </c>
      <c r="BP71" s="33">
        <f t="shared" si="1"/>
        <v>30</v>
      </c>
      <c r="BQ71" s="33">
        <f t="shared" ref="BQ71:DQ71" si="2">SUM(BQ9:BQ70)</f>
        <v>0</v>
      </c>
      <c r="BR71" s="33">
        <f t="shared" si="2"/>
        <v>0</v>
      </c>
      <c r="BS71" s="33">
        <f t="shared" si="2"/>
        <v>0</v>
      </c>
      <c r="BT71" s="33">
        <f t="shared" si="2"/>
        <v>0</v>
      </c>
      <c r="BU71" s="33">
        <f t="shared" si="2"/>
        <v>0</v>
      </c>
      <c r="BV71" s="33">
        <f t="shared" si="2"/>
        <v>0</v>
      </c>
      <c r="BW71" s="33">
        <f t="shared" si="2"/>
        <v>142</v>
      </c>
      <c r="BX71" s="33">
        <f t="shared" si="2"/>
        <v>0</v>
      </c>
      <c r="BY71" s="33">
        <f t="shared" si="2"/>
        <v>775</v>
      </c>
      <c r="BZ71" s="33">
        <f t="shared" si="2"/>
        <v>1573</v>
      </c>
      <c r="CA71" s="33">
        <f t="shared" si="2"/>
        <v>4738</v>
      </c>
      <c r="CB71" s="33">
        <f t="shared" si="2"/>
        <v>2723</v>
      </c>
      <c r="CC71" s="33">
        <f t="shared" si="2"/>
        <v>2712</v>
      </c>
      <c r="CD71" s="33">
        <f t="shared" si="2"/>
        <v>2106</v>
      </c>
      <c r="CE71" s="33">
        <f t="shared" si="2"/>
        <v>1563</v>
      </c>
      <c r="CF71" s="33">
        <f t="shared" si="2"/>
        <v>10620</v>
      </c>
      <c r="CG71" s="33">
        <f t="shared" si="2"/>
        <v>4073</v>
      </c>
      <c r="CH71" s="33">
        <f t="shared" si="2"/>
        <v>1933</v>
      </c>
      <c r="CI71" s="33">
        <f t="shared" si="2"/>
        <v>2416</v>
      </c>
      <c r="CJ71" s="33">
        <f t="shared" si="2"/>
        <v>3728</v>
      </c>
      <c r="CK71" s="33">
        <f t="shared" si="2"/>
        <v>1518</v>
      </c>
      <c r="CL71" s="33">
        <f t="shared" si="2"/>
        <v>3818</v>
      </c>
      <c r="CM71" s="33">
        <f t="shared" si="2"/>
        <v>9049</v>
      </c>
      <c r="CN71" s="33">
        <f t="shared" si="2"/>
        <v>3345</v>
      </c>
      <c r="CO71" s="33">
        <f t="shared" si="2"/>
        <v>1465</v>
      </c>
      <c r="CP71" s="33">
        <f t="shared" si="2"/>
        <v>2774</v>
      </c>
      <c r="CQ71" s="33">
        <f t="shared" si="2"/>
        <v>3425</v>
      </c>
      <c r="CR71" s="33">
        <f t="shared" si="2"/>
        <v>5460</v>
      </c>
      <c r="CS71" s="33">
        <f t="shared" si="2"/>
        <v>3646</v>
      </c>
      <c r="CT71" s="33">
        <f t="shared" si="2"/>
        <v>938</v>
      </c>
      <c r="CU71" s="33">
        <f t="shared" si="2"/>
        <v>3583</v>
      </c>
      <c r="CV71" s="33">
        <f t="shared" si="2"/>
        <v>4967</v>
      </c>
      <c r="CW71" s="33">
        <f t="shared" si="2"/>
        <v>5394</v>
      </c>
      <c r="CX71" s="33">
        <f t="shared" si="2"/>
        <v>1388</v>
      </c>
      <c r="CY71" s="33">
        <f t="shared" si="2"/>
        <v>1789</v>
      </c>
      <c r="CZ71" s="33">
        <f t="shared" si="2"/>
        <v>3172</v>
      </c>
      <c r="DA71" s="33">
        <f t="shared" si="2"/>
        <v>4670</v>
      </c>
      <c r="DB71" s="33">
        <f t="shared" si="2"/>
        <v>2067</v>
      </c>
      <c r="DC71" s="33">
        <f t="shared" si="2"/>
        <v>2904</v>
      </c>
      <c r="DD71" s="33">
        <f t="shared" si="2"/>
        <v>11110</v>
      </c>
      <c r="DE71" s="33">
        <f>SUM(DE9:DE70)</f>
        <v>2615</v>
      </c>
      <c r="DF71" s="33">
        <f t="shared" si="2"/>
        <v>0</v>
      </c>
      <c r="DG71" s="33">
        <f t="shared" si="2"/>
        <v>1442</v>
      </c>
      <c r="DH71" s="33">
        <f t="shared" si="2"/>
        <v>5812</v>
      </c>
      <c r="DI71" s="33">
        <f t="shared" si="2"/>
        <v>580</v>
      </c>
      <c r="DJ71" s="33">
        <f t="shared" si="2"/>
        <v>1200</v>
      </c>
      <c r="DK71" s="33">
        <f t="shared" si="2"/>
        <v>1000</v>
      </c>
      <c r="DL71" s="33">
        <f t="shared" si="2"/>
        <v>0</v>
      </c>
      <c r="DM71" s="33">
        <f t="shared" si="2"/>
        <v>400</v>
      </c>
      <c r="DN71" s="33">
        <f t="shared" si="2"/>
        <v>125</v>
      </c>
      <c r="DO71" s="41">
        <f t="shared" si="2"/>
        <v>215</v>
      </c>
      <c r="DP71" s="33">
        <f t="shared" si="2"/>
        <v>104</v>
      </c>
      <c r="DQ71" s="33">
        <f t="shared" si="2"/>
        <v>0</v>
      </c>
      <c r="DR71" s="33">
        <f>SUM(DR9:DR70)</f>
        <v>392422</v>
      </c>
    </row>
    <row r="72" spans="1:122" x14ac:dyDescent="0.25">
      <c r="M72" s="35"/>
      <c r="P72" s="35"/>
      <c r="X72" s="35"/>
      <c r="AX72" s="35"/>
      <c r="CR72" s="36"/>
    </row>
    <row r="73" spans="1:122" x14ac:dyDescent="0.25">
      <c r="Z73" s="19"/>
    </row>
    <row r="74" spans="1:122" x14ac:dyDescent="0.25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</row>
  </sheetData>
  <autoFilter ref="A8:DR73">
    <filterColumn colId="121">
      <filters blank="1">
        <filter val="1 011"/>
        <filter val="1 319"/>
        <filter val="1 375"/>
        <filter val="1 463"/>
        <filter val="1 554"/>
        <filter val="1 772"/>
        <filter val="1 849"/>
        <filter val="10 642"/>
        <filter val="116"/>
        <filter val="13 570"/>
        <filter val="14 340"/>
        <filter val="15 091"/>
        <filter val="17 246"/>
        <filter val="17 863"/>
        <filter val="181"/>
        <filter val="2 022"/>
        <filter val="2 130"/>
        <filter val="2 150"/>
        <filter val="2 188"/>
        <filter val="2 212"/>
        <filter val="2 415"/>
        <filter val="2 695"/>
        <filter val="2 702"/>
        <filter val="2 960"/>
        <filter val="22 751"/>
        <filter val="24 924"/>
        <filter val="26 972"/>
        <filter val="3 612"/>
        <filter val="3 683"/>
        <filter val="3 847"/>
        <filter val="3 980"/>
        <filter val="30"/>
        <filter val="308"/>
        <filter val="39 013"/>
        <filter val="39 724"/>
        <filter val="392 422"/>
        <filter val="4 868"/>
        <filter val="41 880"/>
        <filter val="428"/>
        <filter val="5"/>
        <filter val="510"/>
        <filter val="540"/>
        <filter val="579"/>
        <filter val="6 282"/>
        <filter val="6 872"/>
        <filter val="601"/>
        <filter val="642"/>
        <filter val="697"/>
        <filter val="7 328"/>
        <filter val="7 814"/>
        <filter val="8"/>
        <filter val="8 054"/>
        <filter val="891"/>
        <filter val="892"/>
        <filter val="894"/>
        <filter val="9 183"/>
        <filter val="902"/>
        <filter val="928"/>
        <filter val="942"/>
        <filter val="967"/>
      </filters>
    </filterColumn>
  </autoFilter>
  <mergeCells count="8">
    <mergeCell ref="DR5:DR7"/>
    <mergeCell ref="O1:X1"/>
    <mergeCell ref="B4:C4"/>
    <mergeCell ref="A5:A7"/>
    <mergeCell ref="B5:B7"/>
    <mergeCell ref="C5:C7"/>
    <mergeCell ref="D5:DQ5"/>
    <mergeCell ref="D3:U3"/>
  </mergeCells>
  <pageMargins left="0.23622047244094491" right="0.23622047244094491" top="0" bottom="0" header="0.11811023622047245" footer="0.11811023622047245"/>
  <pageSetup paperSize="9" scale="37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DS76"/>
  <sheetViews>
    <sheetView view="pageBreakPreview" zoomScale="80" zoomScaleNormal="100" zoomScaleSheetLayoutView="80" workbookViewId="0">
      <pane xSplit="3" ySplit="8" topLeftCell="D55" activePane="bottomRight" state="frozen"/>
      <selection pane="topRight" activeCell="D1" sqref="D1"/>
      <selection pane="bottomLeft" activeCell="A9" sqref="A9"/>
      <selection pane="bottomRight" activeCell="I62" sqref="I62"/>
    </sheetView>
  </sheetViews>
  <sheetFormatPr defaultColWidth="9.140625" defaultRowHeight="15" outlineLevelCol="1" x14ac:dyDescent="0.25"/>
  <cols>
    <col min="1" max="1" width="6.28515625" style="93" customWidth="1"/>
    <col min="2" max="2" width="41.7109375" style="93" customWidth="1"/>
    <col min="3" max="6" width="10.5703125" style="93" customWidth="1"/>
    <col min="7" max="7" width="12.5703125" style="93" customWidth="1"/>
    <col min="8" max="25" width="10.5703125" style="93" customWidth="1"/>
    <col min="26" max="26" width="10.5703125" style="94" customWidth="1"/>
    <col min="27" max="27" width="10.5703125" style="93" hidden="1" customWidth="1" outlineLevel="1"/>
    <col min="28" max="33" width="10.5703125" style="93" customWidth="1" outlineLevel="1"/>
    <col min="34" max="38" width="10.5703125" style="93" customWidth="1"/>
    <col min="39" max="39" width="10.5703125" style="93" customWidth="1" outlineLevel="1"/>
    <col min="40" max="40" width="9.85546875" style="93" hidden="1" customWidth="1" outlineLevel="1"/>
    <col min="41" max="41" width="13" style="93" hidden="1" customWidth="1" outlineLevel="1"/>
    <col min="42" max="42" width="12.7109375" style="93" hidden="1" customWidth="1" outlineLevel="1"/>
    <col min="43" max="43" width="9.42578125" style="93" customWidth="1" outlineLevel="1"/>
    <col min="44" max="44" width="10.28515625" style="93" hidden="1" customWidth="1" outlineLevel="1"/>
    <col min="45" max="45" width="16.28515625" style="93" customWidth="1" outlineLevel="1"/>
    <col min="46" max="46" width="12.7109375" style="93" hidden="1" customWidth="1" outlineLevel="1"/>
    <col min="47" max="47" width="14.5703125" style="93" hidden="1" customWidth="1" outlineLevel="1"/>
    <col min="48" max="48" width="14.5703125" style="93" customWidth="1" outlineLevel="1"/>
    <col min="49" max="49" width="11.28515625" style="93" hidden="1" customWidth="1" outlineLevel="1"/>
    <col min="50" max="50" width="16" style="93" customWidth="1" outlineLevel="1"/>
    <col min="51" max="51" width="12.28515625" style="93" hidden="1" customWidth="1" outlineLevel="1"/>
    <col min="52" max="52" width="10.140625" style="93" customWidth="1" outlineLevel="1"/>
    <col min="53" max="53" width="12.7109375" style="93" hidden="1" customWidth="1" outlineLevel="1"/>
    <col min="54" max="54" width="11.7109375" style="93" hidden="1" customWidth="1" outlineLevel="1"/>
    <col min="55" max="55" width="9.5703125" style="93" customWidth="1" outlineLevel="1"/>
    <col min="56" max="56" width="10.140625" style="93" hidden="1" customWidth="1" outlineLevel="1"/>
    <col min="57" max="57" width="11.42578125" style="93" hidden="1" customWidth="1" outlineLevel="1"/>
    <col min="58" max="58" width="13.140625" style="93" hidden="1" customWidth="1" outlineLevel="1"/>
    <col min="59" max="59" width="10.5703125" style="93" hidden="1" customWidth="1" outlineLevel="1"/>
    <col min="60" max="60" width="11.5703125" style="93" hidden="1" customWidth="1"/>
    <col min="61" max="61" width="12.7109375" style="93" hidden="1" customWidth="1" outlineLevel="1"/>
    <col min="62" max="62" width="9.42578125" style="93" hidden="1" customWidth="1" outlineLevel="1"/>
    <col min="63" max="63" width="10.5703125" style="93" customWidth="1" outlineLevel="1"/>
    <col min="64" max="66" width="10.5703125" style="93" hidden="1" customWidth="1" outlineLevel="1"/>
    <col min="67" max="67" width="10.5703125" style="93" customWidth="1" collapsed="1"/>
    <col min="68" max="68" width="10.5703125" style="93" customWidth="1" outlineLevel="1"/>
    <col min="69" max="74" width="10.5703125" style="93" hidden="1" customWidth="1" outlineLevel="1"/>
    <col min="75" max="75" width="10.5703125" style="93" customWidth="1" collapsed="1"/>
    <col min="76" max="76" width="10.5703125" style="93" hidden="1" customWidth="1" outlineLevel="1"/>
    <col min="77" max="77" width="10.5703125" style="93" customWidth="1" outlineLevel="1"/>
    <col min="78" max="83" width="10.5703125" style="93" customWidth="1"/>
    <col min="84" max="97" width="13.7109375" style="93" customWidth="1"/>
    <col min="98" max="98" width="11.140625" style="93" bestFit="1" customWidth="1"/>
    <col min="99" max="99" width="13.85546875" style="93" customWidth="1"/>
    <col min="100" max="100" width="14.85546875" style="93" customWidth="1"/>
    <col min="101" max="101" width="14.7109375" style="93" customWidth="1"/>
    <col min="102" max="102" width="15.42578125" style="93" customWidth="1"/>
    <col min="103" max="103" width="13.5703125" style="93" customWidth="1"/>
    <col min="104" max="104" width="15.7109375" style="93" customWidth="1"/>
    <col min="105" max="105" width="15.28515625" style="93" customWidth="1"/>
    <col min="106" max="106" width="15.7109375" style="93" customWidth="1"/>
    <col min="107" max="107" width="13.28515625" style="93" customWidth="1"/>
    <col min="108" max="108" width="14.28515625" style="93" customWidth="1"/>
    <col min="109" max="109" width="13.140625" style="93" customWidth="1"/>
    <col min="110" max="110" width="12.42578125" style="93" hidden="1" customWidth="1" outlineLevel="1"/>
    <col min="111" max="111" width="12.85546875" style="93" customWidth="1" collapsed="1"/>
    <col min="112" max="112" width="12" style="93" customWidth="1"/>
    <col min="113" max="113" width="13.5703125" style="93" customWidth="1" outlineLevel="1"/>
    <col min="114" max="114" width="11.42578125" style="93" customWidth="1" outlineLevel="1"/>
    <col min="115" max="115" width="12" style="93" customWidth="1" outlineLevel="1"/>
    <col min="116" max="116" width="11.42578125" style="93" hidden="1" customWidth="1" outlineLevel="1"/>
    <col min="117" max="117" width="15.7109375" style="93" customWidth="1" outlineLevel="1"/>
    <col min="118" max="118" width="13.28515625" style="93" hidden="1" customWidth="1"/>
    <col min="119" max="119" width="15.140625" style="95" customWidth="1"/>
    <col min="120" max="120" width="15.7109375" style="93" customWidth="1"/>
    <col min="121" max="121" width="13.85546875" style="93" hidden="1" customWidth="1"/>
    <col min="122" max="122" width="11.28515625" style="93" customWidth="1"/>
    <col min="123" max="16384" width="9.140625" style="93"/>
  </cols>
  <sheetData>
    <row r="1" spans="1:122" ht="26.25" customHeight="1" x14ac:dyDescent="0.25"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122" ht="27" customHeight="1" x14ac:dyDescent="0.25"/>
    <row r="3" spans="1:122" ht="20.25" x14ac:dyDescent="0.3">
      <c r="D3" s="96" t="s">
        <v>240</v>
      </c>
    </row>
    <row r="4" spans="1:122" ht="22.5" customHeight="1" x14ac:dyDescent="0.3">
      <c r="A4" s="97"/>
      <c r="B4" s="179"/>
      <c r="C4" s="179"/>
      <c r="L4" s="98"/>
      <c r="AG4" s="98" t="s">
        <v>241</v>
      </c>
    </row>
    <row r="5" spans="1:122" ht="15" customHeight="1" x14ac:dyDescent="0.25">
      <c r="A5" s="180" t="s">
        <v>183</v>
      </c>
      <c r="B5" s="181" t="s">
        <v>184</v>
      </c>
      <c r="C5" s="181" t="s">
        <v>242</v>
      </c>
      <c r="D5" s="182" t="s">
        <v>243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77" t="s">
        <v>185</v>
      </c>
    </row>
    <row r="6" spans="1:122" x14ac:dyDescent="0.25">
      <c r="A6" s="180"/>
      <c r="B6" s="181"/>
      <c r="C6" s="181"/>
      <c r="D6" s="99">
        <v>1</v>
      </c>
      <c r="E6" s="99">
        <v>2</v>
      </c>
      <c r="F6" s="99">
        <v>4</v>
      </c>
      <c r="G6" s="99">
        <v>6</v>
      </c>
      <c r="H6" s="99">
        <v>9</v>
      </c>
      <c r="I6" s="99">
        <v>100</v>
      </c>
      <c r="J6" s="99">
        <v>103</v>
      </c>
      <c r="K6" s="99">
        <v>104</v>
      </c>
      <c r="L6" s="99">
        <v>105</v>
      </c>
      <c r="M6" s="99">
        <v>110</v>
      </c>
      <c r="N6" s="99">
        <v>111</v>
      </c>
      <c r="O6" s="99">
        <v>112</v>
      </c>
      <c r="P6" s="99">
        <v>115</v>
      </c>
      <c r="Q6" s="99">
        <v>120</v>
      </c>
      <c r="R6" s="99">
        <v>121</v>
      </c>
      <c r="S6" s="99">
        <v>123</v>
      </c>
      <c r="T6" s="99">
        <v>125</v>
      </c>
      <c r="U6" s="99">
        <v>126</v>
      </c>
      <c r="V6" s="99">
        <v>130</v>
      </c>
      <c r="W6" s="99">
        <v>131</v>
      </c>
      <c r="X6" s="99">
        <v>134</v>
      </c>
      <c r="Y6" s="99">
        <v>135</v>
      </c>
      <c r="Z6" s="99">
        <v>140</v>
      </c>
      <c r="AA6" s="99">
        <v>142</v>
      </c>
      <c r="AB6" s="99">
        <v>143</v>
      </c>
      <c r="AC6" s="99">
        <v>145</v>
      </c>
      <c r="AD6" s="99">
        <v>147</v>
      </c>
      <c r="AE6" s="99">
        <v>150</v>
      </c>
      <c r="AF6" s="99">
        <v>152</v>
      </c>
      <c r="AG6" s="99">
        <v>170</v>
      </c>
      <c r="AH6" s="99">
        <v>171</v>
      </c>
      <c r="AI6" s="99">
        <v>180</v>
      </c>
      <c r="AJ6" s="99">
        <v>182</v>
      </c>
      <c r="AK6" s="99">
        <v>186</v>
      </c>
      <c r="AL6" s="99">
        <v>187</v>
      </c>
      <c r="AM6" s="99">
        <v>190</v>
      </c>
      <c r="AN6" s="99">
        <v>272</v>
      </c>
      <c r="AO6" s="99">
        <v>274</v>
      </c>
      <c r="AP6" s="99">
        <v>282</v>
      </c>
      <c r="AQ6" s="99">
        <v>284</v>
      </c>
      <c r="AR6" s="99">
        <v>288</v>
      </c>
      <c r="AS6" s="99">
        <v>300</v>
      </c>
      <c r="AT6" s="99">
        <v>317</v>
      </c>
      <c r="AU6" s="99">
        <v>325</v>
      </c>
      <c r="AV6" s="99">
        <v>326</v>
      </c>
      <c r="AW6" s="99">
        <v>327</v>
      </c>
      <c r="AX6" s="99">
        <v>329</v>
      </c>
      <c r="AY6" s="99">
        <v>330</v>
      </c>
      <c r="AZ6" s="99">
        <v>332</v>
      </c>
      <c r="BA6" s="99">
        <v>333</v>
      </c>
      <c r="BB6" s="99">
        <v>337</v>
      </c>
      <c r="BC6" s="99">
        <v>338</v>
      </c>
      <c r="BD6" s="99">
        <v>341</v>
      </c>
      <c r="BE6" s="99">
        <v>343</v>
      </c>
      <c r="BF6" s="99">
        <v>346</v>
      </c>
      <c r="BG6" s="99">
        <v>347</v>
      </c>
      <c r="BH6" s="99">
        <v>356</v>
      </c>
      <c r="BI6" s="99">
        <v>357</v>
      </c>
      <c r="BJ6" s="99">
        <v>370</v>
      </c>
      <c r="BK6" s="99">
        <v>372</v>
      </c>
      <c r="BL6" s="99">
        <v>375</v>
      </c>
      <c r="BM6" s="99">
        <v>377</v>
      </c>
      <c r="BN6" s="99">
        <v>381</v>
      </c>
      <c r="BO6" s="99">
        <v>382</v>
      </c>
      <c r="BP6" s="99">
        <v>383</v>
      </c>
      <c r="BQ6" s="99">
        <v>384</v>
      </c>
      <c r="BR6" s="99">
        <v>385</v>
      </c>
      <c r="BS6" s="99">
        <v>387</v>
      </c>
      <c r="BT6" s="99">
        <v>388</v>
      </c>
      <c r="BU6" s="99">
        <v>389</v>
      </c>
      <c r="BV6" s="99">
        <v>390</v>
      </c>
      <c r="BW6" s="99">
        <v>392</v>
      </c>
      <c r="BX6" s="99">
        <v>392</v>
      </c>
      <c r="BY6" s="100">
        <v>395</v>
      </c>
      <c r="BZ6" s="99">
        <v>600</v>
      </c>
      <c r="CA6" s="99">
        <v>601</v>
      </c>
      <c r="CB6" s="99">
        <v>602</v>
      </c>
      <c r="CC6" s="99">
        <v>603</v>
      </c>
      <c r="CD6" s="99">
        <v>604</v>
      </c>
      <c r="CE6" s="99">
        <v>605</v>
      </c>
      <c r="CF6" s="99">
        <v>607</v>
      </c>
      <c r="CG6" s="99">
        <v>610</v>
      </c>
      <c r="CH6" s="99">
        <v>611</v>
      </c>
      <c r="CI6" s="99">
        <v>612</v>
      </c>
      <c r="CJ6" s="99">
        <v>613</v>
      </c>
      <c r="CK6" s="99">
        <v>615</v>
      </c>
      <c r="CL6" s="99">
        <v>616</v>
      </c>
      <c r="CM6" s="99">
        <v>618</v>
      </c>
      <c r="CN6" s="99">
        <v>623</v>
      </c>
      <c r="CO6" s="99">
        <v>624</v>
      </c>
      <c r="CP6" s="99">
        <v>625</v>
      </c>
      <c r="CQ6" s="99">
        <v>626</v>
      </c>
      <c r="CR6" s="99">
        <v>628</v>
      </c>
      <c r="CS6" s="99">
        <v>630</v>
      </c>
      <c r="CT6" s="99">
        <v>631</v>
      </c>
      <c r="CU6" s="99">
        <v>632</v>
      </c>
      <c r="CV6" s="99">
        <v>634</v>
      </c>
      <c r="CW6" s="99">
        <v>636</v>
      </c>
      <c r="CX6" s="99">
        <v>639</v>
      </c>
      <c r="CY6" s="99">
        <v>640</v>
      </c>
      <c r="CZ6" s="99">
        <v>641</v>
      </c>
      <c r="DA6" s="99">
        <v>642</v>
      </c>
      <c r="DB6" s="99">
        <v>645</v>
      </c>
      <c r="DC6" s="99">
        <v>646</v>
      </c>
      <c r="DD6" s="99">
        <v>647</v>
      </c>
      <c r="DE6" s="99">
        <v>651</v>
      </c>
      <c r="DF6" s="99">
        <v>653</v>
      </c>
      <c r="DG6" s="99">
        <v>655</v>
      </c>
      <c r="DH6" s="99">
        <v>657</v>
      </c>
      <c r="DI6" s="99">
        <v>662</v>
      </c>
      <c r="DJ6" s="99">
        <v>664</v>
      </c>
      <c r="DK6" s="99">
        <v>667</v>
      </c>
      <c r="DL6" s="99">
        <v>669</v>
      </c>
      <c r="DM6" s="99">
        <v>670</v>
      </c>
      <c r="DN6" s="99">
        <v>671</v>
      </c>
      <c r="DO6" s="100">
        <v>868</v>
      </c>
      <c r="DP6" s="99">
        <v>869</v>
      </c>
      <c r="DQ6" s="99">
        <v>873</v>
      </c>
      <c r="DR6" s="177"/>
    </row>
    <row r="7" spans="1:122" ht="111" customHeight="1" x14ac:dyDescent="0.25">
      <c r="A7" s="180"/>
      <c r="B7" s="181"/>
      <c r="C7" s="181"/>
      <c r="D7" s="100" t="s">
        <v>25</v>
      </c>
      <c r="E7" s="100" t="s">
        <v>26</v>
      </c>
      <c r="F7" s="100" t="s">
        <v>27</v>
      </c>
      <c r="G7" s="100" t="s">
        <v>28</v>
      </c>
      <c r="H7" s="100" t="s">
        <v>29</v>
      </c>
      <c r="I7" s="100" t="s">
        <v>31</v>
      </c>
      <c r="J7" s="100" t="s">
        <v>32</v>
      </c>
      <c r="K7" s="100" t="s">
        <v>33</v>
      </c>
      <c r="L7" s="100" t="s">
        <v>34</v>
      </c>
      <c r="M7" s="100" t="s">
        <v>35</v>
      </c>
      <c r="N7" s="100" t="s">
        <v>36</v>
      </c>
      <c r="O7" s="100" t="s">
        <v>37</v>
      </c>
      <c r="P7" s="100" t="s">
        <v>38</v>
      </c>
      <c r="Q7" s="100" t="s">
        <v>40</v>
      </c>
      <c r="R7" s="100" t="s">
        <v>41</v>
      </c>
      <c r="S7" s="100" t="s">
        <v>42</v>
      </c>
      <c r="T7" s="100" t="s">
        <v>43</v>
      </c>
      <c r="U7" s="100" t="s">
        <v>44</v>
      </c>
      <c r="V7" s="100" t="s">
        <v>45</v>
      </c>
      <c r="W7" s="100" t="s">
        <v>46</v>
      </c>
      <c r="X7" s="100" t="s">
        <v>47</v>
      </c>
      <c r="Y7" s="100" t="s">
        <v>48</v>
      </c>
      <c r="Z7" s="100" t="s">
        <v>49</v>
      </c>
      <c r="AA7" s="100" t="s">
        <v>186</v>
      </c>
      <c r="AB7" s="100" t="s">
        <v>51</v>
      </c>
      <c r="AC7" s="100" t="s">
        <v>52</v>
      </c>
      <c r="AD7" s="100" t="s">
        <v>275</v>
      </c>
      <c r="AE7" s="100" t="s">
        <v>276</v>
      </c>
      <c r="AF7" s="100" t="s">
        <v>55</v>
      </c>
      <c r="AG7" s="100" t="s">
        <v>57</v>
      </c>
      <c r="AH7" s="100" t="s">
        <v>58</v>
      </c>
      <c r="AI7" s="100" t="s">
        <v>59</v>
      </c>
      <c r="AJ7" s="100" t="s">
        <v>60</v>
      </c>
      <c r="AK7" s="100" t="s">
        <v>61</v>
      </c>
      <c r="AL7" s="100" t="s">
        <v>62</v>
      </c>
      <c r="AM7" s="100" t="s">
        <v>277</v>
      </c>
      <c r="AN7" s="100" t="s">
        <v>87</v>
      </c>
      <c r="AO7" s="100" t="s">
        <v>88</v>
      </c>
      <c r="AP7" s="100" t="s">
        <v>89</v>
      </c>
      <c r="AQ7" s="100" t="s">
        <v>90</v>
      </c>
      <c r="AR7" s="100" t="s">
        <v>91</v>
      </c>
      <c r="AS7" s="100" t="s">
        <v>279</v>
      </c>
      <c r="AT7" s="100" t="s">
        <v>95</v>
      </c>
      <c r="AU7" s="100" t="s">
        <v>96</v>
      </c>
      <c r="AV7" s="100" t="s">
        <v>97</v>
      </c>
      <c r="AW7" s="100" t="s">
        <v>187</v>
      </c>
      <c r="AX7" s="100" t="s">
        <v>278</v>
      </c>
      <c r="AY7" s="100" t="s">
        <v>100</v>
      </c>
      <c r="AZ7" s="100" t="s">
        <v>101</v>
      </c>
      <c r="BA7" s="100" t="s">
        <v>102</v>
      </c>
      <c r="BB7" s="100" t="s">
        <v>103</v>
      </c>
      <c r="BC7" s="100" t="s">
        <v>104</v>
      </c>
      <c r="BD7" s="100" t="s">
        <v>105</v>
      </c>
      <c r="BE7" s="100" t="s">
        <v>106</v>
      </c>
      <c r="BF7" s="100" t="s">
        <v>107</v>
      </c>
      <c r="BG7" s="100" t="s">
        <v>108</v>
      </c>
      <c r="BH7" s="100" t="s">
        <v>109</v>
      </c>
      <c r="BI7" s="100" t="s">
        <v>188</v>
      </c>
      <c r="BJ7" s="100" t="s">
        <v>112</v>
      </c>
      <c r="BK7" s="100" t="s">
        <v>113</v>
      </c>
      <c r="BL7" s="100" t="s">
        <v>114</v>
      </c>
      <c r="BM7" s="100" t="s">
        <v>115</v>
      </c>
      <c r="BN7" s="100" t="s">
        <v>116</v>
      </c>
      <c r="BO7" s="100" t="s">
        <v>117</v>
      </c>
      <c r="BP7" s="100" t="s">
        <v>118</v>
      </c>
      <c r="BQ7" s="100" t="s">
        <v>189</v>
      </c>
      <c r="BR7" s="100" t="s">
        <v>190</v>
      </c>
      <c r="BS7" s="100" t="s">
        <v>191</v>
      </c>
      <c r="BT7" s="100" t="s">
        <v>192</v>
      </c>
      <c r="BU7" s="100" t="s">
        <v>193</v>
      </c>
      <c r="BV7" s="100" t="s">
        <v>194</v>
      </c>
      <c r="BW7" s="100" t="s">
        <v>290</v>
      </c>
      <c r="BX7" s="100" t="s">
        <v>196</v>
      </c>
      <c r="BY7" s="101" t="s">
        <v>127</v>
      </c>
      <c r="BZ7" s="100" t="s">
        <v>128</v>
      </c>
      <c r="CA7" s="100" t="s">
        <v>129</v>
      </c>
      <c r="CB7" s="100" t="s">
        <v>130</v>
      </c>
      <c r="CC7" s="100" t="s">
        <v>131</v>
      </c>
      <c r="CD7" s="100" t="s">
        <v>132</v>
      </c>
      <c r="CE7" s="100" t="s">
        <v>133</v>
      </c>
      <c r="CF7" s="100" t="s">
        <v>134</v>
      </c>
      <c r="CG7" s="100" t="s">
        <v>135</v>
      </c>
      <c r="CH7" s="100" t="s">
        <v>136</v>
      </c>
      <c r="CI7" s="100" t="s">
        <v>137</v>
      </c>
      <c r="CJ7" s="100" t="s">
        <v>138</v>
      </c>
      <c r="CK7" s="100" t="s">
        <v>139</v>
      </c>
      <c r="CL7" s="100" t="s">
        <v>140</v>
      </c>
      <c r="CM7" s="100" t="s">
        <v>141</v>
      </c>
      <c r="CN7" s="100" t="s">
        <v>142</v>
      </c>
      <c r="CO7" s="100" t="s">
        <v>143</v>
      </c>
      <c r="CP7" s="100" t="s">
        <v>144</v>
      </c>
      <c r="CQ7" s="100" t="s">
        <v>145</v>
      </c>
      <c r="CR7" s="100" t="s">
        <v>146</v>
      </c>
      <c r="CS7" s="100" t="s">
        <v>147</v>
      </c>
      <c r="CT7" s="100" t="s">
        <v>148</v>
      </c>
      <c r="CU7" s="100" t="s">
        <v>149</v>
      </c>
      <c r="CV7" s="100" t="s">
        <v>150</v>
      </c>
      <c r="CW7" s="100" t="s">
        <v>151</v>
      </c>
      <c r="CX7" s="100" t="s">
        <v>152</v>
      </c>
      <c r="CY7" s="100" t="s">
        <v>153</v>
      </c>
      <c r="CZ7" s="100" t="s">
        <v>154</v>
      </c>
      <c r="DA7" s="100" t="s">
        <v>155</v>
      </c>
      <c r="DB7" s="100" t="s">
        <v>156</v>
      </c>
      <c r="DC7" s="100" t="s">
        <v>157</v>
      </c>
      <c r="DD7" s="100" t="s">
        <v>158</v>
      </c>
      <c r="DE7" s="100" t="s">
        <v>159</v>
      </c>
      <c r="DF7" s="100" t="s">
        <v>160</v>
      </c>
      <c r="DG7" s="100" t="s">
        <v>161</v>
      </c>
      <c r="DH7" s="100" t="s">
        <v>287</v>
      </c>
      <c r="DI7" s="100" t="s">
        <v>288</v>
      </c>
      <c r="DJ7" s="100" t="s">
        <v>164</v>
      </c>
      <c r="DK7" s="100" t="s">
        <v>199</v>
      </c>
      <c r="DL7" s="100" t="s">
        <v>166</v>
      </c>
      <c r="DM7" s="100" t="s">
        <v>167</v>
      </c>
      <c r="DN7" s="100" t="s">
        <v>200</v>
      </c>
      <c r="DO7" s="100" t="s">
        <v>169</v>
      </c>
      <c r="DP7" s="100" t="s">
        <v>170</v>
      </c>
      <c r="DQ7" s="100" t="s">
        <v>171</v>
      </c>
      <c r="DR7" s="177"/>
    </row>
    <row r="8" spans="1:122" x14ac:dyDescent="0.25">
      <c r="A8" s="102">
        <v>1</v>
      </c>
      <c r="B8" s="103">
        <v>2</v>
      </c>
      <c r="C8" s="103">
        <v>3</v>
      </c>
      <c r="D8" s="102">
        <v>4</v>
      </c>
      <c r="E8" s="103">
        <v>5</v>
      </c>
      <c r="F8" s="103">
        <v>6</v>
      </c>
      <c r="G8" s="102">
        <v>7</v>
      </c>
      <c r="H8" s="103">
        <v>8</v>
      </c>
      <c r="I8" s="103">
        <v>9</v>
      </c>
      <c r="J8" s="102">
        <v>10</v>
      </c>
      <c r="K8" s="103">
        <v>11</v>
      </c>
      <c r="L8" s="103">
        <v>12</v>
      </c>
      <c r="M8" s="102">
        <v>13</v>
      </c>
      <c r="N8" s="103">
        <v>14</v>
      </c>
      <c r="O8" s="103">
        <v>15</v>
      </c>
      <c r="P8" s="102">
        <v>16</v>
      </c>
      <c r="Q8" s="103">
        <v>17</v>
      </c>
      <c r="R8" s="103">
        <v>18</v>
      </c>
      <c r="S8" s="102">
        <v>19</v>
      </c>
      <c r="T8" s="103">
        <v>20</v>
      </c>
      <c r="U8" s="103">
        <v>21</v>
      </c>
      <c r="V8" s="102">
        <v>22</v>
      </c>
      <c r="W8" s="103">
        <v>23</v>
      </c>
      <c r="X8" s="103">
        <v>24</v>
      </c>
      <c r="Y8" s="102">
        <v>25</v>
      </c>
      <c r="Z8" s="103">
        <v>26</v>
      </c>
      <c r="AA8" s="103">
        <v>27</v>
      </c>
      <c r="AB8" s="102">
        <v>28</v>
      </c>
      <c r="AC8" s="103">
        <v>29</v>
      </c>
      <c r="AD8" s="103">
        <v>30</v>
      </c>
      <c r="AE8" s="102">
        <v>31</v>
      </c>
      <c r="AF8" s="103">
        <v>32</v>
      </c>
      <c r="AG8" s="103">
        <v>33</v>
      </c>
      <c r="AH8" s="102">
        <v>34</v>
      </c>
      <c r="AI8" s="103">
        <v>35</v>
      </c>
      <c r="AJ8" s="103">
        <v>36</v>
      </c>
      <c r="AK8" s="102">
        <v>37</v>
      </c>
      <c r="AL8" s="103">
        <v>38</v>
      </c>
      <c r="AM8" s="103">
        <v>39</v>
      </c>
      <c r="AN8" s="102">
        <v>40</v>
      </c>
      <c r="AO8" s="103">
        <v>41</v>
      </c>
      <c r="AP8" s="103">
        <v>42</v>
      </c>
      <c r="AQ8" s="102">
        <v>43</v>
      </c>
      <c r="AR8" s="103">
        <v>44</v>
      </c>
      <c r="AS8" s="103">
        <v>45</v>
      </c>
      <c r="AT8" s="102">
        <v>46</v>
      </c>
      <c r="AU8" s="103">
        <v>47</v>
      </c>
      <c r="AV8" s="103">
        <v>48</v>
      </c>
      <c r="AW8" s="102">
        <v>49</v>
      </c>
      <c r="AX8" s="103">
        <v>50</v>
      </c>
      <c r="AY8" s="103">
        <v>51</v>
      </c>
      <c r="AZ8" s="102">
        <v>52</v>
      </c>
      <c r="BA8" s="103">
        <v>53</v>
      </c>
      <c r="BB8" s="103">
        <v>54</v>
      </c>
      <c r="BC8" s="102">
        <v>55</v>
      </c>
      <c r="BD8" s="103">
        <v>56</v>
      </c>
      <c r="BE8" s="103">
        <v>57</v>
      </c>
      <c r="BF8" s="102">
        <v>58</v>
      </c>
      <c r="BG8" s="103">
        <v>59</v>
      </c>
      <c r="BH8" s="103">
        <v>60</v>
      </c>
      <c r="BI8" s="102">
        <v>61</v>
      </c>
      <c r="BJ8" s="103">
        <v>62</v>
      </c>
      <c r="BK8" s="103">
        <v>63</v>
      </c>
      <c r="BL8" s="102">
        <v>64</v>
      </c>
      <c r="BM8" s="103">
        <v>65</v>
      </c>
      <c r="BN8" s="103">
        <v>66</v>
      </c>
      <c r="BO8" s="102">
        <v>67</v>
      </c>
      <c r="BP8" s="103">
        <v>68</v>
      </c>
      <c r="BQ8" s="103">
        <v>69</v>
      </c>
      <c r="BR8" s="102">
        <v>70</v>
      </c>
      <c r="BS8" s="103">
        <v>71</v>
      </c>
      <c r="BT8" s="103">
        <v>72</v>
      </c>
      <c r="BU8" s="102">
        <v>73</v>
      </c>
      <c r="BV8" s="103">
        <v>74</v>
      </c>
      <c r="BW8" s="103">
        <v>75</v>
      </c>
      <c r="BX8" s="102">
        <v>76</v>
      </c>
      <c r="BY8" s="102"/>
      <c r="BZ8" s="103">
        <v>77</v>
      </c>
      <c r="CA8" s="103">
        <v>78</v>
      </c>
      <c r="CB8" s="102">
        <v>79</v>
      </c>
      <c r="CC8" s="103">
        <v>80</v>
      </c>
      <c r="CD8" s="103">
        <v>81</v>
      </c>
      <c r="CE8" s="102">
        <v>82</v>
      </c>
      <c r="CF8" s="103">
        <v>83</v>
      </c>
      <c r="CG8" s="103">
        <v>84</v>
      </c>
      <c r="CH8" s="102">
        <v>85</v>
      </c>
      <c r="CI8" s="103">
        <v>86</v>
      </c>
      <c r="CJ8" s="103">
        <v>87</v>
      </c>
      <c r="CK8" s="102">
        <v>88</v>
      </c>
      <c r="CL8" s="103">
        <v>89</v>
      </c>
      <c r="CM8" s="103">
        <v>90</v>
      </c>
      <c r="CN8" s="102">
        <v>91</v>
      </c>
      <c r="CO8" s="103">
        <v>92</v>
      </c>
      <c r="CP8" s="103">
        <v>93</v>
      </c>
      <c r="CQ8" s="102">
        <v>94</v>
      </c>
      <c r="CR8" s="103">
        <v>95</v>
      </c>
      <c r="CS8" s="103">
        <v>96</v>
      </c>
      <c r="CT8" s="102">
        <v>97</v>
      </c>
      <c r="CU8" s="103">
        <v>98</v>
      </c>
      <c r="CV8" s="103">
        <v>99</v>
      </c>
      <c r="CW8" s="102">
        <v>100</v>
      </c>
      <c r="CX8" s="103">
        <v>101</v>
      </c>
      <c r="CY8" s="103">
        <v>102</v>
      </c>
      <c r="CZ8" s="102">
        <v>103</v>
      </c>
      <c r="DA8" s="103">
        <v>104</v>
      </c>
      <c r="DB8" s="103">
        <v>105</v>
      </c>
      <c r="DC8" s="102">
        <v>106</v>
      </c>
      <c r="DD8" s="103">
        <v>107</v>
      </c>
      <c r="DE8" s="103">
        <v>108</v>
      </c>
      <c r="DF8" s="102">
        <v>109</v>
      </c>
      <c r="DG8" s="103">
        <v>110</v>
      </c>
      <c r="DH8" s="103">
        <v>111</v>
      </c>
      <c r="DI8" s="102">
        <v>112</v>
      </c>
      <c r="DJ8" s="103">
        <v>113</v>
      </c>
      <c r="DK8" s="103">
        <v>114</v>
      </c>
      <c r="DL8" s="102">
        <v>115</v>
      </c>
      <c r="DM8" s="103">
        <v>116</v>
      </c>
      <c r="DN8" s="103">
        <v>117</v>
      </c>
      <c r="DO8" s="104">
        <v>118</v>
      </c>
      <c r="DP8" s="103">
        <v>119</v>
      </c>
      <c r="DQ8" s="103">
        <v>120</v>
      </c>
      <c r="DR8" s="102">
        <v>121</v>
      </c>
    </row>
    <row r="9" spans="1:122" ht="15.75" x14ac:dyDescent="0.25">
      <c r="A9" s="105">
        <v>1</v>
      </c>
      <c r="B9" s="106" t="s">
        <v>244</v>
      </c>
      <c r="C9" s="106" t="s">
        <v>245</v>
      </c>
      <c r="D9" s="107">
        <v>1956</v>
      </c>
      <c r="E9" s="107">
        <v>0</v>
      </c>
      <c r="F9" s="107">
        <v>101</v>
      </c>
      <c r="G9" s="107">
        <v>0</v>
      </c>
      <c r="H9" s="107">
        <v>1588</v>
      </c>
      <c r="I9" s="107">
        <v>4086</v>
      </c>
      <c r="J9" s="107">
        <v>372</v>
      </c>
      <c r="K9" s="107">
        <v>1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1497</v>
      </c>
      <c r="T9" s="107">
        <v>6338</v>
      </c>
      <c r="U9" s="107">
        <v>3321</v>
      </c>
      <c r="V9" s="107">
        <v>0</v>
      </c>
      <c r="W9" s="107">
        <v>547</v>
      </c>
      <c r="X9" s="107">
        <v>0</v>
      </c>
      <c r="Y9" s="107">
        <v>450</v>
      </c>
      <c r="Z9" s="107">
        <v>1451</v>
      </c>
      <c r="AA9" s="107">
        <v>0</v>
      </c>
      <c r="AB9" s="107">
        <v>0</v>
      </c>
      <c r="AC9" s="107">
        <v>96</v>
      </c>
      <c r="AD9" s="107">
        <v>288</v>
      </c>
      <c r="AE9" s="107">
        <v>765</v>
      </c>
      <c r="AF9" s="107">
        <v>30</v>
      </c>
      <c r="AG9" s="107">
        <v>0</v>
      </c>
      <c r="AH9" s="107">
        <v>169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30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12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326</v>
      </c>
      <c r="CC9" s="107">
        <v>0</v>
      </c>
      <c r="CD9" s="107">
        <v>0</v>
      </c>
      <c r="CE9" s="107">
        <v>0</v>
      </c>
      <c r="CF9" s="107">
        <v>0</v>
      </c>
      <c r="CG9" s="107">
        <v>416</v>
      </c>
      <c r="CH9" s="107">
        <v>0</v>
      </c>
      <c r="CI9" s="107">
        <v>0</v>
      </c>
      <c r="CJ9" s="107">
        <v>0</v>
      </c>
      <c r="CK9" s="107">
        <v>62</v>
      </c>
      <c r="CL9" s="107">
        <v>0</v>
      </c>
      <c r="CM9" s="107">
        <v>925</v>
      </c>
      <c r="CN9" s="107">
        <v>0</v>
      </c>
      <c r="CO9" s="107">
        <v>0</v>
      </c>
      <c r="CP9" s="107">
        <v>16</v>
      </c>
      <c r="CQ9" s="107">
        <v>0</v>
      </c>
      <c r="CR9" s="107">
        <v>664</v>
      </c>
      <c r="CS9" s="107">
        <v>151</v>
      </c>
      <c r="CT9" s="107">
        <v>0</v>
      </c>
      <c r="CU9" s="107">
        <v>0</v>
      </c>
      <c r="CV9" s="107">
        <v>338</v>
      </c>
      <c r="CW9" s="107">
        <v>347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950</v>
      </c>
      <c r="DE9" s="107">
        <v>0</v>
      </c>
      <c r="DF9" s="107">
        <v>0</v>
      </c>
      <c r="DG9" s="107">
        <v>0</v>
      </c>
      <c r="DH9" s="107">
        <v>0</v>
      </c>
      <c r="DI9" s="107">
        <v>0</v>
      </c>
      <c r="DJ9" s="107">
        <v>0</v>
      </c>
      <c r="DK9" s="107">
        <v>0</v>
      </c>
      <c r="DL9" s="107">
        <v>0</v>
      </c>
      <c r="DM9" s="107">
        <v>0</v>
      </c>
      <c r="DN9" s="107">
        <v>0</v>
      </c>
      <c r="DO9" s="107">
        <v>15</v>
      </c>
      <c r="DP9" s="107">
        <v>0</v>
      </c>
      <c r="DQ9" s="107" t="e">
        <f>SUMIF(#REF!,$D$6:$DP$6,#REF!)</f>
        <v>#REF!</v>
      </c>
      <c r="DR9" s="107" t="e">
        <f t="shared" ref="DR9:DR70" si="0">SUM(D9:DQ9)</f>
        <v>#REF!</v>
      </c>
    </row>
    <row r="10" spans="1:122" ht="15.75" x14ac:dyDescent="0.25">
      <c r="A10" s="105">
        <v>2</v>
      </c>
      <c r="B10" s="106" t="s">
        <v>214</v>
      </c>
      <c r="C10" s="106" t="s">
        <v>245</v>
      </c>
      <c r="D10" s="107">
        <v>587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145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35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634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474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4</v>
      </c>
      <c r="CL10" s="107">
        <v>0</v>
      </c>
      <c r="CM10" s="107">
        <v>0</v>
      </c>
      <c r="CN10" s="107">
        <v>0</v>
      </c>
      <c r="CO10" s="107">
        <v>0</v>
      </c>
      <c r="CP10" s="107">
        <v>15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  <c r="DI10" s="107">
        <v>0</v>
      </c>
      <c r="DJ10" s="107">
        <v>0</v>
      </c>
      <c r="DK10" s="107">
        <v>0</v>
      </c>
      <c r="DL10" s="107">
        <v>0</v>
      </c>
      <c r="DM10" s="107">
        <v>0</v>
      </c>
      <c r="DN10" s="107">
        <v>0</v>
      </c>
      <c r="DO10" s="107">
        <v>0</v>
      </c>
      <c r="DP10" s="107">
        <v>0</v>
      </c>
      <c r="DQ10" s="107" t="e">
        <f>SUMIF(#REF!,$D$6:$DP$6,#REF!)</f>
        <v>#REF!</v>
      </c>
      <c r="DR10" s="107" t="e">
        <f t="shared" si="0"/>
        <v>#REF!</v>
      </c>
    </row>
    <row r="11" spans="1:122" ht="15.75" x14ac:dyDescent="0.25">
      <c r="A11" s="105">
        <v>3</v>
      </c>
      <c r="B11" s="106" t="s">
        <v>215</v>
      </c>
      <c r="C11" s="106" t="s">
        <v>245</v>
      </c>
      <c r="D11" s="107">
        <v>901</v>
      </c>
      <c r="E11" s="107">
        <v>0</v>
      </c>
      <c r="F11" s="107">
        <v>0</v>
      </c>
      <c r="G11" s="107">
        <v>0</v>
      </c>
      <c r="H11" s="107">
        <v>0</v>
      </c>
      <c r="I11" s="107">
        <v>495</v>
      </c>
      <c r="J11" s="107">
        <v>0</v>
      </c>
      <c r="K11" s="107">
        <v>1254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50</v>
      </c>
      <c r="AC11" s="107">
        <v>30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100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78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24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70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224</v>
      </c>
      <c r="CG11" s="107">
        <v>0</v>
      </c>
      <c r="CH11" s="107">
        <v>0</v>
      </c>
      <c r="CI11" s="107">
        <v>0</v>
      </c>
      <c r="CJ11" s="107">
        <v>0</v>
      </c>
      <c r="CK11" s="107">
        <v>41</v>
      </c>
      <c r="CL11" s="107">
        <v>0</v>
      </c>
      <c r="CM11" s="107">
        <v>0</v>
      </c>
      <c r="CN11" s="107">
        <v>0</v>
      </c>
      <c r="CO11" s="107">
        <v>0</v>
      </c>
      <c r="CP11" s="107">
        <v>55</v>
      </c>
      <c r="CQ11" s="107">
        <v>0</v>
      </c>
      <c r="CR11" s="107">
        <v>0</v>
      </c>
      <c r="CS11" s="107">
        <v>20</v>
      </c>
      <c r="CT11" s="107">
        <v>0</v>
      </c>
      <c r="CU11" s="107">
        <v>0</v>
      </c>
      <c r="CV11" s="107">
        <v>116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  <c r="DI11" s="107">
        <v>0</v>
      </c>
      <c r="DJ11" s="107">
        <v>0</v>
      </c>
      <c r="DK11" s="107">
        <v>0</v>
      </c>
      <c r="DL11" s="107">
        <v>0</v>
      </c>
      <c r="DM11" s="107">
        <v>0</v>
      </c>
      <c r="DN11" s="107">
        <v>0</v>
      </c>
      <c r="DO11" s="107">
        <v>0</v>
      </c>
      <c r="DP11" s="107">
        <v>0</v>
      </c>
      <c r="DQ11" s="107" t="e">
        <f>SUMIF(#REF!,$D$6:$DP$6,#REF!)</f>
        <v>#REF!</v>
      </c>
      <c r="DR11" s="107" t="e">
        <f t="shared" si="0"/>
        <v>#REF!</v>
      </c>
    </row>
    <row r="12" spans="1:122" ht="15.75" x14ac:dyDescent="0.25">
      <c r="A12" s="105">
        <v>4</v>
      </c>
      <c r="B12" s="106" t="s">
        <v>216</v>
      </c>
      <c r="C12" s="106" t="s">
        <v>245</v>
      </c>
      <c r="D12" s="107">
        <v>910</v>
      </c>
      <c r="E12" s="107">
        <v>0</v>
      </c>
      <c r="F12" s="107">
        <v>0</v>
      </c>
      <c r="G12" s="107">
        <v>0</v>
      </c>
      <c r="H12" s="107">
        <v>0</v>
      </c>
      <c r="I12" s="107">
        <v>1135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1560</v>
      </c>
      <c r="T12" s="107">
        <v>0</v>
      </c>
      <c r="U12" s="107">
        <v>1650</v>
      </c>
      <c r="V12" s="107">
        <v>0</v>
      </c>
      <c r="W12" s="107">
        <v>0</v>
      </c>
      <c r="X12" s="107">
        <v>0</v>
      </c>
      <c r="Y12" s="107">
        <v>0</v>
      </c>
      <c r="Z12" s="107">
        <v>792</v>
      </c>
      <c r="AA12" s="107">
        <v>0</v>
      </c>
      <c r="AB12" s="107">
        <v>0</v>
      </c>
      <c r="AC12" s="107">
        <v>41</v>
      </c>
      <c r="AD12" s="107">
        <v>0</v>
      </c>
      <c r="AE12" s="107">
        <v>0</v>
      </c>
      <c r="AF12" s="107">
        <v>20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658</v>
      </c>
      <c r="CG12" s="107">
        <v>0</v>
      </c>
      <c r="CH12" s="107">
        <v>0</v>
      </c>
      <c r="CI12" s="107">
        <v>0</v>
      </c>
      <c r="CJ12" s="107">
        <v>0</v>
      </c>
      <c r="CK12" s="107">
        <v>36</v>
      </c>
      <c r="CL12" s="107">
        <v>0</v>
      </c>
      <c r="CM12" s="107">
        <v>0</v>
      </c>
      <c r="CN12" s="107">
        <v>0</v>
      </c>
      <c r="CO12" s="107">
        <v>0</v>
      </c>
      <c r="CP12" s="107">
        <v>289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145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792</v>
      </c>
      <c r="DE12" s="107">
        <v>0</v>
      </c>
      <c r="DF12" s="107">
        <v>0</v>
      </c>
      <c r="DG12" s="107">
        <v>0</v>
      </c>
      <c r="DH12" s="107">
        <v>0</v>
      </c>
      <c r="DI12" s="107">
        <v>0</v>
      </c>
      <c r="DJ12" s="107">
        <v>0</v>
      </c>
      <c r="DK12" s="107">
        <v>0</v>
      </c>
      <c r="DL12" s="107">
        <v>0</v>
      </c>
      <c r="DM12" s="107">
        <v>0</v>
      </c>
      <c r="DN12" s="107">
        <v>0</v>
      </c>
      <c r="DO12" s="107">
        <v>0</v>
      </c>
      <c r="DP12" s="107">
        <v>0</v>
      </c>
      <c r="DQ12" s="107" t="e">
        <f>SUMIF(#REF!,$D$6:$DP$6,#REF!)</f>
        <v>#REF!</v>
      </c>
      <c r="DR12" s="107" t="e">
        <f t="shared" si="0"/>
        <v>#REF!</v>
      </c>
    </row>
    <row r="13" spans="1:122" ht="15.75" x14ac:dyDescent="0.25">
      <c r="A13" s="105">
        <v>5</v>
      </c>
      <c r="B13" s="106" t="s">
        <v>246</v>
      </c>
      <c r="C13" s="106" t="s">
        <v>245</v>
      </c>
      <c r="D13" s="107">
        <v>841</v>
      </c>
      <c r="E13" s="107">
        <v>0</v>
      </c>
      <c r="F13" s="107">
        <v>0</v>
      </c>
      <c r="G13" s="107">
        <v>0</v>
      </c>
      <c r="H13" s="107">
        <v>0</v>
      </c>
      <c r="I13" s="107">
        <v>1422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1315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40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12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155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49</v>
      </c>
      <c r="CG13" s="107">
        <v>50</v>
      </c>
      <c r="CH13" s="107">
        <v>0</v>
      </c>
      <c r="CI13" s="107">
        <v>0</v>
      </c>
      <c r="CJ13" s="107">
        <v>0</v>
      </c>
      <c r="CK13" s="107">
        <v>36</v>
      </c>
      <c r="CL13" s="107">
        <v>0</v>
      </c>
      <c r="CM13" s="107">
        <v>79</v>
      </c>
      <c r="CN13" s="107">
        <v>0</v>
      </c>
      <c r="CO13" s="107">
        <v>0</v>
      </c>
      <c r="CP13" s="107">
        <v>88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96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  <c r="DI13" s="107">
        <v>0</v>
      </c>
      <c r="DJ13" s="107">
        <v>0</v>
      </c>
      <c r="DK13" s="107">
        <v>0</v>
      </c>
      <c r="DL13" s="107">
        <v>0</v>
      </c>
      <c r="DM13" s="107">
        <v>0</v>
      </c>
      <c r="DN13" s="107">
        <v>0</v>
      </c>
      <c r="DO13" s="107">
        <v>0</v>
      </c>
      <c r="DP13" s="107">
        <v>0</v>
      </c>
      <c r="DQ13" s="107" t="e">
        <f>SUMIF(#REF!,$D$6:$DP$6,#REF!)</f>
        <v>#REF!</v>
      </c>
      <c r="DR13" s="107" t="e">
        <f t="shared" si="0"/>
        <v>#REF!</v>
      </c>
    </row>
    <row r="14" spans="1:122" ht="15.75" x14ac:dyDescent="0.25">
      <c r="A14" s="105">
        <v>6</v>
      </c>
      <c r="B14" s="106" t="s">
        <v>217</v>
      </c>
      <c r="C14" s="106" t="s">
        <v>245</v>
      </c>
      <c r="D14" s="107">
        <v>861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870</v>
      </c>
      <c r="T14" s="107">
        <v>2815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  <c r="DI14" s="107">
        <v>0</v>
      </c>
      <c r="DJ14" s="107">
        <v>0</v>
      </c>
      <c r="DK14" s="107">
        <v>0</v>
      </c>
      <c r="DL14" s="107">
        <v>0</v>
      </c>
      <c r="DM14" s="107">
        <v>0</v>
      </c>
      <c r="DN14" s="107">
        <v>0</v>
      </c>
      <c r="DO14" s="107">
        <v>0</v>
      </c>
      <c r="DP14" s="107">
        <v>0</v>
      </c>
      <c r="DQ14" s="107" t="e">
        <f>SUMIF(#REF!,$D$6:$DP$6,#REF!)</f>
        <v>#REF!</v>
      </c>
      <c r="DR14" s="107" t="e">
        <f t="shared" si="0"/>
        <v>#REF!</v>
      </c>
    </row>
    <row r="15" spans="1:122" ht="15.75" x14ac:dyDescent="0.25">
      <c r="A15" s="105">
        <v>7</v>
      </c>
      <c r="B15" s="106" t="s">
        <v>218</v>
      </c>
      <c r="C15" s="106" t="s">
        <v>245</v>
      </c>
      <c r="D15" s="107">
        <v>1342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1125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16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20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  <c r="DI15" s="107">
        <v>0</v>
      </c>
      <c r="DJ15" s="107">
        <v>0</v>
      </c>
      <c r="DK15" s="107">
        <v>0</v>
      </c>
      <c r="DL15" s="107">
        <v>0</v>
      </c>
      <c r="DM15" s="107">
        <v>0</v>
      </c>
      <c r="DN15" s="107">
        <v>0</v>
      </c>
      <c r="DO15" s="107">
        <v>0</v>
      </c>
      <c r="DP15" s="107">
        <v>0</v>
      </c>
      <c r="DQ15" s="107" t="e">
        <f>SUMIF(#REF!,$D$6:$DP$6,#REF!)</f>
        <v>#REF!</v>
      </c>
      <c r="DR15" s="107" t="e">
        <f t="shared" si="0"/>
        <v>#REF!</v>
      </c>
    </row>
    <row r="16" spans="1:122" ht="15.75" x14ac:dyDescent="0.25">
      <c r="A16" s="105">
        <v>8</v>
      </c>
      <c r="B16" s="106" t="s">
        <v>205</v>
      </c>
      <c r="C16" s="106" t="s">
        <v>245</v>
      </c>
      <c r="D16" s="107">
        <v>96</v>
      </c>
      <c r="E16" s="107">
        <v>0</v>
      </c>
      <c r="F16" s="107">
        <v>0</v>
      </c>
      <c r="G16" s="107">
        <v>0</v>
      </c>
      <c r="H16" s="107">
        <v>0</v>
      </c>
      <c r="I16" s="107">
        <v>90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270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7">
        <v>0</v>
      </c>
      <c r="DG16" s="107">
        <v>0</v>
      </c>
      <c r="DH16" s="107">
        <v>0</v>
      </c>
      <c r="DI16" s="107">
        <v>0</v>
      </c>
      <c r="DJ16" s="107">
        <v>0</v>
      </c>
      <c r="DK16" s="107">
        <v>0</v>
      </c>
      <c r="DL16" s="107">
        <v>0</v>
      </c>
      <c r="DM16" s="107">
        <v>0</v>
      </c>
      <c r="DN16" s="107">
        <v>0</v>
      </c>
      <c r="DO16" s="107">
        <v>0</v>
      </c>
      <c r="DP16" s="107">
        <v>0</v>
      </c>
      <c r="DQ16" s="107" t="e">
        <f>SUMIF(#REF!,$D$6:$DP$6,#REF!)</f>
        <v>#REF!</v>
      </c>
      <c r="DR16" s="107" t="e">
        <f t="shared" si="0"/>
        <v>#REF!</v>
      </c>
    </row>
    <row r="17" spans="1:122" ht="15.75" x14ac:dyDescent="0.25">
      <c r="A17" s="105">
        <v>9</v>
      </c>
      <c r="B17" s="106" t="s">
        <v>202</v>
      </c>
      <c r="C17" s="106" t="s">
        <v>247</v>
      </c>
      <c r="D17" s="107">
        <v>266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3776</v>
      </c>
      <c r="O17" s="107">
        <v>0</v>
      </c>
      <c r="P17" s="107">
        <v>685</v>
      </c>
      <c r="Q17" s="107">
        <v>1064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1775</v>
      </c>
      <c r="AA17" s="107">
        <v>0</v>
      </c>
      <c r="AB17" s="107">
        <v>0</v>
      </c>
      <c r="AC17" s="107">
        <v>0</v>
      </c>
      <c r="AD17" s="107">
        <v>0</v>
      </c>
      <c r="AE17" s="107">
        <v>600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97</v>
      </c>
      <c r="CA17" s="107">
        <v>760</v>
      </c>
      <c r="CB17" s="107">
        <v>337</v>
      </c>
      <c r="CC17" s="107">
        <v>308</v>
      </c>
      <c r="CD17" s="107">
        <v>212</v>
      </c>
      <c r="CE17" s="107">
        <v>226</v>
      </c>
      <c r="CF17" s="107">
        <v>543</v>
      </c>
      <c r="CG17" s="107">
        <v>535</v>
      </c>
      <c r="CH17" s="107">
        <v>239</v>
      </c>
      <c r="CI17" s="107">
        <v>273</v>
      </c>
      <c r="CJ17" s="107">
        <v>514</v>
      </c>
      <c r="CK17" s="107">
        <v>34</v>
      </c>
      <c r="CL17" s="107">
        <v>319</v>
      </c>
      <c r="CM17" s="107">
        <v>854</v>
      </c>
      <c r="CN17" s="107">
        <v>393</v>
      </c>
      <c r="CO17" s="107">
        <v>105</v>
      </c>
      <c r="CP17" s="107">
        <v>155</v>
      </c>
      <c r="CQ17" s="107">
        <v>420</v>
      </c>
      <c r="CR17" s="107">
        <v>118</v>
      </c>
      <c r="CS17" s="107">
        <v>310</v>
      </c>
      <c r="CT17" s="107">
        <v>267</v>
      </c>
      <c r="CU17" s="107">
        <v>504</v>
      </c>
      <c r="CV17" s="107">
        <v>152</v>
      </c>
      <c r="CW17" s="107">
        <v>683</v>
      </c>
      <c r="CX17" s="107">
        <v>110</v>
      </c>
      <c r="CY17" s="107">
        <v>270</v>
      </c>
      <c r="CZ17" s="107">
        <v>586</v>
      </c>
      <c r="DA17" s="107">
        <v>598</v>
      </c>
      <c r="DB17" s="107">
        <v>263</v>
      </c>
      <c r="DC17" s="107">
        <v>223</v>
      </c>
      <c r="DD17" s="107">
        <v>1176</v>
      </c>
      <c r="DE17" s="107">
        <v>335</v>
      </c>
      <c r="DF17" s="107">
        <v>0</v>
      </c>
      <c r="DG17" s="107">
        <v>236</v>
      </c>
      <c r="DH17" s="107">
        <v>593</v>
      </c>
      <c r="DI17" s="107">
        <v>0</v>
      </c>
      <c r="DJ17" s="107">
        <v>0</v>
      </c>
      <c r="DK17" s="107">
        <v>0</v>
      </c>
      <c r="DL17" s="107">
        <v>0</v>
      </c>
      <c r="DM17" s="107">
        <v>0</v>
      </c>
      <c r="DN17" s="107">
        <v>0</v>
      </c>
      <c r="DO17" s="107">
        <v>0</v>
      </c>
      <c r="DP17" s="107">
        <v>0</v>
      </c>
      <c r="DQ17" s="107" t="e">
        <f>SUMIF(#REF!,$D$6:$DP$6,#REF!)</f>
        <v>#REF!</v>
      </c>
      <c r="DR17" s="107" t="e">
        <f t="shared" si="0"/>
        <v>#REF!</v>
      </c>
    </row>
    <row r="18" spans="1:122" ht="15.75" x14ac:dyDescent="0.25">
      <c r="A18" s="105">
        <v>10</v>
      </c>
      <c r="B18" s="106" t="s">
        <v>203</v>
      </c>
      <c r="C18" s="106" t="s">
        <v>245</v>
      </c>
      <c r="D18" s="107">
        <v>96</v>
      </c>
      <c r="E18" s="107">
        <v>0</v>
      </c>
      <c r="F18" s="107">
        <v>332</v>
      </c>
      <c r="G18" s="107">
        <v>0</v>
      </c>
      <c r="H18" s="107">
        <v>0</v>
      </c>
      <c r="I18" s="107">
        <v>434</v>
      </c>
      <c r="J18" s="107">
        <v>1223</v>
      </c>
      <c r="K18" s="107">
        <v>3981</v>
      </c>
      <c r="L18" s="107">
        <v>0</v>
      </c>
      <c r="M18" s="107">
        <v>0</v>
      </c>
      <c r="N18" s="107">
        <v>1</v>
      </c>
      <c r="O18" s="107">
        <v>986</v>
      </c>
      <c r="P18" s="107">
        <v>0</v>
      </c>
      <c r="Q18" s="107">
        <v>0</v>
      </c>
      <c r="R18" s="107">
        <v>0</v>
      </c>
      <c r="S18" s="107">
        <v>0</v>
      </c>
      <c r="T18" s="107">
        <v>842</v>
      </c>
      <c r="U18" s="107">
        <v>1287</v>
      </c>
      <c r="V18" s="107">
        <v>0</v>
      </c>
      <c r="W18" s="107">
        <v>996</v>
      </c>
      <c r="X18" s="107">
        <v>0</v>
      </c>
      <c r="Y18" s="107">
        <v>746</v>
      </c>
      <c r="Z18" s="107">
        <v>1086</v>
      </c>
      <c r="AA18" s="107">
        <v>0</v>
      </c>
      <c r="AB18" s="107">
        <v>220</v>
      </c>
      <c r="AC18" s="107">
        <v>70</v>
      </c>
      <c r="AD18" s="107">
        <v>0</v>
      </c>
      <c r="AE18" s="107">
        <v>874</v>
      </c>
      <c r="AF18" s="107">
        <v>780</v>
      </c>
      <c r="AG18" s="107">
        <v>0</v>
      </c>
      <c r="AH18" s="107">
        <v>487</v>
      </c>
      <c r="AI18" s="107">
        <v>0</v>
      </c>
      <c r="AJ18" s="107">
        <v>0</v>
      </c>
      <c r="AK18" s="107">
        <v>0</v>
      </c>
      <c r="AL18" s="107">
        <v>0</v>
      </c>
      <c r="AM18" s="107">
        <v>330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52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v>0</v>
      </c>
      <c r="BG18" s="107">
        <v>0</v>
      </c>
      <c r="BH18" s="107">
        <v>0</v>
      </c>
      <c r="BI18" s="107">
        <v>0</v>
      </c>
      <c r="BJ18" s="107">
        <v>0</v>
      </c>
      <c r="BK18" s="107">
        <v>60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200</v>
      </c>
      <c r="BZ18" s="107">
        <v>339</v>
      </c>
      <c r="CA18" s="107">
        <v>1810</v>
      </c>
      <c r="CB18" s="107">
        <v>609</v>
      </c>
      <c r="CC18" s="107">
        <v>986</v>
      </c>
      <c r="CD18" s="107">
        <v>902</v>
      </c>
      <c r="CE18" s="107">
        <v>884</v>
      </c>
      <c r="CF18" s="107">
        <v>1867</v>
      </c>
      <c r="CG18" s="107">
        <v>548</v>
      </c>
      <c r="CH18" s="107">
        <v>648</v>
      </c>
      <c r="CI18" s="107">
        <v>960</v>
      </c>
      <c r="CJ18" s="107">
        <v>1440</v>
      </c>
      <c r="CK18" s="107">
        <v>321</v>
      </c>
      <c r="CL18" s="107">
        <v>1595</v>
      </c>
      <c r="CM18" s="107">
        <v>1233</v>
      </c>
      <c r="CN18" s="107">
        <v>842</v>
      </c>
      <c r="CO18" s="107">
        <v>595</v>
      </c>
      <c r="CP18" s="107">
        <v>622</v>
      </c>
      <c r="CQ18" s="107">
        <v>1216</v>
      </c>
      <c r="CR18" s="107">
        <v>1005</v>
      </c>
      <c r="CS18" s="107">
        <v>1290</v>
      </c>
      <c r="CT18" s="107">
        <v>343</v>
      </c>
      <c r="CU18" s="107">
        <v>1270</v>
      </c>
      <c r="CV18" s="107">
        <v>829</v>
      </c>
      <c r="CW18" s="107">
        <v>1684</v>
      </c>
      <c r="CX18" s="107">
        <v>528</v>
      </c>
      <c r="CY18" s="107">
        <v>497</v>
      </c>
      <c r="CZ18" s="107">
        <v>1226</v>
      </c>
      <c r="DA18" s="107">
        <v>1500</v>
      </c>
      <c r="DB18" s="107">
        <v>1020</v>
      </c>
      <c r="DC18" s="107">
        <v>1314</v>
      </c>
      <c r="DD18" s="107">
        <v>515</v>
      </c>
      <c r="DE18" s="107">
        <v>1058</v>
      </c>
      <c r="DF18" s="107">
        <v>0</v>
      </c>
      <c r="DG18" s="107">
        <v>948</v>
      </c>
      <c r="DH18" s="107">
        <v>1037</v>
      </c>
      <c r="DI18" s="107">
        <v>0</v>
      </c>
      <c r="DJ18" s="107">
        <v>0</v>
      </c>
      <c r="DK18" s="107">
        <v>0</v>
      </c>
      <c r="DL18" s="107">
        <v>0</v>
      </c>
      <c r="DM18" s="107">
        <v>0</v>
      </c>
      <c r="DN18" s="107">
        <v>0</v>
      </c>
      <c r="DO18" s="107">
        <v>25</v>
      </c>
      <c r="DP18" s="107">
        <v>104</v>
      </c>
      <c r="DQ18" s="107" t="e">
        <f>SUMIF(#REF!,$D$6:$DP$6,#REF!)</f>
        <v>#REF!</v>
      </c>
      <c r="DR18" s="107" t="e">
        <f t="shared" si="0"/>
        <v>#REF!</v>
      </c>
    </row>
    <row r="19" spans="1:122" ht="15.75" x14ac:dyDescent="0.25">
      <c r="A19" s="105">
        <v>11</v>
      </c>
      <c r="B19" s="106" t="s">
        <v>219</v>
      </c>
      <c r="C19" s="106" t="s">
        <v>247</v>
      </c>
      <c r="D19" s="107">
        <v>1350</v>
      </c>
      <c r="E19" s="107">
        <v>0</v>
      </c>
      <c r="F19" s="107">
        <v>0</v>
      </c>
      <c r="G19" s="107">
        <v>0</v>
      </c>
      <c r="H19" s="107">
        <v>0</v>
      </c>
      <c r="I19" s="107">
        <v>1283</v>
      </c>
      <c r="J19" s="107">
        <v>0</v>
      </c>
      <c r="K19" s="107">
        <v>0</v>
      </c>
      <c r="L19" s="107">
        <v>0</v>
      </c>
      <c r="M19" s="107">
        <v>0</v>
      </c>
      <c r="N19" s="107">
        <v>626</v>
      </c>
      <c r="O19" s="107">
        <v>0</v>
      </c>
      <c r="P19" s="107">
        <v>0</v>
      </c>
      <c r="Q19" s="107">
        <v>1257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153</v>
      </c>
      <c r="AA19" s="107">
        <v>0</v>
      </c>
      <c r="AB19" s="107">
        <v>0</v>
      </c>
      <c r="AC19" s="107">
        <v>0</v>
      </c>
      <c r="AD19" s="107">
        <v>0</v>
      </c>
      <c r="AE19" s="107">
        <v>492</v>
      </c>
      <c r="AF19" s="107">
        <v>0</v>
      </c>
      <c r="AG19" s="107">
        <v>0</v>
      </c>
      <c r="AH19" s="107">
        <v>0</v>
      </c>
      <c r="AI19" s="107">
        <v>2108</v>
      </c>
      <c r="AJ19" s="107">
        <v>0</v>
      </c>
      <c r="AK19" s="107">
        <v>805</v>
      </c>
      <c r="AL19" s="107">
        <v>161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78</v>
      </c>
      <c r="CG19" s="107">
        <v>80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69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7">
        <v>0</v>
      </c>
      <c r="CT19" s="107">
        <v>0</v>
      </c>
      <c r="CU19" s="107">
        <v>0</v>
      </c>
      <c r="CV19" s="107">
        <v>68</v>
      </c>
      <c r="CW19" s="107">
        <v>59</v>
      </c>
      <c r="CX19" s="107">
        <v>0</v>
      </c>
      <c r="CY19" s="107">
        <v>0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7">
        <v>0</v>
      </c>
      <c r="DF19" s="107">
        <v>0</v>
      </c>
      <c r="DG19" s="107">
        <v>0</v>
      </c>
      <c r="DH19" s="107">
        <v>0</v>
      </c>
      <c r="DI19" s="107">
        <v>0</v>
      </c>
      <c r="DJ19" s="107">
        <v>0</v>
      </c>
      <c r="DK19" s="107">
        <v>0</v>
      </c>
      <c r="DL19" s="107">
        <v>0</v>
      </c>
      <c r="DM19" s="107">
        <v>0</v>
      </c>
      <c r="DN19" s="107">
        <v>0</v>
      </c>
      <c r="DO19" s="107">
        <v>0</v>
      </c>
      <c r="DP19" s="107">
        <v>0</v>
      </c>
      <c r="DQ19" s="107" t="e">
        <f>SUMIF(#REF!,$D$6:$DP$6,#REF!)</f>
        <v>#REF!</v>
      </c>
      <c r="DR19" s="107" t="e">
        <f t="shared" si="0"/>
        <v>#REF!</v>
      </c>
    </row>
    <row r="20" spans="1:122" ht="31.5" x14ac:dyDescent="0.25">
      <c r="A20" s="105">
        <v>12</v>
      </c>
      <c r="B20" s="106" t="s">
        <v>248</v>
      </c>
      <c r="C20" s="106" t="s">
        <v>245</v>
      </c>
      <c r="D20" s="107">
        <v>1014</v>
      </c>
      <c r="E20" s="107">
        <v>0</v>
      </c>
      <c r="F20" s="107">
        <v>0</v>
      </c>
      <c r="G20" s="107">
        <v>0</v>
      </c>
      <c r="H20" s="107">
        <v>0</v>
      </c>
      <c r="I20" s="107">
        <v>1156</v>
      </c>
      <c r="J20" s="107">
        <v>910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2908</v>
      </c>
      <c r="U20" s="107">
        <v>0</v>
      </c>
      <c r="V20" s="107">
        <v>0</v>
      </c>
      <c r="W20" s="107">
        <v>49</v>
      </c>
      <c r="X20" s="107">
        <v>0</v>
      </c>
      <c r="Y20" s="107">
        <v>0</v>
      </c>
      <c r="Z20" s="107">
        <v>802</v>
      </c>
      <c r="AA20" s="107">
        <v>0</v>
      </c>
      <c r="AB20" s="107">
        <v>0</v>
      </c>
      <c r="AC20" s="107">
        <v>30</v>
      </c>
      <c r="AD20" s="107">
        <v>0</v>
      </c>
      <c r="AE20" s="107">
        <v>747</v>
      </c>
      <c r="AF20" s="107">
        <v>0</v>
      </c>
      <c r="AG20" s="107">
        <v>750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12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40</v>
      </c>
      <c r="BZ20" s="107">
        <v>0</v>
      </c>
      <c r="CA20" s="107">
        <v>0</v>
      </c>
      <c r="CB20" s="107">
        <v>0</v>
      </c>
      <c r="CC20" s="107">
        <v>0</v>
      </c>
      <c r="CD20" s="107">
        <v>0</v>
      </c>
      <c r="CE20" s="107">
        <v>0</v>
      </c>
      <c r="CF20" s="107">
        <v>908</v>
      </c>
      <c r="CG20" s="107">
        <v>33</v>
      </c>
      <c r="CH20" s="107">
        <v>67</v>
      </c>
      <c r="CI20" s="107">
        <v>0</v>
      </c>
      <c r="CJ20" s="107">
        <v>0</v>
      </c>
      <c r="CK20" s="107">
        <v>99</v>
      </c>
      <c r="CL20" s="107">
        <v>0</v>
      </c>
      <c r="CM20" s="107">
        <v>636</v>
      </c>
      <c r="CN20" s="107">
        <v>182</v>
      </c>
      <c r="CO20" s="107">
        <v>0</v>
      </c>
      <c r="CP20" s="107">
        <v>44</v>
      </c>
      <c r="CQ20" s="107">
        <v>167</v>
      </c>
      <c r="CR20" s="107">
        <v>301</v>
      </c>
      <c r="CS20" s="107">
        <v>67</v>
      </c>
      <c r="CT20" s="107">
        <v>0</v>
      </c>
      <c r="CU20" s="107">
        <v>100</v>
      </c>
      <c r="CV20" s="107">
        <v>116</v>
      </c>
      <c r="CW20" s="107">
        <v>0</v>
      </c>
      <c r="CX20" s="107">
        <v>0</v>
      </c>
      <c r="CY20" s="107">
        <v>0</v>
      </c>
      <c r="CZ20" s="107">
        <v>0</v>
      </c>
      <c r="DA20" s="107">
        <v>298</v>
      </c>
      <c r="DB20" s="107">
        <v>0</v>
      </c>
      <c r="DC20" s="107">
        <v>0</v>
      </c>
      <c r="DD20" s="107">
        <v>719</v>
      </c>
      <c r="DE20" s="107">
        <v>0</v>
      </c>
      <c r="DF20" s="107">
        <v>0</v>
      </c>
      <c r="DG20" s="107">
        <v>0</v>
      </c>
      <c r="DH20" s="107">
        <v>295</v>
      </c>
      <c r="DI20" s="107">
        <v>0</v>
      </c>
      <c r="DJ20" s="107">
        <v>0</v>
      </c>
      <c r="DK20" s="107">
        <v>0</v>
      </c>
      <c r="DL20" s="107">
        <v>0</v>
      </c>
      <c r="DM20" s="107">
        <v>0</v>
      </c>
      <c r="DN20" s="107">
        <v>0</v>
      </c>
      <c r="DO20" s="107">
        <v>0</v>
      </c>
      <c r="DP20" s="107">
        <v>0</v>
      </c>
      <c r="DQ20" s="107" t="e">
        <f>SUMIF(#REF!,$D$6:$DP$6,#REF!)</f>
        <v>#REF!</v>
      </c>
      <c r="DR20" s="107" t="e">
        <f t="shared" si="0"/>
        <v>#REF!</v>
      </c>
    </row>
    <row r="21" spans="1:122" ht="31.5" x14ac:dyDescent="0.25">
      <c r="A21" s="105">
        <v>13</v>
      </c>
      <c r="B21" s="106" t="s">
        <v>249</v>
      </c>
      <c r="C21" s="106" t="s">
        <v>245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1158</v>
      </c>
      <c r="V21" s="107">
        <v>0</v>
      </c>
      <c r="W21" s="107">
        <v>0</v>
      </c>
      <c r="X21" s="107">
        <v>0</v>
      </c>
      <c r="Y21" s="107">
        <v>0</v>
      </c>
      <c r="Z21" s="107">
        <v>329</v>
      </c>
      <c r="AA21" s="107">
        <v>0</v>
      </c>
      <c r="AB21" s="107">
        <v>0</v>
      </c>
      <c r="AC21" s="107">
        <v>10</v>
      </c>
      <c r="AD21" s="107">
        <v>0</v>
      </c>
      <c r="AE21" s="107">
        <v>0</v>
      </c>
      <c r="AF21" s="107">
        <v>0</v>
      </c>
      <c r="AG21" s="107">
        <v>40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122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44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7">
        <v>0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0</v>
      </c>
      <c r="DE21" s="107">
        <v>0</v>
      </c>
      <c r="DF21" s="107">
        <v>0</v>
      </c>
      <c r="DG21" s="107">
        <v>0</v>
      </c>
      <c r="DH21" s="107">
        <v>0</v>
      </c>
      <c r="DI21" s="107">
        <v>0</v>
      </c>
      <c r="DJ21" s="107">
        <v>0</v>
      </c>
      <c r="DK21" s="107">
        <v>0</v>
      </c>
      <c r="DL21" s="107">
        <v>0</v>
      </c>
      <c r="DM21" s="107">
        <v>0</v>
      </c>
      <c r="DN21" s="107">
        <v>0</v>
      </c>
      <c r="DO21" s="107">
        <v>0</v>
      </c>
      <c r="DP21" s="107">
        <v>0</v>
      </c>
      <c r="DQ21" s="107" t="e">
        <f>SUMIF(#REF!,$D$6:$DP$6,#REF!)</f>
        <v>#REF!</v>
      </c>
      <c r="DR21" s="107" t="e">
        <f t="shared" si="0"/>
        <v>#REF!</v>
      </c>
    </row>
    <row r="22" spans="1:122" ht="15.75" x14ac:dyDescent="0.25">
      <c r="A22" s="105">
        <v>14</v>
      </c>
      <c r="B22" s="108" t="s">
        <v>250</v>
      </c>
      <c r="C22" s="106" t="s">
        <v>245</v>
      </c>
      <c r="D22" s="107">
        <v>1396</v>
      </c>
      <c r="E22" s="107">
        <v>0</v>
      </c>
      <c r="F22" s="107">
        <v>0</v>
      </c>
      <c r="G22" s="107">
        <v>0</v>
      </c>
      <c r="H22" s="107">
        <v>0</v>
      </c>
      <c r="I22" s="107">
        <v>1283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1628</v>
      </c>
      <c r="T22" s="107">
        <v>0</v>
      </c>
      <c r="U22" s="107">
        <v>1678</v>
      </c>
      <c r="V22" s="107">
        <v>0</v>
      </c>
      <c r="W22" s="107">
        <v>0</v>
      </c>
      <c r="X22" s="107">
        <v>0</v>
      </c>
      <c r="Y22" s="107">
        <v>0</v>
      </c>
      <c r="Z22" s="107">
        <v>964</v>
      </c>
      <c r="AA22" s="107">
        <v>0</v>
      </c>
      <c r="AB22" s="107">
        <v>150</v>
      </c>
      <c r="AC22" s="107">
        <v>90</v>
      </c>
      <c r="AD22" s="107">
        <v>0</v>
      </c>
      <c r="AE22" s="107">
        <v>847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600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185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24</v>
      </c>
      <c r="BL22" s="107">
        <v>0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30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444</v>
      </c>
      <c r="CG22" s="107">
        <v>0</v>
      </c>
      <c r="CH22" s="107">
        <v>0</v>
      </c>
      <c r="CI22" s="107">
        <v>0</v>
      </c>
      <c r="CJ22" s="107">
        <v>0</v>
      </c>
      <c r="CK22" s="107">
        <v>106</v>
      </c>
      <c r="CL22" s="107">
        <v>0</v>
      </c>
      <c r="CM22" s="107">
        <v>633</v>
      </c>
      <c r="CN22" s="107">
        <v>0</v>
      </c>
      <c r="CO22" s="107">
        <v>0</v>
      </c>
      <c r="CP22" s="107">
        <v>87</v>
      </c>
      <c r="CQ22" s="107">
        <v>0</v>
      </c>
      <c r="CR22" s="107">
        <v>0</v>
      </c>
      <c r="CS22" s="107">
        <v>67</v>
      </c>
      <c r="CT22" s="107">
        <v>0</v>
      </c>
      <c r="CU22" s="107">
        <v>0</v>
      </c>
      <c r="CV22" s="107">
        <v>174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451</v>
      </c>
      <c r="DE22" s="107">
        <v>0</v>
      </c>
      <c r="DF22" s="107">
        <v>0</v>
      </c>
      <c r="DG22" s="107">
        <v>0</v>
      </c>
      <c r="DH22" s="107">
        <v>0</v>
      </c>
      <c r="DI22" s="107">
        <v>0</v>
      </c>
      <c r="DJ22" s="107">
        <v>0</v>
      </c>
      <c r="DK22" s="107">
        <v>0</v>
      </c>
      <c r="DL22" s="107">
        <v>0</v>
      </c>
      <c r="DM22" s="107">
        <v>0</v>
      </c>
      <c r="DN22" s="107">
        <v>0</v>
      </c>
      <c r="DO22" s="107">
        <v>0</v>
      </c>
      <c r="DP22" s="107">
        <v>0</v>
      </c>
      <c r="DQ22" s="107" t="e">
        <f>SUMIF(#REF!,$D$6:$DP$6,#REF!)</f>
        <v>#REF!</v>
      </c>
      <c r="DR22" s="107" t="e">
        <f t="shared" si="0"/>
        <v>#REF!</v>
      </c>
    </row>
    <row r="23" spans="1:122" ht="15.75" x14ac:dyDescent="0.25">
      <c r="A23" s="105">
        <v>15</v>
      </c>
      <c r="B23" s="106" t="s">
        <v>222</v>
      </c>
      <c r="C23" s="106" t="s">
        <v>245</v>
      </c>
      <c r="D23" s="107">
        <v>384</v>
      </c>
      <c r="E23" s="107">
        <v>0</v>
      </c>
      <c r="F23" s="107">
        <v>0</v>
      </c>
      <c r="G23" s="107">
        <v>0</v>
      </c>
      <c r="H23" s="107">
        <v>0</v>
      </c>
      <c r="I23" s="107">
        <v>1224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1727</v>
      </c>
      <c r="U23" s="107">
        <v>434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30</v>
      </c>
      <c r="AD23" s="107">
        <v>10</v>
      </c>
      <c r="AE23" s="107">
        <v>0</v>
      </c>
      <c r="AF23" s="107">
        <v>0</v>
      </c>
      <c r="AG23" s="107">
        <v>150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152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24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7">
        <v>0</v>
      </c>
      <c r="CN23" s="107">
        <v>0</v>
      </c>
      <c r="CO23" s="107">
        <v>0</v>
      </c>
      <c r="CP23" s="107">
        <v>34</v>
      </c>
      <c r="CQ23" s="107">
        <v>0</v>
      </c>
      <c r="CR23" s="107">
        <v>0</v>
      </c>
      <c r="CS23" s="107">
        <v>0</v>
      </c>
      <c r="CT23" s="107">
        <v>0</v>
      </c>
      <c r="CU23" s="107">
        <v>0</v>
      </c>
      <c r="CV23" s="107">
        <v>220</v>
      </c>
      <c r="CW23" s="107">
        <v>0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7">
        <v>0</v>
      </c>
      <c r="DF23" s="107">
        <v>0</v>
      </c>
      <c r="DG23" s="107">
        <v>0</v>
      </c>
      <c r="DH23" s="107">
        <v>0</v>
      </c>
      <c r="DI23" s="107">
        <v>0</v>
      </c>
      <c r="DJ23" s="107">
        <v>0</v>
      </c>
      <c r="DK23" s="107">
        <v>0</v>
      </c>
      <c r="DL23" s="107">
        <v>0</v>
      </c>
      <c r="DM23" s="107">
        <v>0</v>
      </c>
      <c r="DN23" s="107">
        <v>0</v>
      </c>
      <c r="DO23" s="107">
        <v>0</v>
      </c>
      <c r="DP23" s="107">
        <v>0</v>
      </c>
      <c r="DQ23" s="107" t="e">
        <f>SUMIF(#REF!,$D$6:$DP$6,#REF!)</f>
        <v>#REF!</v>
      </c>
      <c r="DR23" s="107" t="e">
        <f t="shared" si="0"/>
        <v>#REF!</v>
      </c>
    </row>
    <row r="24" spans="1:122" ht="15.75" x14ac:dyDescent="0.25">
      <c r="A24" s="105">
        <v>16</v>
      </c>
      <c r="B24" s="106" t="s">
        <v>251</v>
      </c>
      <c r="C24" s="106" t="s">
        <v>245</v>
      </c>
      <c r="D24" s="107">
        <v>303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25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  <c r="CL24" s="107">
        <v>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0</v>
      </c>
      <c r="CT24" s="107">
        <v>0</v>
      </c>
      <c r="CU24" s="107">
        <v>0</v>
      </c>
      <c r="CV24" s="107">
        <v>27</v>
      </c>
      <c r="CW24" s="107">
        <v>0</v>
      </c>
      <c r="CX24" s="107">
        <v>0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7">
        <v>0</v>
      </c>
      <c r="DF24" s="107">
        <v>0</v>
      </c>
      <c r="DG24" s="107">
        <v>0</v>
      </c>
      <c r="DH24" s="107">
        <v>0</v>
      </c>
      <c r="DI24" s="107">
        <v>0</v>
      </c>
      <c r="DJ24" s="107">
        <v>0</v>
      </c>
      <c r="DK24" s="107">
        <v>0</v>
      </c>
      <c r="DL24" s="107">
        <v>0</v>
      </c>
      <c r="DM24" s="107">
        <v>0</v>
      </c>
      <c r="DN24" s="107">
        <v>0</v>
      </c>
      <c r="DO24" s="107">
        <v>0</v>
      </c>
      <c r="DP24" s="107">
        <v>0</v>
      </c>
      <c r="DQ24" s="107" t="e">
        <f>SUMIF(#REF!,$D$6:$DP$6,#REF!)</f>
        <v>#REF!</v>
      </c>
      <c r="DR24" s="107" t="e">
        <f t="shared" si="0"/>
        <v>#REF!</v>
      </c>
    </row>
    <row r="25" spans="1:122" ht="31.5" x14ac:dyDescent="0.25">
      <c r="A25" s="105">
        <v>17</v>
      </c>
      <c r="B25" s="106" t="s">
        <v>252</v>
      </c>
      <c r="C25" s="106" t="s">
        <v>245</v>
      </c>
      <c r="D25" s="107">
        <v>920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1672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0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7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7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07">
        <v>0</v>
      </c>
      <c r="CH25" s="107">
        <v>0</v>
      </c>
      <c r="CI25" s="107">
        <v>0</v>
      </c>
      <c r="CJ25" s="107">
        <v>0</v>
      </c>
      <c r="CK25" s="107">
        <v>0</v>
      </c>
      <c r="CL25" s="107">
        <v>0</v>
      </c>
      <c r="CM25" s="107">
        <v>0</v>
      </c>
      <c r="CN25" s="107">
        <v>0</v>
      </c>
      <c r="CO25" s="107">
        <v>0</v>
      </c>
      <c r="CP25" s="107">
        <v>0</v>
      </c>
      <c r="CQ25" s="107">
        <v>0</v>
      </c>
      <c r="CR25" s="107">
        <v>0</v>
      </c>
      <c r="CS25" s="107">
        <v>0</v>
      </c>
      <c r="CT25" s="107">
        <v>0</v>
      </c>
      <c r="CU25" s="107">
        <v>0</v>
      </c>
      <c r="CV25" s="107">
        <v>0</v>
      </c>
      <c r="CW25" s="107">
        <v>0</v>
      </c>
      <c r="CX25" s="107">
        <v>0</v>
      </c>
      <c r="CY25" s="107">
        <v>0</v>
      </c>
      <c r="CZ25" s="107">
        <v>0</v>
      </c>
      <c r="DA25" s="107">
        <v>0</v>
      </c>
      <c r="DB25" s="107">
        <v>0</v>
      </c>
      <c r="DC25" s="107">
        <v>0</v>
      </c>
      <c r="DD25" s="107">
        <v>0</v>
      </c>
      <c r="DE25" s="107">
        <v>0</v>
      </c>
      <c r="DF25" s="107">
        <v>0</v>
      </c>
      <c r="DG25" s="107">
        <v>0</v>
      </c>
      <c r="DH25" s="107">
        <v>0</v>
      </c>
      <c r="DI25" s="107">
        <v>0</v>
      </c>
      <c r="DJ25" s="107">
        <v>0</v>
      </c>
      <c r="DK25" s="107">
        <v>0</v>
      </c>
      <c r="DL25" s="107">
        <v>0</v>
      </c>
      <c r="DM25" s="107">
        <v>0</v>
      </c>
      <c r="DN25" s="107">
        <v>0</v>
      </c>
      <c r="DO25" s="107">
        <v>0</v>
      </c>
      <c r="DP25" s="107">
        <v>0</v>
      </c>
      <c r="DQ25" s="107" t="e">
        <f>SUMIF(#REF!,$D$6:$DP$6,#REF!)</f>
        <v>#REF!</v>
      </c>
      <c r="DR25" s="107" t="e">
        <f t="shared" si="0"/>
        <v>#REF!</v>
      </c>
    </row>
    <row r="26" spans="1:122" ht="15.75" x14ac:dyDescent="0.25">
      <c r="A26" s="105">
        <v>18</v>
      </c>
      <c r="B26" s="106" t="s">
        <v>235</v>
      </c>
      <c r="C26" s="106" t="s">
        <v>245</v>
      </c>
      <c r="D26" s="107">
        <v>635</v>
      </c>
      <c r="E26" s="107">
        <v>0</v>
      </c>
      <c r="F26" s="107">
        <v>0</v>
      </c>
      <c r="G26" s="107">
        <v>0</v>
      </c>
      <c r="H26" s="107">
        <v>0</v>
      </c>
      <c r="I26" s="107">
        <v>405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107">
        <v>0</v>
      </c>
      <c r="BG26" s="107">
        <v>0</v>
      </c>
      <c r="BH26" s="107">
        <v>0</v>
      </c>
      <c r="BI26" s="107">
        <v>0</v>
      </c>
      <c r="BJ26" s="107">
        <v>0</v>
      </c>
      <c r="BK26" s="107">
        <v>0</v>
      </c>
      <c r="BL26" s="107">
        <v>0</v>
      </c>
      <c r="BM26" s="107">
        <v>0</v>
      </c>
      <c r="BN26" s="107">
        <v>0</v>
      </c>
      <c r="BO26" s="107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07">
        <v>0</v>
      </c>
      <c r="CH26" s="107">
        <v>0</v>
      </c>
      <c r="CI26" s="107">
        <v>0</v>
      </c>
      <c r="CJ26" s="107">
        <v>0</v>
      </c>
      <c r="CK26" s="107">
        <v>0</v>
      </c>
      <c r="CL26" s="107">
        <v>0</v>
      </c>
      <c r="CM26" s="107">
        <v>0</v>
      </c>
      <c r="CN26" s="107">
        <v>0</v>
      </c>
      <c r="CO26" s="107">
        <v>0</v>
      </c>
      <c r="CP26" s="107">
        <v>0</v>
      </c>
      <c r="CQ26" s="107">
        <v>0</v>
      </c>
      <c r="CR26" s="107">
        <v>0</v>
      </c>
      <c r="CS26" s="107">
        <v>0</v>
      </c>
      <c r="CT26" s="107">
        <v>0</v>
      </c>
      <c r="CU26" s="107">
        <v>0</v>
      </c>
      <c r="CV26" s="107">
        <v>0</v>
      </c>
      <c r="CW26" s="107">
        <v>0</v>
      </c>
      <c r="CX26" s="107">
        <v>0</v>
      </c>
      <c r="CY26" s="107">
        <v>0</v>
      </c>
      <c r="CZ26" s="107">
        <v>0</v>
      </c>
      <c r="DA26" s="107">
        <v>0</v>
      </c>
      <c r="DB26" s="107">
        <v>0</v>
      </c>
      <c r="DC26" s="107">
        <v>0</v>
      </c>
      <c r="DD26" s="107">
        <v>0</v>
      </c>
      <c r="DE26" s="107">
        <v>0</v>
      </c>
      <c r="DF26" s="107">
        <v>0</v>
      </c>
      <c r="DG26" s="107">
        <v>0</v>
      </c>
      <c r="DH26" s="107">
        <v>0</v>
      </c>
      <c r="DI26" s="107">
        <v>0</v>
      </c>
      <c r="DJ26" s="107">
        <v>0</v>
      </c>
      <c r="DK26" s="107">
        <v>0</v>
      </c>
      <c r="DL26" s="107">
        <v>0</v>
      </c>
      <c r="DM26" s="107">
        <v>0</v>
      </c>
      <c r="DN26" s="107">
        <v>0</v>
      </c>
      <c r="DO26" s="107">
        <v>0</v>
      </c>
      <c r="DP26" s="107">
        <v>0</v>
      </c>
      <c r="DQ26" s="107" t="e">
        <f>SUMIF(#REF!,$D$6:$DP$6,#REF!)</f>
        <v>#REF!</v>
      </c>
      <c r="DR26" s="107" t="e">
        <f t="shared" si="0"/>
        <v>#REF!</v>
      </c>
    </row>
    <row r="27" spans="1:122" ht="15.75" x14ac:dyDescent="0.25">
      <c r="A27" s="105">
        <v>19</v>
      </c>
      <c r="B27" s="106" t="s">
        <v>223</v>
      </c>
      <c r="C27" s="106" t="s">
        <v>245</v>
      </c>
      <c r="D27" s="107">
        <v>772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352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652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497</v>
      </c>
      <c r="AA27" s="107">
        <v>0</v>
      </c>
      <c r="AB27" s="107">
        <v>60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  <c r="BI27" s="107">
        <v>0</v>
      </c>
      <c r="BJ27" s="107">
        <v>0</v>
      </c>
      <c r="BK27" s="107">
        <v>0</v>
      </c>
      <c r="BL27" s="107">
        <v>0</v>
      </c>
      <c r="BM27" s="107">
        <v>0</v>
      </c>
      <c r="BN27" s="107">
        <v>0</v>
      </c>
      <c r="BO27" s="107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07">
        <v>0</v>
      </c>
      <c r="CH27" s="107">
        <v>0</v>
      </c>
      <c r="CI27" s="107">
        <v>0</v>
      </c>
      <c r="CJ27" s="107">
        <v>0</v>
      </c>
      <c r="CK27" s="107">
        <v>0</v>
      </c>
      <c r="CL27" s="107">
        <v>0</v>
      </c>
      <c r="CM27" s="107">
        <v>0</v>
      </c>
      <c r="CN27" s="107">
        <v>0</v>
      </c>
      <c r="CO27" s="107">
        <v>0</v>
      </c>
      <c r="CP27" s="107">
        <v>8</v>
      </c>
      <c r="CQ27" s="107">
        <v>0</v>
      </c>
      <c r="CR27" s="107">
        <v>0</v>
      </c>
      <c r="CS27" s="107">
        <v>0</v>
      </c>
      <c r="CT27" s="107">
        <v>0</v>
      </c>
      <c r="CU27" s="107">
        <v>0</v>
      </c>
      <c r="CV27" s="107">
        <v>14</v>
      </c>
      <c r="CW27" s="107">
        <v>0</v>
      </c>
      <c r="CX27" s="107">
        <v>0</v>
      </c>
      <c r="CY27" s="107">
        <v>0</v>
      </c>
      <c r="CZ27" s="107">
        <v>0</v>
      </c>
      <c r="DA27" s="107">
        <v>0</v>
      </c>
      <c r="DB27" s="107">
        <v>0</v>
      </c>
      <c r="DC27" s="107">
        <v>0</v>
      </c>
      <c r="DD27" s="107">
        <v>0</v>
      </c>
      <c r="DE27" s="107">
        <v>0</v>
      </c>
      <c r="DF27" s="107">
        <v>0</v>
      </c>
      <c r="DG27" s="107">
        <v>0</v>
      </c>
      <c r="DH27" s="107">
        <v>0</v>
      </c>
      <c r="DI27" s="107">
        <v>0</v>
      </c>
      <c r="DJ27" s="107">
        <v>0</v>
      </c>
      <c r="DK27" s="107">
        <v>0</v>
      </c>
      <c r="DL27" s="107">
        <v>0</v>
      </c>
      <c r="DM27" s="107">
        <v>0</v>
      </c>
      <c r="DN27" s="107">
        <v>0</v>
      </c>
      <c r="DO27" s="107">
        <v>0</v>
      </c>
      <c r="DP27" s="107">
        <v>0</v>
      </c>
      <c r="DQ27" s="107" t="e">
        <f>SUMIF(#REF!,$D$6:$DP$6,#REF!)</f>
        <v>#REF!</v>
      </c>
      <c r="DR27" s="107" t="e">
        <f t="shared" si="0"/>
        <v>#REF!</v>
      </c>
    </row>
    <row r="28" spans="1:122" ht="31.5" x14ac:dyDescent="0.25">
      <c r="A28" s="105">
        <v>20</v>
      </c>
      <c r="B28" s="106" t="s">
        <v>253</v>
      </c>
      <c r="C28" s="106" t="s">
        <v>245</v>
      </c>
      <c r="D28" s="107">
        <v>116</v>
      </c>
      <c r="E28" s="107">
        <v>0</v>
      </c>
      <c r="F28" s="107">
        <v>0</v>
      </c>
      <c r="G28" s="107">
        <v>0</v>
      </c>
      <c r="H28" s="107">
        <v>1727</v>
      </c>
      <c r="I28" s="107">
        <v>130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305</v>
      </c>
      <c r="AD28" s="107">
        <v>3067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93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7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7">
        <v>0</v>
      </c>
      <c r="BX28" s="107">
        <v>0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07">
        <v>0</v>
      </c>
      <c r="CH28" s="107">
        <v>0</v>
      </c>
      <c r="CI28" s="107">
        <v>0</v>
      </c>
      <c r="CJ28" s="107">
        <v>0</v>
      </c>
      <c r="CK28" s="107">
        <v>0</v>
      </c>
      <c r="CL28" s="107">
        <v>0</v>
      </c>
      <c r="CM28" s="107">
        <v>0</v>
      </c>
      <c r="CN28" s="107">
        <v>0</v>
      </c>
      <c r="CO28" s="107">
        <v>0</v>
      </c>
      <c r="CP28" s="107">
        <v>0</v>
      </c>
      <c r="CQ28" s="107">
        <v>0</v>
      </c>
      <c r="CR28" s="107">
        <v>0</v>
      </c>
      <c r="CS28" s="107">
        <v>0</v>
      </c>
      <c r="CT28" s="107">
        <v>0</v>
      </c>
      <c r="CU28" s="107">
        <v>0</v>
      </c>
      <c r="CV28" s="107">
        <v>120</v>
      </c>
      <c r="CW28" s="107">
        <v>0</v>
      </c>
      <c r="CX28" s="107">
        <v>0</v>
      </c>
      <c r="CY28" s="107">
        <v>0</v>
      </c>
      <c r="CZ28" s="107">
        <v>0</v>
      </c>
      <c r="DA28" s="107">
        <v>0</v>
      </c>
      <c r="DB28" s="107">
        <v>0</v>
      </c>
      <c r="DC28" s="107">
        <v>0</v>
      </c>
      <c r="DD28" s="107">
        <v>0</v>
      </c>
      <c r="DE28" s="107">
        <v>0</v>
      </c>
      <c r="DF28" s="107">
        <v>0</v>
      </c>
      <c r="DG28" s="107">
        <v>0</v>
      </c>
      <c r="DH28" s="107">
        <v>0</v>
      </c>
      <c r="DI28" s="107">
        <v>0</v>
      </c>
      <c r="DJ28" s="107">
        <v>0</v>
      </c>
      <c r="DK28" s="107">
        <v>0</v>
      </c>
      <c r="DL28" s="107">
        <v>0</v>
      </c>
      <c r="DM28" s="107">
        <v>0</v>
      </c>
      <c r="DN28" s="107">
        <v>0</v>
      </c>
      <c r="DO28" s="107">
        <v>0</v>
      </c>
      <c r="DP28" s="107">
        <v>0</v>
      </c>
      <c r="DQ28" s="107" t="e">
        <f>SUMIF(#REF!,$D$6:$DP$6,#REF!)</f>
        <v>#REF!</v>
      </c>
      <c r="DR28" s="107" t="e">
        <f t="shared" si="0"/>
        <v>#REF!</v>
      </c>
    </row>
    <row r="29" spans="1:122" ht="31.5" x14ac:dyDescent="0.25">
      <c r="A29" s="105">
        <v>21</v>
      </c>
      <c r="B29" s="106" t="s">
        <v>254</v>
      </c>
      <c r="C29" s="106" t="s">
        <v>245</v>
      </c>
      <c r="D29" s="107">
        <v>676</v>
      </c>
      <c r="E29" s="107">
        <v>0</v>
      </c>
      <c r="F29" s="107">
        <v>0</v>
      </c>
      <c r="G29" s="107">
        <v>0</v>
      </c>
      <c r="H29" s="107">
        <v>0</v>
      </c>
      <c r="I29" s="107">
        <v>1042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15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45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  <c r="BI29" s="107">
        <v>0</v>
      </c>
      <c r="BJ29" s="107">
        <v>0</v>
      </c>
      <c r="BK29" s="107">
        <v>0</v>
      </c>
      <c r="BL29" s="107">
        <v>0</v>
      </c>
      <c r="BM29" s="107">
        <v>0</v>
      </c>
      <c r="BN29" s="107">
        <v>0</v>
      </c>
      <c r="BO29" s="107">
        <v>0</v>
      </c>
      <c r="BP29" s="107">
        <v>0</v>
      </c>
      <c r="BQ29" s="107">
        <v>0</v>
      </c>
      <c r="BR29" s="107">
        <v>0</v>
      </c>
      <c r="BS29" s="107">
        <v>0</v>
      </c>
      <c r="BT29" s="107">
        <v>0</v>
      </c>
      <c r="BU29" s="107">
        <v>0</v>
      </c>
      <c r="BV29" s="107">
        <v>0</v>
      </c>
      <c r="BW29" s="107">
        <v>0</v>
      </c>
      <c r="BX29" s="107">
        <v>0</v>
      </c>
      <c r="BY29" s="107">
        <v>30</v>
      </c>
      <c r="BZ29" s="107">
        <v>0</v>
      </c>
      <c r="CA29" s="107">
        <v>0</v>
      </c>
      <c r="CB29" s="107">
        <v>0</v>
      </c>
      <c r="CC29" s="107">
        <v>0</v>
      </c>
      <c r="CD29" s="107">
        <v>0</v>
      </c>
      <c r="CE29" s="107">
        <v>0</v>
      </c>
      <c r="CF29" s="107">
        <v>0</v>
      </c>
      <c r="CG29" s="107">
        <v>0</v>
      </c>
      <c r="CH29" s="107">
        <v>0</v>
      </c>
      <c r="CI29" s="107">
        <v>0</v>
      </c>
      <c r="CJ29" s="107">
        <v>0</v>
      </c>
      <c r="CK29" s="107">
        <v>0</v>
      </c>
      <c r="CL29" s="107">
        <v>0</v>
      </c>
      <c r="CM29" s="107">
        <v>0</v>
      </c>
      <c r="CN29" s="107">
        <v>0</v>
      </c>
      <c r="CO29" s="107">
        <v>0</v>
      </c>
      <c r="CP29" s="107">
        <v>0</v>
      </c>
      <c r="CQ29" s="107">
        <v>0</v>
      </c>
      <c r="CR29" s="107">
        <v>0</v>
      </c>
      <c r="CS29" s="107">
        <v>0</v>
      </c>
      <c r="CT29" s="107">
        <v>0</v>
      </c>
      <c r="CU29" s="107">
        <v>0</v>
      </c>
      <c r="CV29" s="107">
        <v>0</v>
      </c>
      <c r="CW29" s="107">
        <v>0</v>
      </c>
      <c r="CX29" s="107">
        <v>0</v>
      </c>
      <c r="CY29" s="107">
        <v>0</v>
      </c>
      <c r="CZ29" s="107">
        <v>0</v>
      </c>
      <c r="DA29" s="107">
        <v>0</v>
      </c>
      <c r="DB29" s="107">
        <v>0</v>
      </c>
      <c r="DC29" s="107">
        <v>0</v>
      </c>
      <c r="DD29" s="107">
        <v>0</v>
      </c>
      <c r="DE29" s="107">
        <v>0</v>
      </c>
      <c r="DF29" s="107">
        <v>0</v>
      </c>
      <c r="DG29" s="107">
        <v>0</v>
      </c>
      <c r="DH29" s="107">
        <v>0</v>
      </c>
      <c r="DI29" s="107">
        <v>0</v>
      </c>
      <c r="DJ29" s="107">
        <v>0</v>
      </c>
      <c r="DK29" s="107">
        <v>0</v>
      </c>
      <c r="DL29" s="107">
        <v>0</v>
      </c>
      <c r="DM29" s="107">
        <v>0</v>
      </c>
      <c r="DN29" s="107">
        <v>0</v>
      </c>
      <c r="DO29" s="107">
        <v>0</v>
      </c>
      <c r="DP29" s="107">
        <v>0</v>
      </c>
      <c r="DQ29" s="107" t="e">
        <f>SUMIF(#REF!,$D$6:$DP$6,#REF!)</f>
        <v>#REF!</v>
      </c>
      <c r="DR29" s="107" t="e">
        <f t="shared" si="0"/>
        <v>#REF!</v>
      </c>
    </row>
    <row r="30" spans="1:122" ht="47.25" hidden="1" x14ac:dyDescent="0.25">
      <c r="A30" s="105">
        <v>22</v>
      </c>
      <c r="B30" s="106" t="s">
        <v>255</v>
      </c>
      <c r="C30" s="106" t="s">
        <v>245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107">
        <v>0</v>
      </c>
      <c r="BG30" s="107">
        <v>0</v>
      </c>
      <c r="BH30" s="107">
        <v>0</v>
      </c>
      <c r="BI30" s="107">
        <v>0</v>
      </c>
      <c r="BJ30" s="107">
        <v>0</v>
      </c>
      <c r="BK30" s="107">
        <v>0</v>
      </c>
      <c r="BL30" s="107">
        <v>0</v>
      </c>
      <c r="BM30" s="107">
        <v>0</v>
      </c>
      <c r="BN30" s="107">
        <v>0</v>
      </c>
      <c r="BO30" s="107">
        <v>0</v>
      </c>
      <c r="BP30" s="107">
        <v>0</v>
      </c>
      <c r="BQ30" s="107">
        <v>0</v>
      </c>
      <c r="BR30" s="107">
        <v>0</v>
      </c>
      <c r="BS30" s="107">
        <v>0</v>
      </c>
      <c r="BT30" s="107">
        <v>0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7">
        <v>0</v>
      </c>
      <c r="CD30" s="107">
        <v>0</v>
      </c>
      <c r="CE30" s="107">
        <v>0</v>
      </c>
      <c r="CF30" s="107">
        <v>0</v>
      </c>
      <c r="CG30" s="107">
        <v>0</v>
      </c>
      <c r="CH30" s="107">
        <v>0</v>
      </c>
      <c r="CI30" s="107">
        <v>0</v>
      </c>
      <c r="CJ30" s="107">
        <v>0</v>
      </c>
      <c r="CK30" s="107">
        <v>0</v>
      </c>
      <c r="CL30" s="107">
        <v>0</v>
      </c>
      <c r="CM30" s="107">
        <v>0</v>
      </c>
      <c r="CN30" s="107">
        <v>0</v>
      </c>
      <c r="CO30" s="107">
        <v>0</v>
      </c>
      <c r="CP30" s="107">
        <v>0</v>
      </c>
      <c r="CQ30" s="107">
        <v>0</v>
      </c>
      <c r="CR30" s="107">
        <v>0</v>
      </c>
      <c r="CS30" s="107">
        <v>0</v>
      </c>
      <c r="CT30" s="107">
        <v>0</v>
      </c>
      <c r="CU30" s="107">
        <v>0</v>
      </c>
      <c r="CV30" s="107">
        <v>0</v>
      </c>
      <c r="CW30" s="107">
        <v>0</v>
      </c>
      <c r="CX30" s="107">
        <v>0</v>
      </c>
      <c r="CY30" s="107">
        <v>0</v>
      </c>
      <c r="CZ30" s="107">
        <v>0</v>
      </c>
      <c r="DA30" s="107">
        <v>0</v>
      </c>
      <c r="DB30" s="107">
        <v>0</v>
      </c>
      <c r="DC30" s="107">
        <v>0</v>
      </c>
      <c r="DD30" s="107">
        <v>0</v>
      </c>
      <c r="DE30" s="107">
        <v>0</v>
      </c>
      <c r="DF30" s="107">
        <v>0</v>
      </c>
      <c r="DG30" s="107">
        <v>0</v>
      </c>
      <c r="DH30" s="107">
        <v>0</v>
      </c>
      <c r="DI30" s="107">
        <v>0</v>
      </c>
      <c r="DJ30" s="107">
        <v>0</v>
      </c>
      <c r="DK30" s="107">
        <v>0</v>
      </c>
      <c r="DL30" s="107">
        <v>0</v>
      </c>
      <c r="DM30" s="107">
        <v>0</v>
      </c>
      <c r="DN30" s="107">
        <v>0</v>
      </c>
      <c r="DO30" s="107">
        <v>0</v>
      </c>
      <c r="DP30" s="107">
        <v>0</v>
      </c>
      <c r="DQ30" s="107" t="e">
        <f>SUMIF(#REF!,$D$6:$DP$6,#REF!)</f>
        <v>#REF!</v>
      </c>
      <c r="DR30" s="107" t="e">
        <f t="shared" si="0"/>
        <v>#REF!</v>
      </c>
    </row>
    <row r="31" spans="1:122" ht="15.75" x14ac:dyDescent="0.25">
      <c r="A31" s="105">
        <v>23</v>
      </c>
      <c r="B31" s="106" t="s">
        <v>256</v>
      </c>
      <c r="C31" s="106" t="s">
        <v>245</v>
      </c>
      <c r="D31" s="107">
        <v>92</v>
      </c>
      <c r="E31" s="107">
        <v>6524</v>
      </c>
      <c r="F31" s="107">
        <v>0</v>
      </c>
      <c r="G31" s="107">
        <v>0</v>
      </c>
      <c r="H31" s="107">
        <v>0</v>
      </c>
      <c r="I31" s="107">
        <v>13726</v>
      </c>
      <c r="J31" s="107">
        <v>91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450</v>
      </c>
      <c r="AC31" s="107">
        <v>0</v>
      </c>
      <c r="AD31" s="107">
        <v>156</v>
      </c>
      <c r="AE31" s="107">
        <v>313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80</v>
      </c>
      <c r="AR31" s="107">
        <v>0</v>
      </c>
      <c r="AS31" s="107">
        <v>0</v>
      </c>
      <c r="AT31" s="107"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v>0</v>
      </c>
      <c r="BA31" s="107">
        <v>0</v>
      </c>
      <c r="BB31" s="107">
        <v>0</v>
      </c>
      <c r="BC31" s="107">
        <v>0</v>
      </c>
      <c r="BD31" s="107">
        <v>0</v>
      </c>
      <c r="BE31" s="107">
        <v>0</v>
      </c>
      <c r="BF31" s="107">
        <v>0</v>
      </c>
      <c r="BG31" s="107">
        <v>0</v>
      </c>
      <c r="BH31" s="107">
        <v>0</v>
      </c>
      <c r="BI31" s="107">
        <v>0</v>
      </c>
      <c r="BJ31" s="107">
        <v>0</v>
      </c>
      <c r="BK31" s="107">
        <v>0</v>
      </c>
      <c r="BL31" s="107">
        <v>0</v>
      </c>
      <c r="BM31" s="107">
        <v>0</v>
      </c>
      <c r="BN31" s="107">
        <v>0</v>
      </c>
      <c r="BO31" s="107">
        <v>0</v>
      </c>
      <c r="BP31" s="107">
        <v>0</v>
      </c>
      <c r="BQ31" s="107">
        <v>0</v>
      </c>
      <c r="BR31" s="107">
        <v>0</v>
      </c>
      <c r="BS31" s="107">
        <v>0</v>
      </c>
      <c r="BT31" s="107">
        <v>0</v>
      </c>
      <c r="BU31" s="107">
        <v>0</v>
      </c>
      <c r="BV31" s="107">
        <v>0</v>
      </c>
      <c r="BW31" s="107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07">
        <v>0</v>
      </c>
      <c r="CH31" s="107">
        <v>0</v>
      </c>
      <c r="CI31" s="107">
        <v>0</v>
      </c>
      <c r="CJ31" s="107">
        <v>0</v>
      </c>
      <c r="CK31" s="107">
        <v>0</v>
      </c>
      <c r="CL31" s="107">
        <v>0</v>
      </c>
      <c r="CM31" s="107">
        <v>0</v>
      </c>
      <c r="CN31" s="107">
        <v>0</v>
      </c>
      <c r="CO31" s="107">
        <v>0</v>
      </c>
      <c r="CP31" s="107">
        <v>0</v>
      </c>
      <c r="CQ31" s="107">
        <v>0</v>
      </c>
      <c r="CR31" s="107">
        <v>0</v>
      </c>
      <c r="CS31" s="107">
        <v>0</v>
      </c>
      <c r="CT31" s="107">
        <v>0</v>
      </c>
      <c r="CU31" s="107">
        <v>0</v>
      </c>
      <c r="CV31" s="107">
        <v>0</v>
      </c>
      <c r="CW31" s="107">
        <v>0</v>
      </c>
      <c r="CX31" s="107">
        <v>0</v>
      </c>
      <c r="CY31" s="107">
        <v>0</v>
      </c>
      <c r="CZ31" s="107">
        <v>0</v>
      </c>
      <c r="DA31" s="107">
        <v>0</v>
      </c>
      <c r="DB31" s="107">
        <v>0</v>
      </c>
      <c r="DC31" s="107">
        <v>0</v>
      </c>
      <c r="DD31" s="107">
        <v>0</v>
      </c>
      <c r="DE31" s="107">
        <v>0</v>
      </c>
      <c r="DF31" s="107">
        <v>0</v>
      </c>
      <c r="DG31" s="107">
        <v>0</v>
      </c>
      <c r="DH31" s="107">
        <v>0</v>
      </c>
      <c r="DI31" s="107">
        <v>0</v>
      </c>
      <c r="DJ31" s="107">
        <v>0</v>
      </c>
      <c r="DK31" s="107">
        <v>0</v>
      </c>
      <c r="DL31" s="107">
        <v>0</v>
      </c>
      <c r="DM31" s="107">
        <v>0</v>
      </c>
      <c r="DN31" s="107">
        <v>0</v>
      </c>
      <c r="DO31" s="107">
        <v>0</v>
      </c>
      <c r="DP31" s="107">
        <v>0</v>
      </c>
      <c r="DQ31" s="107" t="e">
        <f>SUMIF(#REF!,$D$6:$DP$6,#REF!)</f>
        <v>#REF!</v>
      </c>
      <c r="DR31" s="107" t="e">
        <f t="shared" si="0"/>
        <v>#REF!</v>
      </c>
    </row>
    <row r="32" spans="1:122" ht="15.75" x14ac:dyDescent="0.25">
      <c r="A32" s="105">
        <v>24</v>
      </c>
      <c r="B32" s="106" t="s">
        <v>257</v>
      </c>
      <c r="C32" s="106" t="s">
        <v>245</v>
      </c>
      <c r="D32" s="107">
        <v>1299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1760</v>
      </c>
      <c r="K32" s="107">
        <v>0</v>
      </c>
      <c r="L32" s="107">
        <v>0</v>
      </c>
      <c r="M32" s="107">
        <v>6670</v>
      </c>
      <c r="N32" s="107">
        <v>0</v>
      </c>
      <c r="O32" s="107">
        <v>546</v>
      </c>
      <c r="P32" s="107">
        <v>0</v>
      </c>
      <c r="Q32" s="107">
        <v>0</v>
      </c>
      <c r="R32" s="107">
        <v>0</v>
      </c>
      <c r="S32" s="107">
        <v>6167</v>
      </c>
      <c r="T32" s="107">
        <v>0</v>
      </c>
      <c r="U32" s="107">
        <v>0</v>
      </c>
      <c r="V32" s="107">
        <v>0</v>
      </c>
      <c r="W32" s="107">
        <v>2532</v>
      </c>
      <c r="X32" s="107">
        <v>0</v>
      </c>
      <c r="Y32" s="107">
        <v>0</v>
      </c>
      <c r="Z32" s="107">
        <v>2923</v>
      </c>
      <c r="AA32" s="107">
        <v>0</v>
      </c>
      <c r="AB32" s="107">
        <v>270</v>
      </c>
      <c r="AC32" s="107">
        <v>30</v>
      </c>
      <c r="AD32" s="107">
        <v>0</v>
      </c>
      <c r="AE32" s="107">
        <v>987</v>
      </c>
      <c r="AF32" s="107">
        <v>0</v>
      </c>
      <c r="AG32" s="107">
        <v>0</v>
      </c>
      <c r="AH32" s="107">
        <v>0</v>
      </c>
      <c r="AI32" s="107">
        <v>1563</v>
      </c>
      <c r="AJ32" s="107">
        <v>874</v>
      </c>
      <c r="AK32" s="107">
        <v>0</v>
      </c>
      <c r="AL32" s="107">
        <v>1032</v>
      </c>
      <c r="AM32" s="107">
        <v>0</v>
      </c>
      <c r="AN32" s="107">
        <v>0</v>
      </c>
      <c r="AO32" s="107">
        <v>0</v>
      </c>
      <c r="AP32" s="107">
        <v>0</v>
      </c>
      <c r="AQ32" s="107">
        <v>160</v>
      </c>
      <c r="AR32" s="107">
        <v>0</v>
      </c>
      <c r="AS32" s="107">
        <v>0</v>
      </c>
      <c r="AT32" s="107">
        <v>0</v>
      </c>
      <c r="AU32" s="107">
        <v>0</v>
      </c>
      <c r="AV32" s="107">
        <v>0</v>
      </c>
      <c r="AW32" s="107">
        <v>0</v>
      </c>
      <c r="AX32" s="107">
        <v>390</v>
      </c>
      <c r="AY32" s="107">
        <v>0</v>
      </c>
      <c r="AZ32" s="107">
        <v>0</v>
      </c>
      <c r="BA32" s="107">
        <v>0</v>
      </c>
      <c r="BB32" s="107">
        <v>0</v>
      </c>
      <c r="BC32" s="107">
        <v>0</v>
      </c>
      <c r="BD32" s="107">
        <v>0</v>
      </c>
      <c r="BE32" s="107">
        <v>0</v>
      </c>
      <c r="BF32" s="107">
        <v>0</v>
      </c>
      <c r="BG32" s="107">
        <v>0</v>
      </c>
      <c r="BH32" s="107">
        <v>0</v>
      </c>
      <c r="BI32" s="107">
        <v>0</v>
      </c>
      <c r="BJ32" s="107">
        <v>0</v>
      </c>
      <c r="BK32" s="107">
        <v>24</v>
      </c>
      <c r="BL32" s="107">
        <v>0</v>
      </c>
      <c r="BM32" s="107">
        <v>0</v>
      </c>
      <c r="BN32" s="107">
        <v>0</v>
      </c>
      <c r="BO32" s="107">
        <v>1159</v>
      </c>
      <c r="BP32" s="107">
        <v>0</v>
      </c>
      <c r="BQ32" s="107">
        <v>0</v>
      </c>
      <c r="BR32" s="107">
        <v>0</v>
      </c>
      <c r="BS32" s="107">
        <v>0</v>
      </c>
      <c r="BT32" s="107">
        <v>0</v>
      </c>
      <c r="BU32" s="107">
        <v>0</v>
      </c>
      <c r="BV32" s="107">
        <v>0</v>
      </c>
      <c r="BW32" s="107">
        <v>0</v>
      </c>
      <c r="BX32" s="107">
        <v>0</v>
      </c>
      <c r="BY32" s="107">
        <v>155</v>
      </c>
      <c r="BZ32" s="107">
        <v>266</v>
      </c>
      <c r="CA32" s="107">
        <v>943</v>
      </c>
      <c r="CB32" s="107">
        <v>387</v>
      </c>
      <c r="CC32" s="107">
        <v>154</v>
      </c>
      <c r="CD32" s="107">
        <v>222</v>
      </c>
      <c r="CE32" s="107">
        <v>184</v>
      </c>
      <c r="CF32" s="107">
        <v>1688</v>
      </c>
      <c r="CG32" s="107">
        <v>750</v>
      </c>
      <c r="CH32" s="107">
        <v>341</v>
      </c>
      <c r="CI32" s="107">
        <v>297</v>
      </c>
      <c r="CJ32" s="107">
        <v>307</v>
      </c>
      <c r="CK32" s="107">
        <v>235</v>
      </c>
      <c r="CL32" s="107">
        <v>529</v>
      </c>
      <c r="CM32" s="107">
        <v>1338</v>
      </c>
      <c r="CN32" s="107">
        <v>440</v>
      </c>
      <c r="CO32" s="107">
        <v>146</v>
      </c>
      <c r="CP32" s="107">
        <v>291</v>
      </c>
      <c r="CQ32" s="107">
        <v>439</v>
      </c>
      <c r="CR32" s="107">
        <v>714</v>
      </c>
      <c r="CS32" s="107">
        <v>347</v>
      </c>
      <c r="CT32" s="107">
        <v>65</v>
      </c>
      <c r="CU32" s="107">
        <v>485</v>
      </c>
      <c r="CV32" s="107">
        <v>212</v>
      </c>
      <c r="CW32" s="107">
        <v>781</v>
      </c>
      <c r="CX32" s="107">
        <v>203</v>
      </c>
      <c r="CY32" s="107">
        <v>144</v>
      </c>
      <c r="CZ32" s="107">
        <v>506</v>
      </c>
      <c r="DA32" s="107">
        <v>781</v>
      </c>
      <c r="DB32" s="107">
        <v>239</v>
      </c>
      <c r="DC32" s="107">
        <v>322</v>
      </c>
      <c r="DD32" s="107">
        <v>1450</v>
      </c>
      <c r="DE32" s="107">
        <v>685</v>
      </c>
      <c r="DF32" s="107">
        <v>0</v>
      </c>
      <c r="DG32" s="107">
        <v>328</v>
      </c>
      <c r="DH32" s="107">
        <v>1179</v>
      </c>
      <c r="DI32" s="107">
        <v>0</v>
      </c>
      <c r="DJ32" s="107">
        <v>0</v>
      </c>
      <c r="DK32" s="107">
        <v>0</v>
      </c>
      <c r="DL32" s="107">
        <v>0</v>
      </c>
      <c r="DM32" s="107">
        <v>0</v>
      </c>
      <c r="DN32" s="107">
        <v>0</v>
      </c>
      <c r="DO32" s="107">
        <v>20</v>
      </c>
      <c r="DP32" s="107">
        <v>0</v>
      </c>
      <c r="DQ32" s="107" t="e">
        <f>SUMIF(#REF!,$D$6:$DP$6,#REF!)</f>
        <v>#REF!</v>
      </c>
      <c r="DR32" s="107" t="e">
        <f t="shared" si="0"/>
        <v>#REF!</v>
      </c>
    </row>
    <row r="33" spans="1:122" ht="15.75" x14ac:dyDescent="0.25">
      <c r="A33" s="105">
        <v>25</v>
      </c>
      <c r="B33" s="106" t="s">
        <v>221</v>
      </c>
      <c r="C33" s="106" t="s">
        <v>245</v>
      </c>
      <c r="D33" s="107">
        <v>708</v>
      </c>
      <c r="E33" s="107">
        <v>0</v>
      </c>
      <c r="F33" s="107">
        <v>0</v>
      </c>
      <c r="G33" s="107">
        <v>0</v>
      </c>
      <c r="H33" s="107">
        <v>0</v>
      </c>
      <c r="I33" s="107">
        <v>2311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1672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160</v>
      </c>
      <c r="AC33" s="107">
        <v>53</v>
      </c>
      <c r="AD33" s="107">
        <v>0</v>
      </c>
      <c r="AE33" s="107">
        <v>492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v>0</v>
      </c>
      <c r="AU33" s="107">
        <v>0</v>
      </c>
      <c r="AV33" s="107">
        <v>0</v>
      </c>
      <c r="AW33" s="107">
        <v>0</v>
      </c>
      <c r="AX33" s="107">
        <v>0</v>
      </c>
      <c r="AY33" s="107">
        <v>0</v>
      </c>
      <c r="AZ33" s="107">
        <v>0</v>
      </c>
      <c r="BA33" s="107">
        <v>0</v>
      </c>
      <c r="BB33" s="107">
        <v>0</v>
      </c>
      <c r="BC33" s="107">
        <v>0</v>
      </c>
      <c r="BD33" s="107">
        <v>0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07">
        <v>0</v>
      </c>
      <c r="BK33" s="107">
        <v>24</v>
      </c>
      <c r="BL33" s="107">
        <v>0</v>
      </c>
      <c r="BM33" s="107">
        <v>0</v>
      </c>
      <c r="BN33" s="107">
        <v>0</v>
      </c>
      <c r="BO33" s="107">
        <v>0</v>
      </c>
      <c r="BP33" s="107">
        <v>0</v>
      </c>
      <c r="BQ33" s="107">
        <v>0</v>
      </c>
      <c r="BR33" s="107">
        <v>0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7">
        <v>0</v>
      </c>
      <c r="CB33" s="107">
        <v>0</v>
      </c>
      <c r="CC33" s="107">
        <v>0</v>
      </c>
      <c r="CD33" s="107">
        <v>0</v>
      </c>
      <c r="CE33" s="107">
        <v>0</v>
      </c>
      <c r="CF33" s="107">
        <v>123</v>
      </c>
      <c r="CG33" s="107">
        <v>0</v>
      </c>
      <c r="CH33" s="107">
        <v>0</v>
      </c>
      <c r="CI33" s="107">
        <v>0</v>
      </c>
      <c r="CJ33" s="107">
        <v>0</v>
      </c>
      <c r="CK33" s="107">
        <v>22</v>
      </c>
      <c r="CL33" s="107">
        <v>0</v>
      </c>
      <c r="CM33" s="107">
        <v>349</v>
      </c>
      <c r="CN33" s="107">
        <v>449</v>
      </c>
      <c r="CO33" s="107">
        <v>0</v>
      </c>
      <c r="CP33" s="107">
        <v>0</v>
      </c>
      <c r="CQ33" s="107">
        <v>0</v>
      </c>
      <c r="CR33" s="107">
        <v>0</v>
      </c>
      <c r="CS33" s="107">
        <v>0</v>
      </c>
      <c r="CT33" s="107">
        <v>0</v>
      </c>
      <c r="CU33" s="107">
        <v>0</v>
      </c>
      <c r="CV33" s="107">
        <v>29</v>
      </c>
      <c r="CW33" s="107">
        <v>0</v>
      </c>
      <c r="CX33" s="107">
        <v>0</v>
      </c>
      <c r="CY33" s="107">
        <v>0</v>
      </c>
      <c r="CZ33" s="107">
        <v>0</v>
      </c>
      <c r="DA33" s="107">
        <v>0</v>
      </c>
      <c r="DB33" s="107">
        <v>0</v>
      </c>
      <c r="DC33" s="107">
        <v>157</v>
      </c>
      <c r="DD33" s="107">
        <v>484</v>
      </c>
      <c r="DE33" s="107">
        <v>0</v>
      </c>
      <c r="DF33" s="107">
        <v>0</v>
      </c>
      <c r="DG33" s="107">
        <v>0</v>
      </c>
      <c r="DH33" s="107">
        <v>344</v>
      </c>
      <c r="DI33" s="107">
        <v>0</v>
      </c>
      <c r="DJ33" s="107">
        <v>0</v>
      </c>
      <c r="DK33" s="107">
        <v>0</v>
      </c>
      <c r="DL33" s="107">
        <v>0</v>
      </c>
      <c r="DM33" s="107">
        <v>0</v>
      </c>
      <c r="DN33" s="107">
        <v>0</v>
      </c>
      <c r="DO33" s="107">
        <v>0</v>
      </c>
      <c r="DP33" s="107">
        <v>0</v>
      </c>
      <c r="DQ33" s="107" t="e">
        <f>SUMIF(#REF!,$D$6:$DP$6,#REF!)</f>
        <v>#REF!</v>
      </c>
      <c r="DR33" s="107" t="e">
        <f t="shared" si="0"/>
        <v>#REF!</v>
      </c>
    </row>
    <row r="34" spans="1:122" ht="15.75" x14ac:dyDescent="0.25">
      <c r="A34" s="105">
        <v>26</v>
      </c>
      <c r="B34" s="106" t="s">
        <v>258</v>
      </c>
      <c r="C34" s="106" t="s">
        <v>245</v>
      </c>
      <c r="D34" s="107">
        <v>3044</v>
      </c>
      <c r="E34" s="107">
        <v>0</v>
      </c>
      <c r="F34" s="107">
        <v>0</v>
      </c>
      <c r="G34" s="107">
        <v>0</v>
      </c>
      <c r="H34" s="107">
        <v>0</v>
      </c>
      <c r="I34" s="107">
        <v>2764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458</v>
      </c>
      <c r="AA34" s="107">
        <v>0</v>
      </c>
      <c r="AB34" s="107">
        <v>0</v>
      </c>
      <c r="AC34" s="107">
        <v>90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  <c r="AK34" s="107">
        <v>0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2514</v>
      </c>
      <c r="AT34" s="107">
        <v>0</v>
      </c>
      <c r="AU34" s="107">
        <v>0</v>
      </c>
      <c r="AV34" s="107">
        <v>0</v>
      </c>
      <c r="AW34" s="107">
        <v>0</v>
      </c>
      <c r="AX34" s="107">
        <v>0</v>
      </c>
      <c r="AY34" s="107">
        <v>0</v>
      </c>
      <c r="AZ34" s="107">
        <v>0</v>
      </c>
      <c r="BA34" s="107">
        <v>0</v>
      </c>
      <c r="BB34" s="107">
        <v>0</v>
      </c>
      <c r="BC34" s="107">
        <v>0</v>
      </c>
      <c r="BD34" s="107">
        <v>0</v>
      </c>
      <c r="BE34" s="107">
        <v>0</v>
      </c>
      <c r="BF34" s="107">
        <v>0</v>
      </c>
      <c r="BG34" s="107">
        <v>0</v>
      </c>
      <c r="BH34" s="107">
        <v>0</v>
      </c>
      <c r="BI34" s="107">
        <v>0</v>
      </c>
      <c r="BJ34" s="107">
        <v>0</v>
      </c>
      <c r="BK34" s="107">
        <v>72</v>
      </c>
      <c r="BL34" s="107">
        <v>0</v>
      </c>
      <c r="BM34" s="107">
        <v>0</v>
      </c>
      <c r="BN34" s="107">
        <v>0</v>
      </c>
      <c r="BO34" s="107">
        <v>0</v>
      </c>
      <c r="BP34" s="107">
        <v>0</v>
      </c>
      <c r="BQ34" s="107">
        <v>0</v>
      </c>
      <c r="BR34" s="107">
        <v>0</v>
      </c>
      <c r="BS34" s="107">
        <v>0</v>
      </c>
      <c r="BT34" s="107">
        <v>0</v>
      </c>
      <c r="BU34" s="107">
        <v>0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7">
        <v>0</v>
      </c>
      <c r="CB34" s="107">
        <v>0</v>
      </c>
      <c r="CC34" s="107">
        <v>0</v>
      </c>
      <c r="CD34" s="107">
        <v>0</v>
      </c>
      <c r="CE34" s="107">
        <v>0</v>
      </c>
      <c r="CF34" s="107">
        <v>0</v>
      </c>
      <c r="CG34" s="107">
        <v>0</v>
      </c>
      <c r="CH34" s="107">
        <v>0</v>
      </c>
      <c r="CI34" s="107">
        <v>0</v>
      </c>
      <c r="CJ34" s="107">
        <v>0</v>
      </c>
      <c r="CK34" s="107">
        <v>0</v>
      </c>
      <c r="CL34" s="107">
        <v>0</v>
      </c>
      <c r="CM34" s="107">
        <v>228</v>
      </c>
      <c r="CN34" s="107">
        <v>0</v>
      </c>
      <c r="CO34" s="107">
        <v>0</v>
      </c>
      <c r="CP34" s="107">
        <v>0</v>
      </c>
      <c r="CQ34" s="107">
        <v>0</v>
      </c>
      <c r="CR34" s="107">
        <v>0</v>
      </c>
      <c r="CS34" s="107">
        <v>0</v>
      </c>
      <c r="CT34" s="107">
        <v>0</v>
      </c>
      <c r="CU34" s="107">
        <v>0</v>
      </c>
      <c r="CV34" s="107">
        <v>0</v>
      </c>
      <c r="CW34" s="107">
        <v>0</v>
      </c>
      <c r="CX34" s="107">
        <v>0</v>
      </c>
      <c r="CY34" s="107">
        <v>0</v>
      </c>
      <c r="CZ34" s="107">
        <v>0</v>
      </c>
      <c r="DA34" s="107">
        <v>0</v>
      </c>
      <c r="DB34" s="107">
        <v>0</v>
      </c>
      <c r="DC34" s="107">
        <v>0</v>
      </c>
      <c r="DD34" s="107">
        <v>0</v>
      </c>
      <c r="DE34" s="107">
        <v>0</v>
      </c>
      <c r="DF34" s="107">
        <v>0</v>
      </c>
      <c r="DG34" s="107">
        <v>0</v>
      </c>
      <c r="DH34" s="107">
        <v>0</v>
      </c>
      <c r="DI34" s="107">
        <v>0</v>
      </c>
      <c r="DJ34" s="107">
        <v>0</v>
      </c>
      <c r="DK34" s="107">
        <v>0</v>
      </c>
      <c r="DL34" s="107">
        <v>0</v>
      </c>
      <c r="DM34" s="107">
        <v>0</v>
      </c>
      <c r="DN34" s="107">
        <v>0</v>
      </c>
      <c r="DO34" s="107">
        <v>0</v>
      </c>
      <c r="DP34" s="107">
        <v>0</v>
      </c>
      <c r="DQ34" s="107" t="e">
        <f>SUMIF(#REF!,$D$6:$DP$6,#REF!)</f>
        <v>#REF!</v>
      </c>
      <c r="DR34" s="107" t="e">
        <f t="shared" si="0"/>
        <v>#REF!</v>
      </c>
    </row>
    <row r="35" spans="1:122" ht="15.75" x14ac:dyDescent="0.25">
      <c r="A35" s="105">
        <v>27</v>
      </c>
      <c r="B35" s="106" t="s">
        <v>206</v>
      </c>
      <c r="C35" s="106" t="s">
        <v>245</v>
      </c>
      <c r="D35" s="107">
        <v>1095</v>
      </c>
      <c r="E35" s="107">
        <v>0</v>
      </c>
      <c r="F35" s="107">
        <v>616</v>
      </c>
      <c r="G35" s="107">
        <v>0</v>
      </c>
      <c r="H35" s="107">
        <v>0</v>
      </c>
      <c r="I35" s="107">
        <v>3111</v>
      </c>
      <c r="J35" s="107">
        <v>1137</v>
      </c>
      <c r="K35" s="107">
        <v>0</v>
      </c>
      <c r="L35" s="107">
        <v>0</v>
      </c>
      <c r="M35" s="107">
        <v>0</v>
      </c>
      <c r="N35" s="107">
        <v>0</v>
      </c>
      <c r="O35" s="107">
        <v>120</v>
      </c>
      <c r="P35" s="107">
        <v>0</v>
      </c>
      <c r="Q35" s="107">
        <v>0</v>
      </c>
      <c r="R35" s="107">
        <v>0</v>
      </c>
      <c r="S35" s="107">
        <v>1467</v>
      </c>
      <c r="T35" s="107">
        <v>1309</v>
      </c>
      <c r="U35" s="107">
        <v>1391</v>
      </c>
      <c r="V35" s="107">
        <v>0</v>
      </c>
      <c r="W35" s="107">
        <v>209</v>
      </c>
      <c r="X35" s="107">
        <v>0</v>
      </c>
      <c r="Y35" s="107">
        <v>450</v>
      </c>
      <c r="Z35" s="107">
        <v>1471</v>
      </c>
      <c r="AA35" s="107">
        <v>0</v>
      </c>
      <c r="AB35" s="107">
        <v>155</v>
      </c>
      <c r="AC35" s="107">
        <v>100</v>
      </c>
      <c r="AD35" s="107">
        <v>40</v>
      </c>
      <c r="AE35" s="107">
        <v>737</v>
      </c>
      <c r="AF35" s="107">
        <v>100</v>
      </c>
      <c r="AG35" s="107">
        <v>0</v>
      </c>
      <c r="AH35" s="107">
        <v>879</v>
      </c>
      <c r="AI35" s="107">
        <v>0</v>
      </c>
      <c r="AJ35" s="107">
        <v>0</v>
      </c>
      <c r="AK35" s="107">
        <v>0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v>0</v>
      </c>
      <c r="AU35" s="107">
        <v>0</v>
      </c>
      <c r="AV35" s="107">
        <v>55</v>
      </c>
      <c r="AW35" s="107">
        <v>0</v>
      </c>
      <c r="AX35" s="107">
        <v>0</v>
      </c>
      <c r="AY35" s="107">
        <v>0</v>
      </c>
      <c r="AZ35" s="107">
        <v>0</v>
      </c>
      <c r="BA35" s="107">
        <v>0</v>
      </c>
      <c r="BB35" s="107">
        <v>0</v>
      </c>
      <c r="BC35" s="107">
        <v>0</v>
      </c>
      <c r="BD35" s="107">
        <v>0</v>
      </c>
      <c r="BE35" s="107">
        <v>0</v>
      </c>
      <c r="BF35" s="107">
        <v>0</v>
      </c>
      <c r="BG35" s="107">
        <v>0</v>
      </c>
      <c r="BH35" s="107">
        <v>0</v>
      </c>
      <c r="BI35" s="107">
        <v>0</v>
      </c>
      <c r="BJ35" s="107">
        <v>0</v>
      </c>
      <c r="BK35" s="107">
        <v>24</v>
      </c>
      <c r="BL35" s="107">
        <v>0</v>
      </c>
      <c r="BM35" s="107">
        <v>0</v>
      </c>
      <c r="BN35" s="107">
        <v>0</v>
      </c>
      <c r="BO35" s="107">
        <v>0</v>
      </c>
      <c r="BP35" s="107">
        <v>0</v>
      </c>
      <c r="BQ35" s="107">
        <v>0</v>
      </c>
      <c r="BR35" s="107">
        <v>0</v>
      </c>
      <c r="BS35" s="107">
        <v>0</v>
      </c>
      <c r="BT35" s="107">
        <v>0</v>
      </c>
      <c r="BU35" s="107">
        <v>0</v>
      </c>
      <c r="BV35" s="107">
        <v>0</v>
      </c>
      <c r="BW35" s="107">
        <v>0</v>
      </c>
      <c r="BX35" s="107">
        <v>0</v>
      </c>
      <c r="BY35" s="107">
        <v>0</v>
      </c>
      <c r="BZ35" s="107">
        <v>0</v>
      </c>
      <c r="CA35" s="107">
        <v>150</v>
      </c>
      <c r="CB35" s="107">
        <v>0</v>
      </c>
      <c r="CC35" s="107">
        <v>213</v>
      </c>
      <c r="CD35" s="107">
        <v>242</v>
      </c>
      <c r="CE35" s="107">
        <v>0</v>
      </c>
      <c r="CF35" s="107">
        <v>730</v>
      </c>
      <c r="CG35" s="107">
        <v>381</v>
      </c>
      <c r="CH35" s="107">
        <v>0</v>
      </c>
      <c r="CI35" s="107">
        <v>0</v>
      </c>
      <c r="CJ35" s="107">
        <v>0</v>
      </c>
      <c r="CK35" s="107">
        <v>62</v>
      </c>
      <c r="CL35" s="107">
        <v>0</v>
      </c>
      <c r="CM35" s="107">
        <v>749</v>
      </c>
      <c r="CN35" s="107">
        <v>0</v>
      </c>
      <c r="CO35" s="107">
        <v>0</v>
      </c>
      <c r="CP35" s="107">
        <v>196</v>
      </c>
      <c r="CQ35" s="107">
        <v>0</v>
      </c>
      <c r="CR35" s="107">
        <v>307</v>
      </c>
      <c r="CS35" s="107">
        <v>227</v>
      </c>
      <c r="CT35" s="107">
        <v>0</v>
      </c>
      <c r="CU35" s="107">
        <v>166</v>
      </c>
      <c r="CV35" s="107">
        <v>570</v>
      </c>
      <c r="CW35" s="107">
        <v>446</v>
      </c>
      <c r="CX35" s="107">
        <v>0</v>
      </c>
      <c r="CY35" s="107">
        <v>0</v>
      </c>
      <c r="CZ35" s="107">
        <v>0</v>
      </c>
      <c r="DA35" s="107">
        <v>0</v>
      </c>
      <c r="DB35" s="107">
        <v>0</v>
      </c>
      <c r="DC35" s="107">
        <v>272</v>
      </c>
      <c r="DD35" s="107">
        <v>1060</v>
      </c>
      <c r="DE35" s="107">
        <v>0</v>
      </c>
      <c r="DF35" s="107">
        <v>0</v>
      </c>
      <c r="DG35" s="107">
        <v>205</v>
      </c>
      <c r="DH35" s="107">
        <v>344</v>
      </c>
      <c r="DI35" s="107">
        <v>0</v>
      </c>
      <c r="DJ35" s="107">
        <v>0</v>
      </c>
      <c r="DK35" s="107">
        <v>0</v>
      </c>
      <c r="DL35" s="107">
        <v>0</v>
      </c>
      <c r="DM35" s="107">
        <v>0</v>
      </c>
      <c r="DN35" s="107">
        <v>0</v>
      </c>
      <c r="DO35" s="107">
        <v>15</v>
      </c>
      <c r="DP35" s="107">
        <v>0</v>
      </c>
      <c r="DQ35" s="107" t="e">
        <f>SUMIF(#REF!,$D$6:$DP$6,#REF!)</f>
        <v>#REF!</v>
      </c>
      <c r="DR35" s="107" t="e">
        <f t="shared" si="0"/>
        <v>#REF!</v>
      </c>
    </row>
    <row r="36" spans="1:122" ht="31.5" x14ac:dyDescent="0.25">
      <c r="A36" s="105">
        <v>28</v>
      </c>
      <c r="B36" s="106" t="s">
        <v>259</v>
      </c>
      <c r="C36" s="106" t="s">
        <v>245</v>
      </c>
      <c r="D36" s="107">
        <v>0</v>
      </c>
      <c r="E36" s="107">
        <v>0</v>
      </c>
      <c r="F36" s="107">
        <v>0</v>
      </c>
      <c r="G36" s="107">
        <v>426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107">
        <v>0</v>
      </c>
      <c r="AK36" s="107">
        <v>0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v>0</v>
      </c>
      <c r="AU36" s="107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7">
        <v>0</v>
      </c>
      <c r="BB36" s="107">
        <v>0</v>
      </c>
      <c r="BC36" s="107">
        <v>0</v>
      </c>
      <c r="BD36" s="107">
        <v>0</v>
      </c>
      <c r="BE36" s="107">
        <v>0</v>
      </c>
      <c r="BF36" s="107">
        <v>0</v>
      </c>
      <c r="BG36" s="107">
        <v>0</v>
      </c>
      <c r="BH36" s="107">
        <v>0</v>
      </c>
      <c r="BI36" s="107">
        <v>0</v>
      </c>
      <c r="BJ36" s="107">
        <v>0</v>
      </c>
      <c r="BK36" s="107">
        <v>0</v>
      </c>
      <c r="BL36" s="107">
        <v>0</v>
      </c>
      <c r="BM36" s="107">
        <v>0</v>
      </c>
      <c r="BN36" s="107">
        <v>0</v>
      </c>
      <c r="BO36" s="107">
        <v>0</v>
      </c>
      <c r="BP36" s="107">
        <v>0</v>
      </c>
      <c r="BQ36" s="107">
        <v>0</v>
      </c>
      <c r="BR36" s="107">
        <v>0</v>
      </c>
      <c r="BS36" s="107">
        <v>0</v>
      </c>
      <c r="BT36" s="107">
        <v>0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0</v>
      </c>
      <c r="CA36" s="107">
        <v>0</v>
      </c>
      <c r="CB36" s="107">
        <v>0</v>
      </c>
      <c r="CC36" s="107">
        <v>0</v>
      </c>
      <c r="CD36" s="107">
        <v>0</v>
      </c>
      <c r="CE36" s="107">
        <v>0</v>
      </c>
      <c r="CF36" s="107">
        <v>99</v>
      </c>
      <c r="CG36" s="107">
        <v>0</v>
      </c>
      <c r="CH36" s="107">
        <v>0</v>
      </c>
      <c r="CI36" s="107">
        <v>0</v>
      </c>
      <c r="CJ36" s="107">
        <v>0</v>
      </c>
      <c r="CK36" s="107">
        <v>0</v>
      </c>
      <c r="CL36" s="107">
        <v>0</v>
      </c>
      <c r="CM36" s="107">
        <v>33</v>
      </c>
      <c r="CN36" s="107">
        <v>0</v>
      </c>
      <c r="CO36" s="107">
        <v>0</v>
      </c>
      <c r="CP36" s="107">
        <v>0</v>
      </c>
      <c r="CQ36" s="107">
        <v>0</v>
      </c>
      <c r="CR36" s="107">
        <v>0</v>
      </c>
      <c r="CS36" s="107">
        <v>0</v>
      </c>
      <c r="CT36" s="107">
        <v>0</v>
      </c>
      <c r="CU36" s="107">
        <v>0</v>
      </c>
      <c r="CV36" s="107">
        <v>0</v>
      </c>
      <c r="CW36" s="107">
        <v>0</v>
      </c>
      <c r="CX36" s="107">
        <v>0</v>
      </c>
      <c r="CY36" s="107">
        <v>0</v>
      </c>
      <c r="CZ36" s="107">
        <v>0</v>
      </c>
      <c r="DA36" s="107">
        <v>0</v>
      </c>
      <c r="DB36" s="107">
        <v>0</v>
      </c>
      <c r="DC36" s="107">
        <v>0</v>
      </c>
      <c r="DD36" s="107">
        <v>472</v>
      </c>
      <c r="DE36" s="107">
        <v>0</v>
      </c>
      <c r="DF36" s="107">
        <v>0</v>
      </c>
      <c r="DG36" s="107">
        <v>0</v>
      </c>
      <c r="DH36" s="107">
        <v>0</v>
      </c>
      <c r="DI36" s="107">
        <v>0</v>
      </c>
      <c r="DJ36" s="107">
        <v>0</v>
      </c>
      <c r="DK36" s="107">
        <v>0</v>
      </c>
      <c r="DL36" s="107">
        <v>0</v>
      </c>
      <c r="DM36" s="107">
        <v>0</v>
      </c>
      <c r="DN36" s="107">
        <v>0</v>
      </c>
      <c r="DO36" s="107">
        <v>0</v>
      </c>
      <c r="DP36" s="107">
        <v>0</v>
      </c>
      <c r="DQ36" s="107" t="e">
        <f>SUMIF(#REF!,$D$6:$DP$6,#REF!)</f>
        <v>#REF!</v>
      </c>
      <c r="DR36" s="107" t="e">
        <f t="shared" si="0"/>
        <v>#REF!</v>
      </c>
    </row>
    <row r="37" spans="1:122" ht="15.75" x14ac:dyDescent="0.25">
      <c r="A37" s="105">
        <v>29</v>
      </c>
      <c r="B37" s="106" t="s">
        <v>207</v>
      </c>
      <c r="C37" s="106" t="s">
        <v>245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10348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v>0</v>
      </c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v>0</v>
      </c>
      <c r="BA37" s="107">
        <v>0</v>
      </c>
      <c r="BB37" s="107">
        <v>0</v>
      </c>
      <c r="BC37" s="107">
        <v>0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107">
        <v>0</v>
      </c>
      <c r="BL37" s="107">
        <v>0</v>
      </c>
      <c r="BM37" s="107">
        <v>0</v>
      </c>
      <c r="BN37" s="107">
        <v>0</v>
      </c>
      <c r="BO37" s="107">
        <v>0</v>
      </c>
      <c r="BP37" s="107">
        <v>0</v>
      </c>
      <c r="BQ37" s="107">
        <v>0</v>
      </c>
      <c r="BR37" s="107">
        <v>0</v>
      </c>
      <c r="BS37" s="107">
        <v>0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170</v>
      </c>
      <c r="CA37" s="107">
        <v>0</v>
      </c>
      <c r="CB37" s="107">
        <v>308</v>
      </c>
      <c r="CC37" s="107">
        <v>264</v>
      </c>
      <c r="CD37" s="107">
        <v>81</v>
      </c>
      <c r="CE37" s="107">
        <v>62</v>
      </c>
      <c r="CF37" s="107">
        <v>415</v>
      </c>
      <c r="CG37" s="107">
        <v>187</v>
      </c>
      <c r="CH37" s="107">
        <v>190</v>
      </c>
      <c r="CI37" s="107">
        <v>275</v>
      </c>
      <c r="CJ37" s="107">
        <v>152</v>
      </c>
      <c r="CK37" s="107">
        <v>110</v>
      </c>
      <c r="CL37" s="107">
        <v>100</v>
      </c>
      <c r="CM37" s="107">
        <v>327</v>
      </c>
      <c r="CN37" s="107">
        <v>127</v>
      </c>
      <c r="CO37" s="107">
        <v>74</v>
      </c>
      <c r="CP37" s="107">
        <v>65</v>
      </c>
      <c r="CQ37" s="107">
        <v>204</v>
      </c>
      <c r="CR37" s="107">
        <v>59</v>
      </c>
      <c r="CS37" s="107">
        <v>91</v>
      </c>
      <c r="CT37" s="107">
        <v>120</v>
      </c>
      <c r="CU37" s="107">
        <v>117</v>
      </c>
      <c r="CV37" s="107">
        <v>255</v>
      </c>
      <c r="CW37" s="107">
        <v>128</v>
      </c>
      <c r="CX37" s="107">
        <v>123</v>
      </c>
      <c r="CY37" s="107">
        <v>332</v>
      </c>
      <c r="CZ37" s="107">
        <v>138</v>
      </c>
      <c r="DA37" s="107">
        <v>128</v>
      </c>
      <c r="DB37" s="107">
        <v>77</v>
      </c>
      <c r="DC37" s="107">
        <v>131</v>
      </c>
      <c r="DD37" s="107">
        <v>553</v>
      </c>
      <c r="DE37" s="107">
        <v>0</v>
      </c>
      <c r="DF37" s="107">
        <v>0</v>
      </c>
      <c r="DG37" s="107">
        <v>0</v>
      </c>
      <c r="DH37" s="107">
        <v>0</v>
      </c>
      <c r="DI37" s="107">
        <v>0</v>
      </c>
      <c r="DJ37" s="107">
        <v>0</v>
      </c>
      <c r="DK37" s="107">
        <v>0</v>
      </c>
      <c r="DL37" s="107">
        <v>0</v>
      </c>
      <c r="DM37" s="107">
        <v>0</v>
      </c>
      <c r="DN37" s="107">
        <v>0</v>
      </c>
      <c r="DO37" s="107">
        <v>0</v>
      </c>
      <c r="DP37" s="107">
        <v>0</v>
      </c>
      <c r="DQ37" s="107" t="e">
        <f>SUMIF(#REF!,$D$6:$DP$6,#REF!)</f>
        <v>#REF!</v>
      </c>
      <c r="DR37" s="107" t="e">
        <f t="shared" si="0"/>
        <v>#REF!</v>
      </c>
    </row>
    <row r="38" spans="1:122" ht="31.5" x14ac:dyDescent="0.25">
      <c r="A38" s="105">
        <v>30</v>
      </c>
      <c r="B38" s="106" t="s">
        <v>260</v>
      </c>
      <c r="C38" s="106" t="s">
        <v>245</v>
      </c>
      <c r="D38" s="107">
        <v>2242</v>
      </c>
      <c r="E38" s="107">
        <v>0</v>
      </c>
      <c r="F38" s="107">
        <v>0</v>
      </c>
      <c r="G38" s="107">
        <v>0</v>
      </c>
      <c r="H38" s="107">
        <v>0</v>
      </c>
      <c r="I38" s="107">
        <v>3091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2335</v>
      </c>
      <c r="AA38" s="107">
        <v>0</v>
      </c>
      <c r="AB38" s="107">
        <v>0</v>
      </c>
      <c r="AC38" s="107">
        <v>0</v>
      </c>
      <c r="AD38" s="107">
        <v>0</v>
      </c>
      <c r="AE38" s="107">
        <v>2648</v>
      </c>
      <c r="AF38" s="107">
        <v>0</v>
      </c>
      <c r="AG38" s="107">
        <v>0</v>
      </c>
      <c r="AH38" s="107">
        <v>0</v>
      </c>
      <c r="AI38" s="107">
        <v>4849</v>
      </c>
      <c r="AJ38" s="107">
        <v>2007</v>
      </c>
      <c r="AK38" s="107">
        <v>3558</v>
      </c>
      <c r="AL38" s="107">
        <v>3090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v>0</v>
      </c>
      <c r="BA38" s="107">
        <v>0</v>
      </c>
      <c r="BB38" s="107">
        <v>0</v>
      </c>
      <c r="BC38" s="107">
        <v>0</v>
      </c>
      <c r="BD38" s="107">
        <v>0</v>
      </c>
      <c r="BE38" s="107">
        <v>0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107">
        <v>0</v>
      </c>
      <c r="BL38" s="107">
        <v>0</v>
      </c>
      <c r="BM38" s="107">
        <v>0</v>
      </c>
      <c r="BN38" s="107">
        <v>0</v>
      </c>
      <c r="BO38" s="107">
        <v>0</v>
      </c>
      <c r="BP38" s="107">
        <v>0</v>
      </c>
      <c r="BQ38" s="107">
        <v>0</v>
      </c>
      <c r="BR38" s="107">
        <v>0</v>
      </c>
      <c r="BS38" s="107">
        <v>0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146</v>
      </c>
      <c r="CA38" s="107">
        <v>248</v>
      </c>
      <c r="CB38" s="107">
        <v>264</v>
      </c>
      <c r="CC38" s="107">
        <v>96</v>
      </c>
      <c r="CD38" s="107">
        <v>100</v>
      </c>
      <c r="CE38" s="107">
        <v>84</v>
      </c>
      <c r="CF38" s="107">
        <v>841</v>
      </c>
      <c r="CG38" s="107">
        <v>475</v>
      </c>
      <c r="CH38" s="107">
        <v>81</v>
      </c>
      <c r="CI38" s="107">
        <v>166</v>
      </c>
      <c r="CJ38" s="107">
        <v>129</v>
      </c>
      <c r="CK38" s="107">
        <v>67</v>
      </c>
      <c r="CL38" s="107">
        <v>296</v>
      </c>
      <c r="CM38" s="107">
        <v>904</v>
      </c>
      <c r="CN38" s="107">
        <v>194</v>
      </c>
      <c r="CO38" s="107">
        <v>65</v>
      </c>
      <c r="CP38" s="107">
        <v>220</v>
      </c>
      <c r="CQ38" s="107">
        <v>276</v>
      </c>
      <c r="CR38" s="107">
        <v>664</v>
      </c>
      <c r="CS38" s="107">
        <v>196</v>
      </c>
      <c r="CT38" s="107">
        <v>25</v>
      </c>
      <c r="CU38" s="107">
        <v>215</v>
      </c>
      <c r="CV38" s="107">
        <v>484</v>
      </c>
      <c r="CW38" s="107">
        <v>356</v>
      </c>
      <c r="CX38" s="107">
        <v>68</v>
      </c>
      <c r="CY38" s="107">
        <v>65</v>
      </c>
      <c r="CZ38" s="107">
        <v>159</v>
      </c>
      <c r="DA38" s="107">
        <v>286</v>
      </c>
      <c r="DB38" s="107">
        <v>95</v>
      </c>
      <c r="DC38" s="107">
        <v>133</v>
      </c>
      <c r="DD38" s="107">
        <v>564</v>
      </c>
      <c r="DE38" s="107">
        <v>0</v>
      </c>
      <c r="DF38" s="107">
        <v>0</v>
      </c>
      <c r="DG38" s="107">
        <v>0</v>
      </c>
      <c r="DH38" s="107">
        <v>0</v>
      </c>
      <c r="DI38" s="107">
        <v>0</v>
      </c>
      <c r="DJ38" s="107">
        <v>0</v>
      </c>
      <c r="DK38" s="107">
        <v>0</v>
      </c>
      <c r="DL38" s="107">
        <v>0</v>
      </c>
      <c r="DM38" s="107">
        <v>0</v>
      </c>
      <c r="DN38" s="107">
        <v>0</v>
      </c>
      <c r="DO38" s="107">
        <v>0</v>
      </c>
      <c r="DP38" s="107">
        <v>0</v>
      </c>
      <c r="DQ38" s="107" t="e">
        <f>SUMIF(#REF!,$D$6:$DP$6,#REF!)</f>
        <v>#REF!</v>
      </c>
      <c r="DR38" s="107" t="e">
        <f t="shared" si="0"/>
        <v>#REF!</v>
      </c>
    </row>
    <row r="39" spans="1:122" ht="31.5" x14ac:dyDescent="0.25">
      <c r="A39" s="105">
        <v>31</v>
      </c>
      <c r="B39" s="106" t="s">
        <v>261</v>
      </c>
      <c r="C39" s="106" t="s">
        <v>245</v>
      </c>
      <c r="D39" s="107">
        <v>241</v>
      </c>
      <c r="E39" s="107">
        <v>0</v>
      </c>
      <c r="F39" s="107">
        <v>0</v>
      </c>
      <c r="G39" s="107">
        <v>0</v>
      </c>
      <c r="H39" s="107">
        <v>0</v>
      </c>
      <c r="I39" s="107">
        <v>504</v>
      </c>
      <c r="J39" s="107">
        <v>0</v>
      </c>
      <c r="K39" s="107">
        <v>0</v>
      </c>
      <c r="L39" s="107">
        <v>0</v>
      </c>
      <c r="M39" s="107">
        <v>1339</v>
      </c>
      <c r="N39" s="107">
        <v>0</v>
      </c>
      <c r="O39" s="107">
        <v>158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654</v>
      </c>
      <c r="X39" s="107">
        <v>0</v>
      </c>
      <c r="Y39" s="107">
        <v>0</v>
      </c>
      <c r="Z39" s="107">
        <v>660</v>
      </c>
      <c r="AA39" s="107">
        <v>0</v>
      </c>
      <c r="AB39" s="107">
        <v>0</v>
      </c>
      <c r="AC39" s="107">
        <v>0</v>
      </c>
      <c r="AD39" s="107">
        <v>0</v>
      </c>
      <c r="AE39" s="107">
        <v>740</v>
      </c>
      <c r="AF39" s="107">
        <v>0</v>
      </c>
      <c r="AG39" s="107">
        <v>0</v>
      </c>
      <c r="AH39" s="107">
        <v>0</v>
      </c>
      <c r="AI39" s="107">
        <v>1718</v>
      </c>
      <c r="AJ39" s="107">
        <v>239</v>
      </c>
      <c r="AK39" s="107">
        <v>2726</v>
      </c>
      <c r="AL39" s="107">
        <v>289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07">
        <v>0</v>
      </c>
      <c r="AV39" s="107">
        <v>0</v>
      </c>
      <c r="AW39" s="107">
        <v>0</v>
      </c>
      <c r="AX39" s="107">
        <v>15</v>
      </c>
      <c r="AY39" s="107">
        <v>0</v>
      </c>
      <c r="AZ39" s="107">
        <v>0</v>
      </c>
      <c r="BA39" s="107">
        <v>0</v>
      </c>
      <c r="BB39" s="107">
        <v>0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0</v>
      </c>
      <c r="BI39" s="107">
        <v>0</v>
      </c>
      <c r="BJ39" s="107">
        <v>0</v>
      </c>
      <c r="BK39" s="107">
        <v>0</v>
      </c>
      <c r="BL39" s="107">
        <v>0</v>
      </c>
      <c r="BM39" s="107">
        <v>0</v>
      </c>
      <c r="BN39" s="107">
        <v>0</v>
      </c>
      <c r="BO39" s="107">
        <v>1643</v>
      </c>
      <c r="BP39" s="107">
        <v>0</v>
      </c>
      <c r="BQ39" s="107">
        <v>0</v>
      </c>
      <c r="BR39" s="107">
        <v>0</v>
      </c>
      <c r="BS39" s="107">
        <v>0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88</v>
      </c>
      <c r="CA39" s="107">
        <v>319</v>
      </c>
      <c r="CB39" s="107">
        <v>118</v>
      </c>
      <c r="CC39" s="107">
        <v>201</v>
      </c>
      <c r="CD39" s="107">
        <v>167</v>
      </c>
      <c r="CE39" s="107">
        <v>103</v>
      </c>
      <c r="CF39" s="107">
        <v>617</v>
      </c>
      <c r="CG39" s="107">
        <v>128</v>
      </c>
      <c r="CH39" s="107">
        <v>115</v>
      </c>
      <c r="CI39" s="107">
        <v>170</v>
      </c>
      <c r="CJ39" s="107">
        <v>169</v>
      </c>
      <c r="CK39" s="107">
        <v>101</v>
      </c>
      <c r="CL39" s="107">
        <v>267</v>
      </c>
      <c r="CM39" s="107">
        <v>621</v>
      </c>
      <c r="CN39" s="107">
        <v>174</v>
      </c>
      <c r="CO39" s="107">
        <v>59</v>
      </c>
      <c r="CP39" s="107">
        <v>132</v>
      </c>
      <c r="CQ39" s="107">
        <v>276</v>
      </c>
      <c r="CR39" s="107">
        <v>287</v>
      </c>
      <c r="CS39" s="107">
        <v>229</v>
      </c>
      <c r="CT39" s="107">
        <v>60</v>
      </c>
      <c r="CU39" s="107">
        <v>167</v>
      </c>
      <c r="CV39" s="107">
        <v>241</v>
      </c>
      <c r="CW39" s="107">
        <v>306</v>
      </c>
      <c r="CX39" s="107">
        <v>171</v>
      </c>
      <c r="CY39" s="107">
        <v>40</v>
      </c>
      <c r="CZ39" s="107">
        <v>0</v>
      </c>
      <c r="DA39" s="107">
        <v>309</v>
      </c>
      <c r="DB39" s="107">
        <v>95</v>
      </c>
      <c r="DC39" s="107">
        <v>78</v>
      </c>
      <c r="DD39" s="107">
        <v>670</v>
      </c>
      <c r="DE39" s="107">
        <v>204</v>
      </c>
      <c r="DF39" s="107">
        <v>0</v>
      </c>
      <c r="DG39" s="107">
        <v>0</v>
      </c>
      <c r="DH39" s="107">
        <v>0</v>
      </c>
      <c r="DI39" s="107">
        <v>0</v>
      </c>
      <c r="DJ39" s="107">
        <v>0</v>
      </c>
      <c r="DK39" s="107">
        <v>0</v>
      </c>
      <c r="DL39" s="107">
        <v>0</v>
      </c>
      <c r="DM39" s="107">
        <v>0</v>
      </c>
      <c r="DN39" s="107">
        <v>0</v>
      </c>
      <c r="DO39" s="107">
        <v>0</v>
      </c>
      <c r="DP39" s="107">
        <v>0</v>
      </c>
      <c r="DQ39" s="107" t="e">
        <f>SUMIF(#REF!,$D$6:$DP$6,#REF!)</f>
        <v>#REF!</v>
      </c>
      <c r="DR39" s="107" t="e">
        <f t="shared" si="0"/>
        <v>#REF!</v>
      </c>
    </row>
    <row r="40" spans="1:122" ht="15.75" x14ac:dyDescent="0.25">
      <c r="A40" s="105">
        <v>32</v>
      </c>
      <c r="B40" s="109" t="s">
        <v>237</v>
      </c>
      <c r="C40" s="106" t="s">
        <v>245</v>
      </c>
      <c r="D40" s="107">
        <v>0</v>
      </c>
      <c r="E40" s="107">
        <v>0</v>
      </c>
      <c r="F40" s="107">
        <v>0</v>
      </c>
      <c r="G40" s="107">
        <v>0</v>
      </c>
      <c r="H40" s="107">
        <v>96</v>
      </c>
      <c r="I40" s="107">
        <v>0</v>
      </c>
      <c r="J40" s="107">
        <v>441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574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100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  <c r="AK40" s="107">
        <v>0</v>
      </c>
      <c r="AL40" s="107">
        <v>0</v>
      </c>
      <c r="AM40" s="107">
        <v>200</v>
      </c>
      <c r="AN40" s="107">
        <v>0</v>
      </c>
      <c r="AO40" s="107">
        <v>0</v>
      </c>
      <c r="AP40" s="107">
        <v>0</v>
      </c>
      <c r="AQ40" s="107">
        <v>56</v>
      </c>
      <c r="AR40" s="107">
        <v>0</v>
      </c>
      <c r="AS40" s="107">
        <v>0</v>
      </c>
      <c r="AT40" s="107"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7">
        <v>0</v>
      </c>
      <c r="BB40" s="107">
        <v>0</v>
      </c>
      <c r="BC40" s="107">
        <v>0</v>
      </c>
      <c r="BD40" s="107">
        <v>0</v>
      </c>
      <c r="BE40" s="107">
        <v>0</v>
      </c>
      <c r="BF40" s="107">
        <v>0</v>
      </c>
      <c r="BG40" s="107">
        <v>0</v>
      </c>
      <c r="BH40" s="107">
        <v>0</v>
      </c>
      <c r="BI40" s="107">
        <v>0</v>
      </c>
      <c r="BJ40" s="107">
        <v>0</v>
      </c>
      <c r="BK40" s="107">
        <v>0</v>
      </c>
      <c r="BL40" s="107">
        <v>0</v>
      </c>
      <c r="BM40" s="107">
        <v>0</v>
      </c>
      <c r="BN40" s="107">
        <v>0</v>
      </c>
      <c r="BO40" s="107">
        <v>0</v>
      </c>
      <c r="BP40" s="107">
        <v>0</v>
      </c>
      <c r="BQ40" s="107">
        <v>0</v>
      </c>
      <c r="BR40" s="107">
        <v>0</v>
      </c>
      <c r="BS40" s="107">
        <v>0</v>
      </c>
      <c r="BT40" s="107">
        <v>0</v>
      </c>
      <c r="BU40" s="107">
        <v>0</v>
      </c>
      <c r="BV40" s="107">
        <v>0</v>
      </c>
      <c r="BW40" s="107">
        <v>0</v>
      </c>
      <c r="BX40" s="107">
        <v>0</v>
      </c>
      <c r="BY40" s="107">
        <v>0</v>
      </c>
      <c r="BZ40" s="107">
        <v>0</v>
      </c>
      <c r="CA40" s="107">
        <v>0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07">
        <v>0</v>
      </c>
      <c r="CH40" s="107">
        <v>0</v>
      </c>
      <c r="CI40" s="107">
        <v>0</v>
      </c>
      <c r="CJ40" s="107">
        <v>0</v>
      </c>
      <c r="CK40" s="107">
        <v>0</v>
      </c>
      <c r="CL40" s="107">
        <v>0</v>
      </c>
      <c r="CM40" s="107">
        <v>0</v>
      </c>
      <c r="CN40" s="107">
        <v>0</v>
      </c>
      <c r="CO40" s="107">
        <v>0</v>
      </c>
      <c r="CP40" s="107">
        <v>0</v>
      </c>
      <c r="CQ40" s="107">
        <v>0</v>
      </c>
      <c r="CR40" s="107">
        <v>0</v>
      </c>
      <c r="CS40" s="107">
        <v>0</v>
      </c>
      <c r="CT40" s="107">
        <v>0</v>
      </c>
      <c r="CU40" s="107">
        <v>0</v>
      </c>
      <c r="CV40" s="107">
        <v>0</v>
      </c>
      <c r="CW40" s="107">
        <v>0</v>
      </c>
      <c r="CX40" s="107">
        <v>0</v>
      </c>
      <c r="CY40" s="107">
        <v>0</v>
      </c>
      <c r="CZ40" s="107">
        <v>0</v>
      </c>
      <c r="DA40" s="107">
        <v>0</v>
      </c>
      <c r="DB40" s="107">
        <v>0</v>
      </c>
      <c r="DC40" s="107">
        <v>0</v>
      </c>
      <c r="DD40" s="107">
        <v>0</v>
      </c>
      <c r="DE40" s="107">
        <v>0</v>
      </c>
      <c r="DF40" s="107">
        <v>0</v>
      </c>
      <c r="DG40" s="107">
        <v>0</v>
      </c>
      <c r="DH40" s="107">
        <v>969</v>
      </c>
      <c r="DI40" s="107">
        <v>606</v>
      </c>
      <c r="DJ40" s="107">
        <v>1200</v>
      </c>
      <c r="DK40" s="107">
        <v>1035</v>
      </c>
      <c r="DL40" s="107">
        <v>0</v>
      </c>
      <c r="DM40" s="107">
        <v>280</v>
      </c>
      <c r="DN40" s="107">
        <v>0</v>
      </c>
      <c r="DO40" s="107">
        <v>100</v>
      </c>
      <c r="DP40" s="107">
        <v>0</v>
      </c>
      <c r="DQ40" s="107" t="e">
        <f>SUMIF(#REF!,$D$6:$DP$6,#REF!)</f>
        <v>#REF!</v>
      </c>
      <c r="DR40" s="107" t="e">
        <f t="shared" si="0"/>
        <v>#REF!</v>
      </c>
    </row>
    <row r="41" spans="1:122" ht="15.75" x14ac:dyDescent="0.25">
      <c r="A41" s="105">
        <v>33</v>
      </c>
      <c r="B41" s="109" t="s">
        <v>262</v>
      </c>
      <c r="C41" s="106" t="s">
        <v>245</v>
      </c>
      <c r="D41" s="107">
        <v>0</v>
      </c>
      <c r="E41" s="107">
        <v>0</v>
      </c>
      <c r="F41" s="107">
        <v>491</v>
      </c>
      <c r="G41" s="107">
        <v>0</v>
      </c>
      <c r="H41" s="107">
        <v>0</v>
      </c>
      <c r="I41" s="107">
        <v>0</v>
      </c>
      <c r="J41" s="107">
        <v>0</v>
      </c>
      <c r="K41" s="107">
        <v>243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718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1782</v>
      </c>
      <c r="AI41" s="107">
        <v>0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0</v>
      </c>
      <c r="AU41" s="107">
        <v>0</v>
      </c>
      <c r="AV41" s="107">
        <v>0</v>
      </c>
      <c r="AW41" s="107">
        <v>0</v>
      </c>
      <c r="AX41" s="107">
        <v>0</v>
      </c>
      <c r="AY41" s="107">
        <v>0</v>
      </c>
      <c r="AZ41" s="107">
        <v>0</v>
      </c>
      <c r="BA41" s="107">
        <v>0</v>
      </c>
      <c r="BB41" s="107">
        <v>0</v>
      </c>
      <c r="BC41" s="107">
        <v>0</v>
      </c>
      <c r="BD41" s="107">
        <v>0</v>
      </c>
      <c r="BE41" s="107">
        <v>0</v>
      </c>
      <c r="BF41" s="107">
        <v>0</v>
      </c>
      <c r="BG41" s="107">
        <v>0</v>
      </c>
      <c r="BH41" s="107">
        <v>0</v>
      </c>
      <c r="BI41" s="107">
        <v>0</v>
      </c>
      <c r="BJ41" s="107">
        <v>0</v>
      </c>
      <c r="BK41" s="107">
        <v>0</v>
      </c>
      <c r="BL41" s="107">
        <v>0</v>
      </c>
      <c r="BM41" s="107">
        <v>0</v>
      </c>
      <c r="BN41" s="107">
        <v>0</v>
      </c>
      <c r="BO41" s="107">
        <v>0</v>
      </c>
      <c r="BP41" s="107">
        <v>0</v>
      </c>
      <c r="BQ41" s="107">
        <v>0</v>
      </c>
      <c r="BR41" s="107">
        <v>0</v>
      </c>
      <c r="BS41" s="107">
        <v>0</v>
      </c>
      <c r="BT41" s="107">
        <v>0</v>
      </c>
      <c r="BU41" s="107">
        <v>0</v>
      </c>
      <c r="BV41" s="107">
        <v>0</v>
      </c>
      <c r="BW41" s="107">
        <v>0</v>
      </c>
      <c r="BX41" s="107">
        <v>0</v>
      </c>
      <c r="BY41" s="107">
        <v>0</v>
      </c>
      <c r="BZ41" s="107">
        <v>0</v>
      </c>
      <c r="CA41" s="107">
        <v>0</v>
      </c>
      <c r="CB41" s="107">
        <v>0</v>
      </c>
      <c r="CC41" s="107">
        <v>0</v>
      </c>
      <c r="CD41" s="107">
        <v>0</v>
      </c>
      <c r="CE41" s="107">
        <v>0</v>
      </c>
      <c r="CF41" s="107">
        <v>0</v>
      </c>
      <c r="CG41" s="107">
        <v>0</v>
      </c>
      <c r="CH41" s="107">
        <v>0</v>
      </c>
      <c r="CI41" s="107">
        <v>0</v>
      </c>
      <c r="CJ41" s="107">
        <v>0</v>
      </c>
      <c r="CK41" s="107">
        <v>0</v>
      </c>
      <c r="CL41" s="107">
        <v>0</v>
      </c>
      <c r="CM41" s="107">
        <v>0</v>
      </c>
      <c r="CN41" s="107">
        <v>0</v>
      </c>
      <c r="CO41" s="107">
        <v>0</v>
      </c>
      <c r="CP41" s="107">
        <v>0</v>
      </c>
      <c r="CQ41" s="107">
        <v>0</v>
      </c>
      <c r="CR41" s="107">
        <v>0</v>
      </c>
      <c r="CS41" s="107">
        <v>0</v>
      </c>
      <c r="CT41" s="107">
        <v>0</v>
      </c>
      <c r="CU41" s="107">
        <v>0</v>
      </c>
      <c r="CV41" s="107">
        <v>0</v>
      </c>
      <c r="CW41" s="107">
        <v>0</v>
      </c>
      <c r="CX41" s="107">
        <v>0</v>
      </c>
      <c r="CY41" s="107">
        <v>0</v>
      </c>
      <c r="CZ41" s="107">
        <v>0</v>
      </c>
      <c r="DA41" s="107">
        <v>0</v>
      </c>
      <c r="DB41" s="107">
        <v>0</v>
      </c>
      <c r="DC41" s="107">
        <v>0</v>
      </c>
      <c r="DD41" s="107">
        <v>0</v>
      </c>
      <c r="DE41" s="107">
        <v>0</v>
      </c>
      <c r="DF41" s="107">
        <v>0</v>
      </c>
      <c r="DG41" s="107">
        <v>0</v>
      </c>
      <c r="DH41" s="107">
        <v>0</v>
      </c>
      <c r="DI41" s="107">
        <v>0</v>
      </c>
      <c r="DJ41" s="107">
        <v>0</v>
      </c>
      <c r="DK41" s="107">
        <v>0</v>
      </c>
      <c r="DL41" s="107">
        <v>0</v>
      </c>
      <c r="DM41" s="107">
        <v>0</v>
      </c>
      <c r="DN41" s="107">
        <v>0</v>
      </c>
      <c r="DO41" s="107">
        <v>0</v>
      </c>
      <c r="DP41" s="107">
        <v>0</v>
      </c>
      <c r="DQ41" s="107" t="e">
        <f>SUMIF(#REF!,$D$6:$DP$6,#REF!)</f>
        <v>#REF!</v>
      </c>
      <c r="DR41" s="107" t="e">
        <f t="shared" si="0"/>
        <v>#REF!</v>
      </c>
    </row>
    <row r="42" spans="1:122" ht="15.75" x14ac:dyDescent="0.25">
      <c r="A42" s="105">
        <v>34</v>
      </c>
      <c r="B42" s="109" t="s">
        <v>263</v>
      </c>
      <c r="C42" s="106" t="s">
        <v>245</v>
      </c>
      <c r="D42" s="107">
        <v>2180</v>
      </c>
      <c r="E42" s="107">
        <v>0</v>
      </c>
      <c r="F42" s="107">
        <v>0</v>
      </c>
      <c r="G42" s="107">
        <v>0</v>
      </c>
      <c r="H42" s="107">
        <v>0</v>
      </c>
      <c r="I42" s="107">
        <v>2924</v>
      </c>
      <c r="J42" s="107">
        <v>1664</v>
      </c>
      <c r="K42" s="107">
        <v>0</v>
      </c>
      <c r="L42" s="107">
        <v>0</v>
      </c>
      <c r="M42" s="107">
        <v>0</v>
      </c>
      <c r="N42" s="107">
        <v>0</v>
      </c>
      <c r="O42" s="107">
        <v>1073</v>
      </c>
      <c r="P42" s="107">
        <v>0</v>
      </c>
      <c r="Q42" s="107">
        <v>0</v>
      </c>
      <c r="R42" s="107">
        <v>0</v>
      </c>
      <c r="S42" s="107">
        <v>4040</v>
      </c>
      <c r="T42" s="107">
        <v>2754</v>
      </c>
      <c r="U42" s="107">
        <v>3043</v>
      </c>
      <c r="V42" s="107">
        <v>0</v>
      </c>
      <c r="W42" s="107">
        <v>938</v>
      </c>
      <c r="X42" s="107">
        <v>0</v>
      </c>
      <c r="Y42" s="107">
        <v>0</v>
      </c>
      <c r="Z42" s="107">
        <v>2640</v>
      </c>
      <c r="AA42" s="107">
        <v>0</v>
      </c>
      <c r="AB42" s="107">
        <v>280</v>
      </c>
      <c r="AC42" s="107">
        <v>100</v>
      </c>
      <c r="AD42" s="107">
        <v>0</v>
      </c>
      <c r="AE42" s="107">
        <v>1358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v>0</v>
      </c>
      <c r="BA42" s="107">
        <v>0</v>
      </c>
      <c r="BB42" s="107">
        <v>0</v>
      </c>
      <c r="BC42" s="107">
        <v>0</v>
      </c>
      <c r="BD42" s="107">
        <v>0</v>
      </c>
      <c r="BE42" s="107">
        <v>0</v>
      </c>
      <c r="BF42" s="107">
        <v>0</v>
      </c>
      <c r="BG42" s="107">
        <v>0</v>
      </c>
      <c r="BH42" s="107">
        <v>0</v>
      </c>
      <c r="BI42" s="107">
        <v>0</v>
      </c>
      <c r="BJ42" s="107">
        <v>0</v>
      </c>
      <c r="BK42" s="107">
        <v>108</v>
      </c>
      <c r="BL42" s="107">
        <v>0</v>
      </c>
      <c r="BM42" s="107">
        <v>0</v>
      </c>
      <c r="BN42" s="107">
        <v>0</v>
      </c>
      <c r="BO42" s="107">
        <v>0</v>
      </c>
      <c r="BP42" s="107">
        <v>0</v>
      </c>
      <c r="BQ42" s="107">
        <v>0</v>
      </c>
      <c r="BR42" s="107">
        <v>0</v>
      </c>
      <c r="BS42" s="107">
        <v>0</v>
      </c>
      <c r="BT42" s="107">
        <v>0</v>
      </c>
      <c r="BU42" s="107">
        <v>0</v>
      </c>
      <c r="BV42" s="107">
        <v>0</v>
      </c>
      <c r="BW42" s="107">
        <v>0</v>
      </c>
      <c r="BX42" s="107">
        <v>0</v>
      </c>
      <c r="BY42" s="107">
        <v>110</v>
      </c>
      <c r="BZ42" s="107">
        <v>494</v>
      </c>
      <c r="CA42" s="107">
        <v>1413</v>
      </c>
      <c r="CB42" s="107">
        <v>599</v>
      </c>
      <c r="CC42" s="107">
        <v>924</v>
      </c>
      <c r="CD42" s="107">
        <v>425</v>
      </c>
      <c r="CE42" s="107">
        <v>315</v>
      </c>
      <c r="CF42" s="107">
        <v>1189</v>
      </c>
      <c r="CG42" s="107">
        <v>703</v>
      </c>
      <c r="CH42" s="107">
        <v>431</v>
      </c>
      <c r="CI42" s="107">
        <v>548</v>
      </c>
      <c r="CJ42" s="107">
        <v>962</v>
      </c>
      <c r="CK42" s="107">
        <v>210</v>
      </c>
      <c r="CL42" s="107">
        <v>793</v>
      </c>
      <c r="CM42" s="107">
        <v>984</v>
      </c>
      <c r="CN42" s="107">
        <v>581</v>
      </c>
      <c r="CO42" s="107">
        <v>459</v>
      </c>
      <c r="CP42" s="107">
        <v>395</v>
      </c>
      <c r="CQ42" s="107">
        <v>623</v>
      </c>
      <c r="CR42" s="107">
        <v>938</v>
      </c>
      <c r="CS42" s="107">
        <v>709</v>
      </c>
      <c r="CT42" s="107">
        <v>245</v>
      </c>
      <c r="CU42" s="107">
        <v>974</v>
      </c>
      <c r="CV42" s="107">
        <v>719</v>
      </c>
      <c r="CW42" s="107">
        <v>1111</v>
      </c>
      <c r="CX42" s="107">
        <v>314</v>
      </c>
      <c r="CY42" s="107">
        <v>506</v>
      </c>
      <c r="CZ42" s="107">
        <v>856</v>
      </c>
      <c r="DA42" s="107">
        <v>1261</v>
      </c>
      <c r="DB42" s="107">
        <v>447</v>
      </c>
      <c r="DC42" s="107">
        <v>528</v>
      </c>
      <c r="DD42" s="107">
        <v>1163</v>
      </c>
      <c r="DE42" s="107">
        <v>722</v>
      </c>
      <c r="DF42" s="107">
        <v>0</v>
      </c>
      <c r="DG42" s="107">
        <v>0</v>
      </c>
      <c r="DH42" s="107">
        <v>1079</v>
      </c>
      <c r="DI42" s="107">
        <v>0</v>
      </c>
      <c r="DJ42" s="107">
        <v>0</v>
      </c>
      <c r="DK42" s="107">
        <v>0</v>
      </c>
      <c r="DL42" s="107">
        <v>0</v>
      </c>
      <c r="DM42" s="107">
        <v>0</v>
      </c>
      <c r="DN42" s="107">
        <v>0</v>
      </c>
      <c r="DO42" s="107">
        <v>40</v>
      </c>
      <c r="DP42" s="107">
        <v>0</v>
      </c>
      <c r="DQ42" s="107" t="e">
        <f>SUMIF(#REF!,$D$6:$DP$6,#REF!)</f>
        <v>#REF!</v>
      </c>
      <c r="DR42" s="107" t="e">
        <f t="shared" si="0"/>
        <v>#REF!</v>
      </c>
    </row>
    <row r="43" spans="1:122" ht="15.75" x14ac:dyDescent="0.25">
      <c r="A43" s="105">
        <v>35</v>
      </c>
      <c r="B43" s="106" t="s">
        <v>244</v>
      </c>
      <c r="C43" s="106" t="s">
        <v>247</v>
      </c>
      <c r="D43" s="107">
        <v>67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540</v>
      </c>
      <c r="Q43" s="107">
        <v>0</v>
      </c>
      <c r="R43" s="107">
        <v>0</v>
      </c>
      <c r="S43" s="107">
        <v>26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50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  <c r="AK43" s="107">
        <v>0</v>
      </c>
      <c r="AL43" s="107">
        <v>0</v>
      </c>
      <c r="AM43" s="107">
        <v>0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0</v>
      </c>
      <c r="AT43" s="107">
        <v>0</v>
      </c>
      <c r="AU43" s="107">
        <v>0</v>
      </c>
      <c r="AV43" s="107">
        <v>0</v>
      </c>
      <c r="AW43" s="107">
        <v>0</v>
      </c>
      <c r="AX43" s="107">
        <v>0</v>
      </c>
      <c r="AY43" s="107">
        <v>0</v>
      </c>
      <c r="AZ43" s="107">
        <v>0</v>
      </c>
      <c r="BA43" s="107">
        <v>0</v>
      </c>
      <c r="BB43" s="107">
        <v>0</v>
      </c>
      <c r="BC43" s="107">
        <v>0</v>
      </c>
      <c r="BD43" s="107">
        <v>0</v>
      </c>
      <c r="BE43" s="107">
        <v>0</v>
      </c>
      <c r="BF43" s="107">
        <v>0</v>
      </c>
      <c r="BG43" s="107">
        <v>0</v>
      </c>
      <c r="BH43" s="107">
        <v>0</v>
      </c>
      <c r="BI43" s="107">
        <v>0</v>
      </c>
      <c r="BJ43" s="107">
        <v>0</v>
      </c>
      <c r="BK43" s="107">
        <v>0</v>
      </c>
      <c r="BL43" s="107">
        <v>0</v>
      </c>
      <c r="BM43" s="107">
        <v>0</v>
      </c>
      <c r="BN43" s="107">
        <v>0</v>
      </c>
      <c r="BO43" s="107">
        <v>0</v>
      </c>
      <c r="BP43" s="107">
        <v>0</v>
      </c>
      <c r="BQ43" s="107">
        <v>0</v>
      </c>
      <c r="BR43" s="107">
        <v>0</v>
      </c>
      <c r="BS43" s="107">
        <v>0</v>
      </c>
      <c r="BT43" s="107">
        <v>0</v>
      </c>
      <c r="BU43" s="107">
        <v>0</v>
      </c>
      <c r="BV43" s="107">
        <v>0</v>
      </c>
      <c r="BW43" s="107">
        <v>0</v>
      </c>
      <c r="BX43" s="107">
        <v>0</v>
      </c>
      <c r="BY43" s="107">
        <v>0</v>
      </c>
      <c r="BZ43" s="107">
        <v>0</v>
      </c>
      <c r="CA43" s="107">
        <v>0</v>
      </c>
      <c r="CB43" s="107">
        <v>0</v>
      </c>
      <c r="CC43" s="107">
        <v>0</v>
      </c>
      <c r="CD43" s="107">
        <v>0</v>
      </c>
      <c r="CE43" s="107">
        <v>0</v>
      </c>
      <c r="CF43" s="107">
        <v>0</v>
      </c>
      <c r="CG43" s="107">
        <v>0</v>
      </c>
      <c r="CH43" s="107">
        <v>0</v>
      </c>
      <c r="CI43" s="107">
        <v>0</v>
      </c>
      <c r="CJ43" s="107">
        <v>0</v>
      </c>
      <c r="CK43" s="107">
        <v>0</v>
      </c>
      <c r="CL43" s="107">
        <v>0</v>
      </c>
      <c r="CM43" s="107">
        <v>0</v>
      </c>
      <c r="CN43" s="107">
        <v>0</v>
      </c>
      <c r="CO43" s="107">
        <v>0</v>
      </c>
      <c r="CP43" s="107">
        <v>0</v>
      </c>
      <c r="CQ43" s="107">
        <v>0</v>
      </c>
      <c r="CR43" s="107">
        <v>0</v>
      </c>
      <c r="CS43" s="107">
        <v>0</v>
      </c>
      <c r="CT43" s="107">
        <v>0</v>
      </c>
      <c r="CU43" s="107">
        <v>0</v>
      </c>
      <c r="CV43" s="107">
        <v>0</v>
      </c>
      <c r="CW43" s="107">
        <v>0</v>
      </c>
      <c r="CX43" s="107">
        <v>0</v>
      </c>
      <c r="CY43" s="107">
        <v>0</v>
      </c>
      <c r="CZ43" s="107">
        <v>0</v>
      </c>
      <c r="DA43" s="107">
        <v>0</v>
      </c>
      <c r="DB43" s="107">
        <v>0</v>
      </c>
      <c r="DC43" s="107">
        <v>0</v>
      </c>
      <c r="DD43" s="107">
        <v>14</v>
      </c>
      <c r="DE43" s="107">
        <v>0</v>
      </c>
      <c r="DF43" s="107">
        <v>0</v>
      </c>
      <c r="DG43" s="107">
        <v>0</v>
      </c>
      <c r="DH43" s="107">
        <v>0</v>
      </c>
      <c r="DI43" s="107">
        <v>0</v>
      </c>
      <c r="DJ43" s="107">
        <v>0</v>
      </c>
      <c r="DK43" s="107">
        <v>0</v>
      </c>
      <c r="DL43" s="107">
        <v>0</v>
      </c>
      <c r="DM43" s="107">
        <v>0</v>
      </c>
      <c r="DN43" s="107">
        <v>0</v>
      </c>
      <c r="DO43" s="107">
        <v>0</v>
      </c>
      <c r="DP43" s="107">
        <v>0</v>
      </c>
      <c r="DQ43" s="107" t="e">
        <f>SUMIF(#REF!,$D$6:$DP$6,#REF!)</f>
        <v>#REF!</v>
      </c>
      <c r="DR43" s="107" t="e">
        <f t="shared" si="0"/>
        <v>#REF!</v>
      </c>
    </row>
    <row r="44" spans="1:122" ht="15.75" x14ac:dyDescent="0.25">
      <c r="A44" s="105">
        <v>36</v>
      </c>
      <c r="B44" s="106" t="s">
        <v>214</v>
      </c>
      <c r="C44" s="106" t="s">
        <v>247</v>
      </c>
      <c r="D44" s="107">
        <v>171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461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0</v>
      </c>
      <c r="AT44" s="107">
        <v>0</v>
      </c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7">
        <v>0</v>
      </c>
      <c r="BB44" s="107">
        <v>0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0</v>
      </c>
      <c r="BL44" s="107">
        <v>0</v>
      </c>
      <c r="BM44" s="107">
        <v>0</v>
      </c>
      <c r="BN44" s="107">
        <v>0</v>
      </c>
      <c r="BO44" s="107">
        <v>0</v>
      </c>
      <c r="BP44" s="107">
        <v>0</v>
      </c>
      <c r="BQ44" s="107">
        <v>0</v>
      </c>
      <c r="BR44" s="107">
        <v>0</v>
      </c>
      <c r="BS44" s="107">
        <v>0</v>
      </c>
      <c r="BT44" s="107">
        <v>0</v>
      </c>
      <c r="BU44" s="107">
        <v>0</v>
      </c>
      <c r="BV44" s="107">
        <v>0</v>
      </c>
      <c r="BW44" s="107">
        <v>0</v>
      </c>
      <c r="BX44" s="107">
        <v>0</v>
      </c>
      <c r="BY44" s="107">
        <v>0</v>
      </c>
      <c r="BZ44" s="107">
        <v>0</v>
      </c>
      <c r="CA44" s="107">
        <v>0</v>
      </c>
      <c r="CB44" s="107">
        <v>0</v>
      </c>
      <c r="CC44" s="107">
        <v>0</v>
      </c>
      <c r="CD44" s="107">
        <v>0</v>
      </c>
      <c r="CE44" s="107">
        <v>0</v>
      </c>
      <c r="CF44" s="107">
        <v>0</v>
      </c>
      <c r="CG44" s="107">
        <v>0</v>
      </c>
      <c r="CH44" s="107">
        <v>0</v>
      </c>
      <c r="CI44" s="107">
        <v>0</v>
      </c>
      <c r="CJ44" s="107">
        <v>0</v>
      </c>
      <c r="CK44" s="107">
        <v>0</v>
      </c>
      <c r="CL44" s="107">
        <v>0</v>
      </c>
      <c r="CM44" s="107">
        <v>0</v>
      </c>
      <c r="CN44" s="107">
        <v>0</v>
      </c>
      <c r="CO44" s="107">
        <v>0</v>
      </c>
      <c r="CP44" s="107">
        <v>0</v>
      </c>
      <c r="CQ44" s="107">
        <v>0</v>
      </c>
      <c r="CR44" s="107">
        <v>0</v>
      </c>
      <c r="CS44" s="107">
        <v>0</v>
      </c>
      <c r="CT44" s="107">
        <v>0</v>
      </c>
      <c r="CU44" s="107">
        <v>0</v>
      </c>
      <c r="CV44" s="107">
        <v>0</v>
      </c>
      <c r="CW44" s="107">
        <v>0</v>
      </c>
      <c r="CX44" s="107">
        <v>0</v>
      </c>
      <c r="CY44" s="107">
        <v>0</v>
      </c>
      <c r="CZ44" s="107">
        <v>0</v>
      </c>
      <c r="DA44" s="107">
        <v>0</v>
      </c>
      <c r="DB44" s="107">
        <v>0</v>
      </c>
      <c r="DC44" s="107">
        <v>0</v>
      </c>
      <c r="DD44" s="107">
        <v>0</v>
      </c>
      <c r="DE44" s="107">
        <v>0</v>
      </c>
      <c r="DF44" s="107">
        <v>0</v>
      </c>
      <c r="DG44" s="107">
        <v>0</v>
      </c>
      <c r="DH44" s="107">
        <v>0</v>
      </c>
      <c r="DI44" s="107">
        <v>0</v>
      </c>
      <c r="DJ44" s="107">
        <v>0</v>
      </c>
      <c r="DK44" s="107">
        <v>0</v>
      </c>
      <c r="DL44" s="107">
        <v>0</v>
      </c>
      <c r="DM44" s="107">
        <v>0</v>
      </c>
      <c r="DN44" s="107">
        <v>0</v>
      </c>
      <c r="DO44" s="107">
        <v>0</v>
      </c>
      <c r="DP44" s="107">
        <v>0</v>
      </c>
      <c r="DQ44" s="107" t="e">
        <f>SUMIF(#REF!,$D$6:$DP$6,#REF!)</f>
        <v>#REF!</v>
      </c>
      <c r="DR44" s="107" t="e">
        <f t="shared" si="0"/>
        <v>#REF!</v>
      </c>
    </row>
    <row r="45" spans="1:122" ht="15.75" x14ac:dyDescent="0.25">
      <c r="A45" s="105">
        <v>37</v>
      </c>
      <c r="B45" s="106" t="s">
        <v>215</v>
      </c>
      <c r="C45" s="106" t="s">
        <v>247</v>
      </c>
      <c r="D45" s="107">
        <v>113</v>
      </c>
      <c r="E45" s="107">
        <v>0</v>
      </c>
      <c r="F45" s="107">
        <v>0</v>
      </c>
      <c r="G45" s="107">
        <v>0</v>
      </c>
      <c r="H45" s="107">
        <v>0</v>
      </c>
      <c r="I45" s="107">
        <v>4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971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  <c r="CK45" s="107">
        <v>0</v>
      </c>
      <c r="CL45" s="107">
        <v>0</v>
      </c>
      <c r="CM45" s="107">
        <v>0</v>
      </c>
      <c r="CN45" s="107">
        <v>0</v>
      </c>
      <c r="CO45" s="107">
        <v>0</v>
      </c>
      <c r="CP45" s="107">
        <v>0</v>
      </c>
      <c r="CQ45" s="107">
        <v>0</v>
      </c>
      <c r="CR45" s="107">
        <v>0</v>
      </c>
      <c r="CS45" s="107">
        <v>0</v>
      </c>
      <c r="CT45" s="107">
        <v>0</v>
      </c>
      <c r="CU45" s="107">
        <v>0</v>
      </c>
      <c r="CV45" s="107">
        <v>9</v>
      </c>
      <c r="CW45" s="107">
        <v>0</v>
      </c>
      <c r="CX45" s="107">
        <v>0</v>
      </c>
      <c r="CY45" s="107">
        <v>0</v>
      </c>
      <c r="CZ45" s="107">
        <v>0</v>
      </c>
      <c r="DA45" s="107">
        <v>0</v>
      </c>
      <c r="DB45" s="107">
        <v>0</v>
      </c>
      <c r="DC45" s="107">
        <v>0</v>
      </c>
      <c r="DD45" s="107">
        <v>0</v>
      </c>
      <c r="DE45" s="107">
        <v>0</v>
      </c>
      <c r="DF45" s="107">
        <v>0</v>
      </c>
      <c r="DG45" s="107">
        <v>0</v>
      </c>
      <c r="DH45" s="107">
        <v>0</v>
      </c>
      <c r="DI45" s="107">
        <v>0</v>
      </c>
      <c r="DJ45" s="107">
        <v>0</v>
      </c>
      <c r="DK45" s="107">
        <v>0</v>
      </c>
      <c r="DL45" s="107">
        <v>0</v>
      </c>
      <c r="DM45" s="107">
        <v>0</v>
      </c>
      <c r="DN45" s="107">
        <v>0</v>
      </c>
      <c r="DO45" s="107">
        <v>0</v>
      </c>
      <c r="DP45" s="107">
        <v>0</v>
      </c>
      <c r="DQ45" s="107" t="e">
        <f>SUMIF(#REF!,$D$6:$DP$6,#REF!)</f>
        <v>#REF!</v>
      </c>
      <c r="DR45" s="107" t="e">
        <f t="shared" si="0"/>
        <v>#REF!</v>
      </c>
    </row>
    <row r="46" spans="1:122" ht="15.75" x14ac:dyDescent="0.25">
      <c r="A46" s="105">
        <v>38</v>
      </c>
      <c r="B46" s="106" t="s">
        <v>216</v>
      </c>
      <c r="C46" s="106" t="s">
        <v>247</v>
      </c>
      <c r="D46" s="107">
        <v>949</v>
      </c>
      <c r="E46" s="107">
        <v>0</v>
      </c>
      <c r="F46" s="107">
        <v>0</v>
      </c>
      <c r="G46" s="107">
        <v>0</v>
      </c>
      <c r="H46" s="107">
        <v>0</v>
      </c>
      <c r="I46" s="107">
        <v>50</v>
      </c>
      <c r="J46" s="107">
        <v>0</v>
      </c>
      <c r="K46" s="107">
        <v>0</v>
      </c>
      <c r="L46" s="107">
        <v>0</v>
      </c>
      <c r="M46" s="107">
        <v>0</v>
      </c>
      <c r="N46" s="107">
        <v>180</v>
      </c>
      <c r="O46" s="107">
        <v>0</v>
      </c>
      <c r="P46" s="107">
        <v>0</v>
      </c>
      <c r="Q46" s="107">
        <v>0</v>
      </c>
      <c r="R46" s="107">
        <v>0</v>
      </c>
      <c r="S46" s="107">
        <v>18</v>
      </c>
      <c r="T46" s="107">
        <v>0</v>
      </c>
      <c r="U46" s="107">
        <v>0</v>
      </c>
      <c r="V46" s="107">
        <v>0</v>
      </c>
      <c r="W46" s="107">
        <v>0</v>
      </c>
      <c r="X46" s="107">
        <v>1059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0</v>
      </c>
      <c r="AT46" s="107"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v>0</v>
      </c>
      <c r="BA46" s="107">
        <v>0</v>
      </c>
      <c r="BB46" s="107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0</v>
      </c>
      <c r="BL46" s="107">
        <v>0</v>
      </c>
      <c r="BM46" s="107">
        <v>0</v>
      </c>
      <c r="BN46" s="107">
        <v>0</v>
      </c>
      <c r="BO46" s="107">
        <v>0</v>
      </c>
      <c r="BP46" s="107">
        <v>0</v>
      </c>
      <c r="BQ46" s="107">
        <v>0</v>
      </c>
      <c r="BR46" s="107">
        <v>0</v>
      </c>
      <c r="BS46" s="107">
        <v>0</v>
      </c>
      <c r="BT46" s="107">
        <v>0</v>
      </c>
      <c r="BU46" s="107">
        <v>0</v>
      </c>
      <c r="BV46" s="107">
        <v>0</v>
      </c>
      <c r="BW46" s="107">
        <v>0</v>
      </c>
      <c r="BX46" s="107">
        <v>0</v>
      </c>
      <c r="BY46" s="107">
        <v>0</v>
      </c>
      <c r="BZ46" s="107">
        <v>0</v>
      </c>
      <c r="CA46" s="107">
        <v>0</v>
      </c>
      <c r="CB46" s="107">
        <v>0</v>
      </c>
      <c r="CC46" s="107">
        <v>0</v>
      </c>
      <c r="CD46" s="107">
        <v>0</v>
      </c>
      <c r="CE46" s="107">
        <v>0</v>
      </c>
      <c r="CF46" s="107">
        <v>0</v>
      </c>
      <c r="CG46" s="107">
        <v>0</v>
      </c>
      <c r="CH46" s="107">
        <v>0</v>
      </c>
      <c r="CI46" s="107">
        <v>0</v>
      </c>
      <c r="CJ46" s="107">
        <v>0</v>
      </c>
      <c r="CK46" s="107">
        <v>0</v>
      </c>
      <c r="CL46" s="107">
        <v>0</v>
      </c>
      <c r="CM46" s="107">
        <v>0</v>
      </c>
      <c r="CN46" s="107">
        <v>0</v>
      </c>
      <c r="CO46" s="107">
        <v>0</v>
      </c>
      <c r="CP46" s="107">
        <v>0</v>
      </c>
      <c r="CQ46" s="107">
        <v>0</v>
      </c>
      <c r="CR46" s="107">
        <v>0</v>
      </c>
      <c r="CS46" s="107">
        <v>0</v>
      </c>
      <c r="CT46" s="107">
        <v>0</v>
      </c>
      <c r="CU46" s="107">
        <v>0</v>
      </c>
      <c r="CV46" s="107">
        <v>60</v>
      </c>
      <c r="CW46" s="107">
        <v>0</v>
      </c>
      <c r="CX46" s="107">
        <v>0</v>
      </c>
      <c r="CY46" s="107">
        <v>0</v>
      </c>
      <c r="CZ46" s="107">
        <v>0</v>
      </c>
      <c r="DA46" s="107">
        <v>0</v>
      </c>
      <c r="DB46" s="107">
        <v>0</v>
      </c>
      <c r="DC46" s="107">
        <v>0</v>
      </c>
      <c r="DD46" s="107">
        <v>48</v>
      </c>
      <c r="DE46" s="107">
        <v>0</v>
      </c>
      <c r="DF46" s="107">
        <v>0</v>
      </c>
      <c r="DG46" s="107">
        <v>0</v>
      </c>
      <c r="DH46" s="107">
        <v>0</v>
      </c>
      <c r="DI46" s="107">
        <v>0</v>
      </c>
      <c r="DJ46" s="107">
        <v>0</v>
      </c>
      <c r="DK46" s="107">
        <v>0</v>
      </c>
      <c r="DL46" s="107">
        <v>0</v>
      </c>
      <c r="DM46" s="107">
        <v>0</v>
      </c>
      <c r="DN46" s="107">
        <v>0</v>
      </c>
      <c r="DO46" s="107">
        <v>0</v>
      </c>
      <c r="DP46" s="107">
        <v>0</v>
      </c>
      <c r="DQ46" s="107" t="e">
        <f>SUMIF(#REF!,$D$6:$DP$6,#REF!)</f>
        <v>#REF!</v>
      </c>
      <c r="DR46" s="107" t="e">
        <f t="shared" si="0"/>
        <v>#REF!</v>
      </c>
    </row>
    <row r="47" spans="1:122" ht="15.75" x14ac:dyDescent="0.25">
      <c r="A47" s="105">
        <v>39</v>
      </c>
      <c r="B47" s="106" t="s">
        <v>246</v>
      </c>
      <c r="C47" s="106" t="s">
        <v>247</v>
      </c>
      <c r="D47" s="107">
        <v>253</v>
      </c>
      <c r="E47" s="107">
        <v>0</v>
      </c>
      <c r="F47" s="107">
        <v>0</v>
      </c>
      <c r="G47" s="107">
        <v>0</v>
      </c>
      <c r="H47" s="107">
        <v>0</v>
      </c>
      <c r="I47" s="107">
        <v>9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785</v>
      </c>
      <c r="Q47" s="107">
        <v>0</v>
      </c>
      <c r="R47" s="107">
        <v>0</v>
      </c>
      <c r="S47" s="107">
        <v>84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A47" s="107">
        <v>0</v>
      </c>
      <c r="CB47" s="107">
        <v>0</v>
      </c>
      <c r="CC47" s="107">
        <v>0</v>
      </c>
      <c r="CD47" s="107">
        <v>0</v>
      </c>
      <c r="CE47" s="107">
        <v>0</v>
      </c>
      <c r="CF47" s="107">
        <v>0</v>
      </c>
      <c r="CG47" s="107">
        <v>0</v>
      </c>
      <c r="CH47" s="107">
        <v>0</v>
      </c>
      <c r="CI47" s="107">
        <v>0</v>
      </c>
      <c r="CJ47" s="107">
        <v>0</v>
      </c>
      <c r="CK47" s="107">
        <v>0</v>
      </c>
      <c r="CL47" s="107">
        <v>0</v>
      </c>
      <c r="CM47" s="107">
        <v>0</v>
      </c>
      <c r="CN47" s="107">
        <v>0</v>
      </c>
      <c r="CO47" s="107">
        <v>0</v>
      </c>
      <c r="CP47" s="107">
        <v>0</v>
      </c>
      <c r="CQ47" s="107">
        <v>0</v>
      </c>
      <c r="CR47" s="107">
        <v>0</v>
      </c>
      <c r="CS47" s="107">
        <v>0</v>
      </c>
      <c r="CT47" s="107">
        <v>0</v>
      </c>
      <c r="CU47" s="107">
        <v>0</v>
      </c>
      <c r="CV47" s="107">
        <v>0</v>
      </c>
      <c r="CW47" s="107">
        <v>0</v>
      </c>
      <c r="CX47" s="107">
        <v>0</v>
      </c>
      <c r="CY47" s="107">
        <v>0</v>
      </c>
      <c r="CZ47" s="107">
        <v>0</v>
      </c>
      <c r="DA47" s="107">
        <v>0</v>
      </c>
      <c r="DB47" s="107">
        <v>0</v>
      </c>
      <c r="DC47" s="107">
        <v>0</v>
      </c>
      <c r="DD47" s="107">
        <v>0</v>
      </c>
      <c r="DE47" s="107">
        <v>0</v>
      </c>
      <c r="DF47" s="107">
        <v>0</v>
      </c>
      <c r="DG47" s="107">
        <v>0</v>
      </c>
      <c r="DH47" s="107">
        <v>0</v>
      </c>
      <c r="DI47" s="107">
        <v>0</v>
      </c>
      <c r="DJ47" s="107">
        <v>0</v>
      </c>
      <c r="DK47" s="107">
        <v>0</v>
      </c>
      <c r="DL47" s="107">
        <v>0</v>
      </c>
      <c r="DM47" s="107">
        <v>0</v>
      </c>
      <c r="DN47" s="107">
        <v>0</v>
      </c>
      <c r="DO47" s="107">
        <v>0</v>
      </c>
      <c r="DP47" s="107">
        <v>0</v>
      </c>
      <c r="DQ47" s="107" t="e">
        <f>SUMIF(#REF!,$D$6:$DP$6,#REF!)</f>
        <v>#REF!</v>
      </c>
      <c r="DR47" s="107" t="e">
        <f t="shared" si="0"/>
        <v>#REF!</v>
      </c>
    </row>
    <row r="48" spans="1:122" ht="15.75" x14ac:dyDescent="0.25">
      <c r="A48" s="105">
        <v>40</v>
      </c>
      <c r="B48" s="106" t="s">
        <v>217</v>
      </c>
      <c r="C48" s="106" t="s">
        <v>247</v>
      </c>
      <c r="D48" s="107">
        <v>289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1324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7">
        <v>0</v>
      </c>
      <c r="BB48" s="107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7">
        <v>0</v>
      </c>
      <c r="BN48" s="107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7">
        <v>0</v>
      </c>
      <c r="CL48" s="107">
        <v>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0</v>
      </c>
      <c r="CU48" s="107">
        <v>0</v>
      </c>
      <c r="CV48" s="107">
        <v>0</v>
      </c>
      <c r="CW48" s="107">
        <v>0</v>
      </c>
      <c r="CX48" s="107">
        <v>0</v>
      </c>
      <c r="CY48" s="107">
        <v>0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7">
        <v>0</v>
      </c>
      <c r="DF48" s="107">
        <v>0</v>
      </c>
      <c r="DG48" s="107">
        <v>0</v>
      </c>
      <c r="DH48" s="107">
        <v>0</v>
      </c>
      <c r="DI48" s="107">
        <v>0</v>
      </c>
      <c r="DJ48" s="107">
        <v>0</v>
      </c>
      <c r="DK48" s="107">
        <v>0</v>
      </c>
      <c r="DL48" s="107">
        <v>0</v>
      </c>
      <c r="DM48" s="107">
        <v>0</v>
      </c>
      <c r="DN48" s="107">
        <v>0</v>
      </c>
      <c r="DO48" s="107">
        <v>0</v>
      </c>
      <c r="DP48" s="107">
        <v>0</v>
      </c>
      <c r="DQ48" s="107" t="e">
        <f>SUMIF(#REF!,$D$6:$DP$6,#REF!)</f>
        <v>#REF!</v>
      </c>
      <c r="DR48" s="107" t="e">
        <f t="shared" si="0"/>
        <v>#REF!</v>
      </c>
    </row>
    <row r="49" spans="1:122" ht="15.75" x14ac:dyDescent="0.25">
      <c r="A49" s="105">
        <v>41</v>
      </c>
      <c r="B49" s="106" t="s">
        <v>218</v>
      </c>
      <c r="C49" s="106" t="s">
        <v>247</v>
      </c>
      <c r="D49" s="107">
        <v>46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0</v>
      </c>
      <c r="AT49" s="107">
        <v>0</v>
      </c>
      <c r="AU49" s="107">
        <v>0</v>
      </c>
      <c r="AV49" s="107">
        <v>0</v>
      </c>
      <c r="AW49" s="107">
        <v>0</v>
      </c>
      <c r="AX49" s="107">
        <v>0</v>
      </c>
      <c r="AY49" s="107">
        <v>0</v>
      </c>
      <c r="AZ49" s="107">
        <v>0</v>
      </c>
      <c r="BA49" s="107">
        <v>0</v>
      </c>
      <c r="BB49" s="107">
        <v>0</v>
      </c>
      <c r="BC49" s="107">
        <v>0</v>
      </c>
      <c r="BD49" s="107">
        <v>0</v>
      </c>
      <c r="BE49" s="107">
        <v>0</v>
      </c>
      <c r="BF49" s="107">
        <v>0</v>
      </c>
      <c r="BG49" s="107">
        <v>0</v>
      </c>
      <c r="BH49" s="107">
        <v>0</v>
      </c>
      <c r="BI49" s="107">
        <v>0</v>
      </c>
      <c r="BJ49" s="107">
        <v>0</v>
      </c>
      <c r="BK49" s="107">
        <v>0</v>
      </c>
      <c r="BL49" s="107">
        <v>0</v>
      </c>
      <c r="BM49" s="107">
        <v>0</v>
      </c>
      <c r="BN49" s="107">
        <v>0</v>
      </c>
      <c r="BO49" s="107">
        <v>0</v>
      </c>
      <c r="BP49" s="107">
        <v>0</v>
      </c>
      <c r="BQ49" s="107">
        <v>0</v>
      </c>
      <c r="BR49" s="107">
        <v>0</v>
      </c>
      <c r="BS49" s="107">
        <v>0</v>
      </c>
      <c r="BT49" s="107">
        <v>0</v>
      </c>
      <c r="BU49" s="107">
        <v>0</v>
      </c>
      <c r="BV49" s="107">
        <v>0</v>
      </c>
      <c r="BW49" s="107">
        <v>0</v>
      </c>
      <c r="BX49" s="107">
        <v>0</v>
      </c>
      <c r="BY49" s="107">
        <v>0</v>
      </c>
      <c r="BZ49" s="107">
        <v>0</v>
      </c>
      <c r="CA49" s="107">
        <v>0</v>
      </c>
      <c r="CB49" s="107">
        <v>0</v>
      </c>
      <c r="CC49" s="107">
        <v>0</v>
      </c>
      <c r="CD49" s="107">
        <v>0</v>
      </c>
      <c r="CE49" s="107">
        <v>0</v>
      </c>
      <c r="CF49" s="107">
        <v>0</v>
      </c>
      <c r="CG49" s="107">
        <v>0</v>
      </c>
      <c r="CH49" s="107">
        <v>0</v>
      </c>
      <c r="CI49" s="107">
        <v>0</v>
      </c>
      <c r="CJ49" s="107">
        <v>0</v>
      </c>
      <c r="CK49" s="107">
        <v>0</v>
      </c>
      <c r="CL49" s="107">
        <v>0</v>
      </c>
      <c r="CM49" s="107">
        <v>0</v>
      </c>
      <c r="CN49" s="107">
        <v>0</v>
      </c>
      <c r="CO49" s="107">
        <v>0</v>
      </c>
      <c r="CP49" s="107">
        <v>0</v>
      </c>
      <c r="CQ49" s="107">
        <v>0</v>
      </c>
      <c r="CR49" s="107">
        <v>75</v>
      </c>
      <c r="CS49" s="107">
        <v>0</v>
      </c>
      <c r="CT49" s="107">
        <v>0</v>
      </c>
      <c r="CU49" s="107">
        <v>0</v>
      </c>
      <c r="CV49" s="107">
        <v>15</v>
      </c>
      <c r="CW49" s="107">
        <v>0</v>
      </c>
      <c r="CX49" s="107">
        <v>0</v>
      </c>
      <c r="CY49" s="107">
        <v>0</v>
      </c>
      <c r="CZ49" s="107">
        <v>0</v>
      </c>
      <c r="DA49" s="107">
        <v>0</v>
      </c>
      <c r="DB49" s="107">
        <v>0</v>
      </c>
      <c r="DC49" s="107">
        <v>0</v>
      </c>
      <c r="DD49" s="107">
        <v>0</v>
      </c>
      <c r="DE49" s="107">
        <v>0</v>
      </c>
      <c r="DF49" s="107">
        <v>0</v>
      </c>
      <c r="DG49" s="107">
        <v>0</v>
      </c>
      <c r="DH49" s="107">
        <v>0</v>
      </c>
      <c r="DI49" s="107">
        <v>0</v>
      </c>
      <c r="DJ49" s="107">
        <v>0</v>
      </c>
      <c r="DK49" s="107">
        <v>0</v>
      </c>
      <c r="DL49" s="107">
        <v>0</v>
      </c>
      <c r="DM49" s="107">
        <v>0</v>
      </c>
      <c r="DN49" s="107">
        <v>0</v>
      </c>
      <c r="DO49" s="107">
        <v>0</v>
      </c>
      <c r="DP49" s="107">
        <v>0</v>
      </c>
      <c r="DQ49" s="107" t="e">
        <f>SUMIF(#REF!,$D$6:$DP$6,#REF!)</f>
        <v>#REF!</v>
      </c>
      <c r="DR49" s="107" t="e">
        <f t="shared" si="0"/>
        <v>#REF!</v>
      </c>
    </row>
    <row r="50" spans="1:122" ht="15.75" x14ac:dyDescent="0.25">
      <c r="A50" s="105">
        <v>42</v>
      </c>
      <c r="B50" s="106" t="s">
        <v>205</v>
      </c>
      <c r="C50" s="106" t="s">
        <v>247</v>
      </c>
      <c r="D50" s="107">
        <v>15</v>
      </c>
      <c r="E50" s="107">
        <v>0</v>
      </c>
      <c r="F50" s="107">
        <v>0</v>
      </c>
      <c r="G50" s="107">
        <v>0</v>
      </c>
      <c r="H50" s="107">
        <v>0</v>
      </c>
      <c r="I50" s="107">
        <v>3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1030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  <c r="AK50" s="107">
        <v>0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v>0</v>
      </c>
      <c r="AU50" s="107">
        <v>0</v>
      </c>
      <c r="AV50" s="107">
        <v>0</v>
      </c>
      <c r="AW50" s="107">
        <v>0</v>
      </c>
      <c r="AX50" s="107">
        <v>0</v>
      </c>
      <c r="AY50" s="107">
        <v>0</v>
      </c>
      <c r="AZ50" s="107">
        <v>0</v>
      </c>
      <c r="BA50" s="107">
        <v>0</v>
      </c>
      <c r="BB50" s="107">
        <v>0</v>
      </c>
      <c r="BC50" s="107">
        <v>0</v>
      </c>
      <c r="BD50" s="107">
        <v>0</v>
      </c>
      <c r="BE50" s="107">
        <v>0</v>
      </c>
      <c r="BF50" s="107">
        <v>0</v>
      </c>
      <c r="BG50" s="107">
        <v>0</v>
      </c>
      <c r="BH50" s="107">
        <v>0</v>
      </c>
      <c r="BI50" s="107">
        <v>0</v>
      </c>
      <c r="BJ50" s="107">
        <v>0</v>
      </c>
      <c r="BK50" s="107">
        <v>0</v>
      </c>
      <c r="BL50" s="107">
        <v>0</v>
      </c>
      <c r="BM50" s="107">
        <v>0</v>
      </c>
      <c r="BN50" s="107">
        <v>0</v>
      </c>
      <c r="BO50" s="107">
        <v>0</v>
      </c>
      <c r="BP50" s="107">
        <v>0</v>
      </c>
      <c r="BQ50" s="107">
        <v>0</v>
      </c>
      <c r="BR50" s="107">
        <v>0</v>
      </c>
      <c r="BS50" s="107">
        <v>0</v>
      </c>
      <c r="BT50" s="107">
        <v>0</v>
      </c>
      <c r="BU50" s="107">
        <v>0</v>
      </c>
      <c r="BV50" s="107">
        <v>0</v>
      </c>
      <c r="BW50" s="107">
        <v>0</v>
      </c>
      <c r="BX50" s="107">
        <v>0</v>
      </c>
      <c r="BY50" s="107">
        <v>0</v>
      </c>
      <c r="BZ50" s="107">
        <v>0</v>
      </c>
      <c r="CA50" s="107">
        <v>0</v>
      </c>
      <c r="CB50" s="107">
        <v>0</v>
      </c>
      <c r="CC50" s="107">
        <v>0</v>
      </c>
      <c r="CD50" s="107">
        <v>0</v>
      </c>
      <c r="CE50" s="107">
        <v>0</v>
      </c>
      <c r="CF50" s="107">
        <v>0</v>
      </c>
      <c r="CG50" s="107">
        <v>0</v>
      </c>
      <c r="CH50" s="107">
        <v>0</v>
      </c>
      <c r="CI50" s="107">
        <v>0</v>
      </c>
      <c r="CJ50" s="107">
        <v>0</v>
      </c>
      <c r="CK50" s="107">
        <v>0</v>
      </c>
      <c r="CL50" s="107">
        <v>0</v>
      </c>
      <c r="CM50" s="107">
        <v>0</v>
      </c>
      <c r="CN50" s="107">
        <v>0</v>
      </c>
      <c r="CO50" s="107">
        <v>0</v>
      </c>
      <c r="CP50" s="107">
        <v>0</v>
      </c>
      <c r="CQ50" s="107">
        <v>0</v>
      </c>
      <c r="CR50" s="107">
        <v>0</v>
      </c>
      <c r="CS50" s="107">
        <v>0</v>
      </c>
      <c r="CT50" s="107">
        <v>0</v>
      </c>
      <c r="CU50" s="107">
        <v>0</v>
      </c>
      <c r="CV50" s="107">
        <v>3</v>
      </c>
      <c r="CW50" s="107">
        <v>0</v>
      </c>
      <c r="CX50" s="107">
        <v>0</v>
      </c>
      <c r="CY50" s="107">
        <v>0</v>
      </c>
      <c r="CZ50" s="107">
        <v>0</v>
      </c>
      <c r="DA50" s="107">
        <v>0</v>
      </c>
      <c r="DB50" s="107">
        <v>0</v>
      </c>
      <c r="DC50" s="107">
        <v>0</v>
      </c>
      <c r="DD50" s="107">
        <v>0</v>
      </c>
      <c r="DE50" s="107">
        <v>0</v>
      </c>
      <c r="DF50" s="107">
        <v>0</v>
      </c>
      <c r="DG50" s="107">
        <v>0</v>
      </c>
      <c r="DH50" s="107">
        <v>0</v>
      </c>
      <c r="DI50" s="107">
        <v>0</v>
      </c>
      <c r="DJ50" s="107">
        <v>0</v>
      </c>
      <c r="DK50" s="107">
        <v>0</v>
      </c>
      <c r="DL50" s="107">
        <v>0</v>
      </c>
      <c r="DM50" s="107">
        <v>0</v>
      </c>
      <c r="DN50" s="107">
        <v>0</v>
      </c>
      <c r="DO50" s="107">
        <v>0</v>
      </c>
      <c r="DP50" s="107">
        <v>0</v>
      </c>
      <c r="DQ50" s="107" t="e">
        <f>SUMIF(#REF!,$D$6:$DP$6,#REF!)</f>
        <v>#REF!</v>
      </c>
      <c r="DR50" s="107" t="e">
        <f t="shared" si="0"/>
        <v>#REF!</v>
      </c>
    </row>
    <row r="51" spans="1:122" ht="31.5" x14ac:dyDescent="0.25">
      <c r="A51" s="105">
        <v>43</v>
      </c>
      <c r="B51" s="106" t="s">
        <v>248</v>
      </c>
      <c r="C51" s="106" t="s">
        <v>247</v>
      </c>
      <c r="D51" s="107">
        <v>538</v>
      </c>
      <c r="E51" s="107">
        <v>0</v>
      </c>
      <c r="F51" s="107">
        <v>0</v>
      </c>
      <c r="G51" s="107">
        <v>0</v>
      </c>
      <c r="H51" s="107">
        <v>0</v>
      </c>
      <c r="I51" s="107">
        <v>22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2205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0</v>
      </c>
      <c r="AU51" s="107">
        <v>0</v>
      </c>
      <c r="AV51" s="107">
        <v>0</v>
      </c>
      <c r="AW51" s="107">
        <v>0</v>
      </c>
      <c r="AX51" s="107">
        <v>0</v>
      </c>
      <c r="AY51" s="107">
        <v>0</v>
      </c>
      <c r="AZ51" s="107">
        <v>0</v>
      </c>
      <c r="BA51" s="107">
        <v>0</v>
      </c>
      <c r="BB51" s="107">
        <v>0</v>
      </c>
      <c r="BC51" s="107">
        <v>0</v>
      </c>
      <c r="BD51" s="107">
        <v>0</v>
      </c>
      <c r="BE51" s="107">
        <v>0</v>
      </c>
      <c r="BF51" s="107">
        <v>0</v>
      </c>
      <c r="BG51" s="107">
        <v>0</v>
      </c>
      <c r="BH51" s="107">
        <v>0</v>
      </c>
      <c r="BI51" s="107">
        <v>0</v>
      </c>
      <c r="BJ51" s="107">
        <v>0</v>
      </c>
      <c r="BK51" s="107">
        <v>0</v>
      </c>
      <c r="BL51" s="107">
        <v>0</v>
      </c>
      <c r="BM51" s="107">
        <v>0</v>
      </c>
      <c r="BN51" s="107">
        <v>0</v>
      </c>
      <c r="BO51" s="107">
        <v>0</v>
      </c>
      <c r="BP51" s="107">
        <v>0</v>
      </c>
      <c r="BQ51" s="107">
        <v>0</v>
      </c>
      <c r="BR51" s="107">
        <v>0</v>
      </c>
      <c r="BS51" s="107">
        <v>0</v>
      </c>
      <c r="BT51" s="107">
        <v>0</v>
      </c>
      <c r="BU51" s="107">
        <v>0</v>
      </c>
      <c r="BV51" s="107">
        <v>0</v>
      </c>
      <c r="BW51" s="107">
        <v>0</v>
      </c>
      <c r="BX51" s="107">
        <v>0</v>
      </c>
      <c r="BY51" s="107">
        <v>0</v>
      </c>
      <c r="BZ51" s="107">
        <v>0</v>
      </c>
      <c r="CA51" s="107">
        <v>0</v>
      </c>
      <c r="CB51" s="107">
        <v>0</v>
      </c>
      <c r="CC51" s="107">
        <v>0</v>
      </c>
      <c r="CD51" s="107">
        <v>0</v>
      </c>
      <c r="CE51" s="107">
        <v>0</v>
      </c>
      <c r="CF51" s="107">
        <v>127</v>
      </c>
      <c r="CG51" s="107">
        <v>0</v>
      </c>
      <c r="CH51" s="107">
        <v>0</v>
      </c>
      <c r="CI51" s="107">
        <v>0</v>
      </c>
      <c r="CJ51" s="107">
        <v>0</v>
      </c>
      <c r="CK51" s="107">
        <v>0</v>
      </c>
      <c r="CL51" s="107">
        <v>0</v>
      </c>
      <c r="CM51" s="107">
        <v>0</v>
      </c>
      <c r="CN51" s="107">
        <v>44</v>
      </c>
      <c r="CO51" s="107">
        <v>11</v>
      </c>
      <c r="CP51" s="107">
        <v>0</v>
      </c>
      <c r="CQ51" s="107">
        <v>0</v>
      </c>
      <c r="CR51" s="107">
        <v>0</v>
      </c>
      <c r="CS51" s="107">
        <v>0</v>
      </c>
      <c r="CT51" s="107">
        <v>0</v>
      </c>
      <c r="CU51" s="107">
        <v>0</v>
      </c>
      <c r="CV51" s="107">
        <v>10</v>
      </c>
      <c r="CW51" s="107">
        <v>39</v>
      </c>
      <c r="CX51" s="107">
        <v>0</v>
      </c>
      <c r="CY51" s="107">
        <v>0</v>
      </c>
      <c r="CZ51" s="107">
        <v>0</v>
      </c>
      <c r="DA51" s="107">
        <v>0</v>
      </c>
      <c r="DB51" s="107">
        <v>0</v>
      </c>
      <c r="DC51" s="107">
        <v>0</v>
      </c>
      <c r="DD51" s="107">
        <v>148</v>
      </c>
      <c r="DE51" s="107">
        <v>0</v>
      </c>
      <c r="DF51" s="107">
        <v>0</v>
      </c>
      <c r="DG51" s="107">
        <v>0</v>
      </c>
      <c r="DH51" s="107">
        <v>0</v>
      </c>
      <c r="DI51" s="107">
        <v>0</v>
      </c>
      <c r="DJ51" s="107">
        <v>0</v>
      </c>
      <c r="DK51" s="107">
        <v>0</v>
      </c>
      <c r="DL51" s="107">
        <v>0</v>
      </c>
      <c r="DM51" s="107">
        <v>0</v>
      </c>
      <c r="DN51" s="107">
        <v>0</v>
      </c>
      <c r="DO51" s="107">
        <v>0</v>
      </c>
      <c r="DP51" s="107">
        <v>0</v>
      </c>
      <c r="DQ51" s="107" t="e">
        <f>SUMIF(#REF!,$D$6:$DP$6,#REF!)</f>
        <v>#REF!</v>
      </c>
      <c r="DR51" s="107" t="e">
        <f t="shared" si="0"/>
        <v>#REF!</v>
      </c>
    </row>
    <row r="52" spans="1:122" ht="31.5" x14ac:dyDescent="0.25">
      <c r="A52" s="105">
        <v>44</v>
      </c>
      <c r="B52" s="106" t="s">
        <v>249</v>
      </c>
      <c r="C52" s="106" t="s">
        <v>247</v>
      </c>
      <c r="D52" s="107">
        <v>150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428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82</v>
      </c>
      <c r="AH52" s="107">
        <v>0</v>
      </c>
      <c r="AI52" s="107">
        <v>0</v>
      </c>
      <c r="AJ52" s="107"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7">
        <v>0</v>
      </c>
      <c r="BB52" s="107">
        <v>0</v>
      </c>
      <c r="BC52" s="107">
        <v>0</v>
      </c>
      <c r="BD52" s="107">
        <v>0</v>
      </c>
      <c r="BE52" s="107">
        <v>0</v>
      </c>
      <c r="BF52" s="107">
        <v>0</v>
      </c>
      <c r="BG52" s="107">
        <v>0</v>
      </c>
      <c r="BH52" s="107">
        <v>0</v>
      </c>
      <c r="BI52" s="107">
        <v>0</v>
      </c>
      <c r="BJ52" s="107">
        <v>0</v>
      </c>
      <c r="BK52" s="107">
        <v>0</v>
      </c>
      <c r="BL52" s="107">
        <v>0</v>
      </c>
      <c r="BM52" s="107">
        <v>0</v>
      </c>
      <c r="BN52" s="107">
        <v>0</v>
      </c>
      <c r="BO52" s="107">
        <v>0</v>
      </c>
      <c r="BP52" s="107">
        <v>0</v>
      </c>
      <c r="BQ52" s="107">
        <v>0</v>
      </c>
      <c r="BR52" s="107">
        <v>0</v>
      </c>
      <c r="BS52" s="107">
        <v>0</v>
      </c>
      <c r="BT52" s="107">
        <v>0</v>
      </c>
      <c r="BU52" s="107">
        <v>0</v>
      </c>
      <c r="BV52" s="107">
        <v>0</v>
      </c>
      <c r="BW52" s="107">
        <v>0</v>
      </c>
      <c r="BX52" s="107">
        <v>0</v>
      </c>
      <c r="BY52" s="107">
        <v>0</v>
      </c>
      <c r="BZ52" s="107">
        <v>0</v>
      </c>
      <c r="CA52" s="107">
        <v>0</v>
      </c>
      <c r="CB52" s="107">
        <v>0</v>
      </c>
      <c r="CC52" s="107">
        <v>0</v>
      </c>
      <c r="CD52" s="107">
        <v>0</v>
      </c>
      <c r="CE52" s="107">
        <v>0</v>
      </c>
      <c r="CF52" s="107">
        <v>0</v>
      </c>
      <c r="CG52" s="107">
        <v>0</v>
      </c>
      <c r="CH52" s="107">
        <v>0</v>
      </c>
      <c r="CI52" s="107">
        <v>0</v>
      </c>
      <c r="CJ52" s="107">
        <v>0</v>
      </c>
      <c r="CK52" s="107">
        <v>0</v>
      </c>
      <c r="CL52" s="107">
        <v>0</v>
      </c>
      <c r="CM52" s="107">
        <v>0</v>
      </c>
      <c r="CN52" s="107">
        <v>0</v>
      </c>
      <c r="CO52" s="107">
        <v>0</v>
      </c>
      <c r="CP52" s="107">
        <v>0</v>
      </c>
      <c r="CQ52" s="107">
        <v>0</v>
      </c>
      <c r="CR52" s="107">
        <v>0</v>
      </c>
      <c r="CS52" s="107">
        <v>0</v>
      </c>
      <c r="CT52" s="107">
        <v>0</v>
      </c>
      <c r="CU52" s="107">
        <v>0</v>
      </c>
      <c r="CV52" s="107">
        <v>0</v>
      </c>
      <c r="CW52" s="107">
        <v>0</v>
      </c>
      <c r="CX52" s="107">
        <v>0</v>
      </c>
      <c r="CY52" s="107">
        <v>0</v>
      </c>
      <c r="CZ52" s="107">
        <v>0</v>
      </c>
      <c r="DA52" s="107">
        <v>0</v>
      </c>
      <c r="DB52" s="107">
        <v>0</v>
      </c>
      <c r="DC52" s="107">
        <v>0</v>
      </c>
      <c r="DD52" s="107">
        <v>0</v>
      </c>
      <c r="DE52" s="107">
        <v>0</v>
      </c>
      <c r="DF52" s="107">
        <v>0</v>
      </c>
      <c r="DG52" s="107">
        <v>0</v>
      </c>
      <c r="DH52" s="107">
        <v>0</v>
      </c>
      <c r="DI52" s="107">
        <v>0</v>
      </c>
      <c r="DJ52" s="107">
        <v>0</v>
      </c>
      <c r="DK52" s="107">
        <v>0</v>
      </c>
      <c r="DL52" s="107">
        <v>0</v>
      </c>
      <c r="DM52" s="107">
        <v>0</v>
      </c>
      <c r="DN52" s="107">
        <v>0</v>
      </c>
      <c r="DO52" s="107">
        <v>0</v>
      </c>
      <c r="DP52" s="107">
        <v>0</v>
      </c>
      <c r="DQ52" s="107" t="e">
        <f>SUMIF(#REF!,$D$6:$DP$6,#REF!)</f>
        <v>#REF!</v>
      </c>
      <c r="DR52" s="107" t="e">
        <f t="shared" si="0"/>
        <v>#REF!</v>
      </c>
    </row>
    <row r="53" spans="1:122" ht="15.75" customHeight="1" x14ac:dyDescent="0.25">
      <c r="A53" s="105">
        <v>45</v>
      </c>
      <c r="B53" s="106" t="s">
        <v>264</v>
      </c>
      <c r="C53" s="106" t="s">
        <v>247</v>
      </c>
      <c r="D53" s="107">
        <v>460</v>
      </c>
      <c r="E53" s="107">
        <v>0</v>
      </c>
      <c r="F53" s="107">
        <v>0</v>
      </c>
      <c r="G53" s="107">
        <v>0</v>
      </c>
      <c r="H53" s="107">
        <v>0</v>
      </c>
      <c r="I53" s="107">
        <v>26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492</v>
      </c>
      <c r="Q53" s="107">
        <v>0</v>
      </c>
      <c r="R53" s="107">
        <v>0</v>
      </c>
      <c r="S53" s="107">
        <v>32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7">
        <v>0</v>
      </c>
      <c r="AJ53" s="107">
        <v>0</v>
      </c>
      <c r="AK53" s="107">
        <v>0</v>
      </c>
      <c r="AL53" s="107">
        <v>0</v>
      </c>
      <c r="AM53" s="107">
        <v>0</v>
      </c>
      <c r="AN53" s="107">
        <v>0</v>
      </c>
      <c r="AO53" s="107">
        <v>0</v>
      </c>
      <c r="AP53" s="107">
        <v>0</v>
      </c>
      <c r="AQ53" s="107">
        <v>0</v>
      </c>
      <c r="AR53" s="107">
        <v>0</v>
      </c>
      <c r="AS53" s="107">
        <v>0</v>
      </c>
      <c r="AT53" s="107">
        <v>0</v>
      </c>
      <c r="AU53" s="107">
        <v>0</v>
      </c>
      <c r="AV53" s="107">
        <v>0</v>
      </c>
      <c r="AW53" s="107">
        <v>0</v>
      </c>
      <c r="AX53" s="107">
        <v>0</v>
      </c>
      <c r="AY53" s="107">
        <v>0</v>
      </c>
      <c r="AZ53" s="107">
        <v>0</v>
      </c>
      <c r="BA53" s="107">
        <v>0</v>
      </c>
      <c r="BB53" s="107">
        <v>0</v>
      </c>
      <c r="BC53" s="107">
        <v>0</v>
      </c>
      <c r="BD53" s="107">
        <v>0</v>
      </c>
      <c r="BE53" s="107">
        <v>0</v>
      </c>
      <c r="BF53" s="107">
        <v>0</v>
      </c>
      <c r="BG53" s="107">
        <v>0</v>
      </c>
      <c r="BH53" s="107">
        <v>0</v>
      </c>
      <c r="BI53" s="107">
        <v>0</v>
      </c>
      <c r="BJ53" s="107">
        <v>0</v>
      </c>
      <c r="BK53" s="107">
        <v>0</v>
      </c>
      <c r="BL53" s="107">
        <v>0</v>
      </c>
      <c r="BM53" s="107">
        <v>0</v>
      </c>
      <c r="BN53" s="107">
        <v>0</v>
      </c>
      <c r="BO53" s="107">
        <v>0</v>
      </c>
      <c r="BP53" s="107">
        <v>10</v>
      </c>
      <c r="BQ53" s="107">
        <v>0</v>
      </c>
      <c r="BR53" s="107">
        <v>0</v>
      </c>
      <c r="BS53" s="107">
        <v>0</v>
      </c>
      <c r="BT53" s="107">
        <v>0</v>
      </c>
      <c r="BU53" s="107">
        <v>0</v>
      </c>
      <c r="BV53" s="107">
        <v>0</v>
      </c>
      <c r="BW53" s="107">
        <v>0</v>
      </c>
      <c r="BX53" s="107">
        <v>0</v>
      </c>
      <c r="BY53" s="107">
        <v>0</v>
      </c>
      <c r="BZ53" s="107">
        <v>0</v>
      </c>
      <c r="CA53" s="107">
        <v>0</v>
      </c>
      <c r="CB53" s="107">
        <v>0</v>
      </c>
      <c r="CC53" s="107">
        <v>0</v>
      </c>
      <c r="CD53" s="107">
        <v>0</v>
      </c>
      <c r="CE53" s="107">
        <v>0</v>
      </c>
      <c r="CF53" s="107">
        <v>0</v>
      </c>
      <c r="CG53" s="107">
        <v>0</v>
      </c>
      <c r="CH53" s="107">
        <v>0</v>
      </c>
      <c r="CI53" s="107">
        <v>0</v>
      </c>
      <c r="CJ53" s="107">
        <v>0</v>
      </c>
      <c r="CK53" s="107">
        <v>0</v>
      </c>
      <c r="CL53" s="107">
        <v>0</v>
      </c>
      <c r="CM53" s="107">
        <v>0</v>
      </c>
      <c r="CN53" s="107">
        <v>0</v>
      </c>
      <c r="CO53" s="107">
        <v>0</v>
      </c>
      <c r="CP53" s="107">
        <v>0</v>
      </c>
      <c r="CQ53" s="107">
        <v>0</v>
      </c>
      <c r="CR53" s="107">
        <v>0</v>
      </c>
      <c r="CS53" s="107">
        <v>0</v>
      </c>
      <c r="CT53" s="107">
        <v>0</v>
      </c>
      <c r="CU53" s="107">
        <v>0</v>
      </c>
      <c r="CV53" s="107">
        <v>38</v>
      </c>
      <c r="CW53" s="107">
        <v>0</v>
      </c>
      <c r="CX53" s="107">
        <v>0</v>
      </c>
      <c r="CY53" s="107">
        <v>0</v>
      </c>
      <c r="CZ53" s="107">
        <v>0</v>
      </c>
      <c r="DA53" s="107">
        <v>0</v>
      </c>
      <c r="DB53" s="107">
        <v>0</v>
      </c>
      <c r="DC53" s="107">
        <v>0</v>
      </c>
      <c r="DD53" s="107">
        <v>23</v>
      </c>
      <c r="DE53" s="107">
        <v>0</v>
      </c>
      <c r="DF53" s="107">
        <v>0</v>
      </c>
      <c r="DG53" s="107">
        <v>0</v>
      </c>
      <c r="DH53" s="107">
        <v>0</v>
      </c>
      <c r="DI53" s="107">
        <v>0</v>
      </c>
      <c r="DJ53" s="107">
        <v>0</v>
      </c>
      <c r="DK53" s="107">
        <v>0</v>
      </c>
      <c r="DL53" s="107">
        <v>0</v>
      </c>
      <c r="DM53" s="107">
        <v>0</v>
      </c>
      <c r="DN53" s="107">
        <v>0</v>
      </c>
      <c r="DO53" s="107">
        <v>0</v>
      </c>
      <c r="DP53" s="107">
        <v>0</v>
      </c>
      <c r="DQ53" s="107" t="e">
        <f>SUMIF(#REF!,$D$6:$DP$6,#REF!)</f>
        <v>#REF!</v>
      </c>
      <c r="DR53" s="107" t="e">
        <f t="shared" si="0"/>
        <v>#REF!</v>
      </c>
    </row>
    <row r="54" spans="1:122" ht="15.75" x14ac:dyDescent="0.25">
      <c r="A54" s="105">
        <v>46</v>
      </c>
      <c r="B54" s="106" t="s">
        <v>222</v>
      </c>
      <c r="C54" s="106" t="s">
        <v>247</v>
      </c>
      <c r="D54" s="107">
        <v>60</v>
      </c>
      <c r="E54" s="107">
        <v>0</v>
      </c>
      <c r="F54" s="107">
        <v>0</v>
      </c>
      <c r="G54" s="107">
        <v>0</v>
      </c>
      <c r="H54" s="107">
        <v>0</v>
      </c>
      <c r="I54" s="107">
        <v>39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1374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8</v>
      </c>
      <c r="AE54" s="107">
        <v>0</v>
      </c>
      <c r="AF54" s="107">
        <v>0</v>
      </c>
      <c r="AG54" s="107">
        <v>16</v>
      </c>
      <c r="AH54" s="107">
        <v>0</v>
      </c>
      <c r="AI54" s="107">
        <v>0</v>
      </c>
      <c r="AJ54" s="107">
        <v>0</v>
      </c>
      <c r="AK54" s="107">
        <v>0</v>
      </c>
      <c r="AL54" s="107">
        <v>0</v>
      </c>
      <c r="AM54" s="107">
        <v>0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107">
        <v>0</v>
      </c>
      <c r="AT54" s="107">
        <v>0</v>
      </c>
      <c r="AU54" s="107">
        <v>0</v>
      </c>
      <c r="AV54" s="107">
        <v>15</v>
      </c>
      <c r="AW54" s="107">
        <v>0</v>
      </c>
      <c r="AX54" s="107">
        <v>0</v>
      </c>
      <c r="AY54" s="107">
        <v>0</v>
      </c>
      <c r="AZ54" s="107">
        <v>0</v>
      </c>
      <c r="BA54" s="107">
        <v>0</v>
      </c>
      <c r="BB54" s="107">
        <v>0</v>
      </c>
      <c r="BC54" s="107">
        <v>0</v>
      </c>
      <c r="BD54" s="107">
        <v>0</v>
      </c>
      <c r="BE54" s="107">
        <v>0</v>
      </c>
      <c r="BF54" s="107">
        <v>0</v>
      </c>
      <c r="BG54" s="107">
        <v>0</v>
      </c>
      <c r="BH54" s="107">
        <v>0</v>
      </c>
      <c r="BI54" s="107">
        <v>0</v>
      </c>
      <c r="BJ54" s="107">
        <v>0</v>
      </c>
      <c r="BK54" s="107">
        <v>0</v>
      </c>
      <c r="BL54" s="107">
        <v>0</v>
      </c>
      <c r="BM54" s="107">
        <v>0</v>
      </c>
      <c r="BN54" s="107">
        <v>0</v>
      </c>
      <c r="BO54" s="107">
        <v>0</v>
      </c>
      <c r="BP54" s="107">
        <v>0</v>
      </c>
      <c r="BQ54" s="107">
        <v>0</v>
      </c>
      <c r="BR54" s="107">
        <v>0</v>
      </c>
      <c r="BS54" s="107">
        <v>0</v>
      </c>
      <c r="BT54" s="107">
        <v>0</v>
      </c>
      <c r="BU54" s="107">
        <v>0</v>
      </c>
      <c r="BV54" s="107">
        <v>0</v>
      </c>
      <c r="BW54" s="107">
        <v>0</v>
      </c>
      <c r="BX54" s="107">
        <v>0</v>
      </c>
      <c r="BY54" s="107">
        <v>0</v>
      </c>
      <c r="BZ54" s="107">
        <v>0</v>
      </c>
      <c r="CA54" s="107">
        <v>0</v>
      </c>
      <c r="CB54" s="107">
        <v>0</v>
      </c>
      <c r="CC54" s="107">
        <v>0</v>
      </c>
      <c r="CD54" s="107">
        <v>0</v>
      </c>
      <c r="CE54" s="107">
        <v>0</v>
      </c>
      <c r="CF54" s="107">
        <v>0</v>
      </c>
      <c r="CG54" s="107">
        <v>0</v>
      </c>
      <c r="CH54" s="107">
        <v>0</v>
      </c>
      <c r="CI54" s="107">
        <v>0</v>
      </c>
      <c r="CJ54" s="107">
        <v>0</v>
      </c>
      <c r="CK54" s="107">
        <v>0</v>
      </c>
      <c r="CL54" s="107">
        <v>0</v>
      </c>
      <c r="CM54" s="107">
        <v>0</v>
      </c>
      <c r="CN54" s="107">
        <v>0</v>
      </c>
      <c r="CO54" s="107">
        <v>0</v>
      </c>
      <c r="CP54" s="107">
        <v>0</v>
      </c>
      <c r="CQ54" s="107">
        <v>0</v>
      </c>
      <c r="CR54" s="107">
        <v>0</v>
      </c>
      <c r="CS54" s="107">
        <v>0</v>
      </c>
      <c r="CT54" s="107">
        <v>0</v>
      </c>
      <c r="CU54" s="107">
        <v>0</v>
      </c>
      <c r="CV54" s="107">
        <v>32</v>
      </c>
      <c r="CW54" s="107">
        <v>0</v>
      </c>
      <c r="CX54" s="107">
        <v>0</v>
      </c>
      <c r="CY54" s="107">
        <v>0</v>
      </c>
      <c r="CZ54" s="107">
        <v>0</v>
      </c>
      <c r="DA54" s="107">
        <v>0</v>
      </c>
      <c r="DB54" s="107">
        <v>0</v>
      </c>
      <c r="DC54" s="107">
        <v>0</v>
      </c>
      <c r="DD54" s="107">
        <v>0</v>
      </c>
      <c r="DE54" s="107">
        <v>0</v>
      </c>
      <c r="DF54" s="107">
        <v>0</v>
      </c>
      <c r="DG54" s="107">
        <v>0</v>
      </c>
      <c r="DH54" s="107">
        <v>0</v>
      </c>
      <c r="DI54" s="107">
        <v>0</v>
      </c>
      <c r="DJ54" s="107">
        <v>0</v>
      </c>
      <c r="DK54" s="107">
        <v>0</v>
      </c>
      <c r="DL54" s="107">
        <v>0</v>
      </c>
      <c r="DM54" s="107">
        <v>0</v>
      </c>
      <c r="DN54" s="107">
        <v>0</v>
      </c>
      <c r="DO54" s="107">
        <v>0</v>
      </c>
      <c r="DP54" s="107">
        <v>0</v>
      </c>
      <c r="DQ54" s="107" t="e">
        <f>SUMIF(#REF!,$D$6:$DP$6,#REF!)</f>
        <v>#REF!</v>
      </c>
      <c r="DR54" s="107" t="e">
        <f t="shared" si="0"/>
        <v>#REF!</v>
      </c>
    </row>
    <row r="55" spans="1:122" ht="15.75" x14ac:dyDescent="0.25">
      <c r="A55" s="105">
        <v>47</v>
      </c>
      <c r="B55" s="106" t="s">
        <v>251</v>
      </c>
      <c r="C55" s="106" t="s">
        <v>247</v>
      </c>
      <c r="D55" s="107">
        <v>203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  <c r="AH55" s="107">
        <v>0</v>
      </c>
      <c r="AI55" s="107">
        <v>0</v>
      </c>
      <c r="AJ55" s="107">
        <v>0</v>
      </c>
      <c r="AK55" s="107">
        <v>0</v>
      </c>
      <c r="AL55" s="107">
        <v>0</v>
      </c>
      <c r="AM55" s="107">
        <v>0</v>
      </c>
      <c r="AN55" s="107">
        <v>0</v>
      </c>
      <c r="AO55" s="107">
        <v>0</v>
      </c>
      <c r="AP55" s="107">
        <v>0</v>
      </c>
      <c r="AQ55" s="107">
        <v>0</v>
      </c>
      <c r="AR55" s="107">
        <v>0</v>
      </c>
      <c r="AS55" s="107">
        <v>0</v>
      </c>
      <c r="AT55" s="107">
        <v>0</v>
      </c>
      <c r="AU55" s="107">
        <v>0</v>
      </c>
      <c r="AV55" s="107">
        <v>0</v>
      </c>
      <c r="AW55" s="107">
        <v>0</v>
      </c>
      <c r="AX55" s="107">
        <v>0</v>
      </c>
      <c r="AY55" s="107">
        <v>0</v>
      </c>
      <c r="AZ55" s="107">
        <v>0</v>
      </c>
      <c r="BA55" s="107">
        <v>0</v>
      </c>
      <c r="BB55" s="107">
        <v>0</v>
      </c>
      <c r="BC55" s="107">
        <v>0</v>
      </c>
      <c r="BD55" s="107">
        <v>0</v>
      </c>
      <c r="BE55" s="107">
        <v>0</v>
      </c>
      <c r="BF55" s="107">
        <v>0</v>
      </c>
      <c r="BG55" s="107">
        <v>0</v>
      </c>
      <c r="BH55" s="107">
        <v>0</v>
      </c>
      <c r="BI55" s="107">
        <v>0</v>
      </c>
      <c r="BJ55" s="107">
        <v>0</v>
      </c>
      <c r="BK55" s="107">
        <v>0</v>
      </c>
      <c r="BL55" s="107">
        <v>0</v>
      </c>
      <c r="BM55" s="107">
        <v>0</v>
      </c>
      <c r="BN55" s="107">
        <v>0</v>
      </c>
      <c r="BO55" s="107">
        <v>0</v>
      </c>
      <c r="BP55" s="107">
        <v>0</v>
      </c>
      <c r="BQ55" s="107">
        <v>0</v>
      </c>
      <c r="BR55" s="107">
        <v>0</v>
      </c>
      <c r="BS55" s="107">
        <v>0</v>
      </c>
      <c r="BT55" s="107">
        <v>0</v>
      </c>
      <c r="BU55" s="107">
        <v>0</v>
      </c>
      <c r="BV55" s="107">
        <v>0</v>
      </c>
      <c r="BW55" s="107">
        <v>0</v>
      </c>
      <c r="BX55" s="107">
        <v>0</v>
      </c>
      <c r="BY55" s="107">
        <v>0</v>
      </c>
      <c r="BZ55" s="107">
        <v>0</v>
      </c>
      <c r="CA55" s="107">
        <v>0</v>
      </c>
      <c r="CB55" s="107">
        <v>0</v>
      </c>
      <c r="CC55" s="107">
        <v>0</v>
      </c>
      <c r="CD55" s="107">
        <v>0</v>
      </c>
      <c r="CE55" s="107">
        <v>0</v>
      </c>
      <c r="CF55" s="107">
        <v>0</v>
      </c>
      <c r="CG55" s="107">
        <v>0</v>
      </c>
      <c r="CH55" s="107">
        <v>0</v>
      </c>
      <c r="CI55" s="107">
        <v>0</v>
      </c>
      <c r="CJ55" s="107">
        <v>0</v>
      </c>
      <c r="CK55" s="107">
        <v>0</v>
      </c>
      <c r="CL55" s="107">
        <v>0</v>
      </c>
      <c r="CM55" s="107">
        <v>0</v>
      </c>
      <c r="CN55" s="107">
        <v>0</v>
      </c>
      <c r="CO55" s="107">
        <v>0</v>
      </c>
      <c r="CP55" s="107">
        <v>0</v>
      </c>
      <c r="CQ55" s="107">
        <v>0</v>
      </c>
      <c r="CR55" s="107">
        <v>0</v>
      </c>
      <c r="CS55" s="107">
        <v>0</v>
      </c>
      <c r="CT55" s="107">
        <v>0</v>
      </c>
      <c r="CU55" s="107">
        <v>0</v>
      </c>
      <c r="CV55" s="107">
        <v>7</v>
      </c>
      <c r="CW55" s="107">
        <v>0</v>
      </c>
      <c r="CX55" s="107">
        <v>0</v>
      </c>
      <c r="CY55" s="107">
        <v>0</v>
      </c>
      <c r="CZ55" s="107">
        <v>0</v>
      </c>
      <c r="DA55" s="107">
        <v>0</v>
      </c>
      <c r="DB55" s="107">
        <v>0</v>
      </c>
      <c r="DC55" s="107">
        <v>0</v>
      </c>
      <c r="DD55" s="107">
        <v>0</v>
      </c>
      <c r="DE55" s="107">
        <v>0</v>
      </c>
      <c r="DF55" s="107">
        <v>0</v>
      </c>
      <c r="DG55" s="107">
        <v>0</v>
      </c>
      <c r="DH55" s="107">
        <v>0</v>
      </c>
      <c r="DI55" s="107">
        <v>0</v>
      </c>
      <c r="DJ55" s="107">
        <v>0</v>
      </c>
      <c r="DK55" s="107">
        <v>0</v>
      </c>
      <c r="DL55" s="107">
        <v>0</v>
      </c>
      <c r="DM55" s="107">
        <v>0</v>
      </c>
      <c r="DN55" s="107">
        <v>0</v>
      </c>
      <c r="DO55" s="107">
        <v>0</v>
      </c>
      <c r="DP55" s="107">
        <v>0</v>
      </c>
      <c r="DQ55" s="107" t="e">
        <f>SUMIF(#REF!,$D$6:$DP$6,#REF!)</f>
        <v>#REF!</v>
      </c>
      <c r="DR55" s="107" t="e">
        <f t="shared" si="0"/>
        <v>#REF!</v>
      </c>
    </row>
    <row r="56" spans="1:122" ht="31.5" x14ac:dyDescent="0.25">
      <c r="A56" s="105">
        <v>48</v>
      </c>
      <c r="B56" s="106" t="s">
        <v>252</v>
      </c>
      <c r="C56" s="106" t="s">
        <v>247</v>
      </c>
      <c r="D56" s="107">
        <v>25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2041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0</v>
      </c>
      <c r="AI56" s="107">
        <v>0</v>
      </c>
      <c r="AJ56" s="107">
        <v>0</v>
      </c>
      <c r="AK56" s="107">
        <v>0</v>
      </c>
      <c r="AL56" s="107">
        <v>0</v>
      </c>
      <c r="AM56" s="107">
        <v>0</v>
      </c>
      <c r="AN56" s="107">
        <v>0</v>
      </c>
      <c r="AO56" s="107">
        <v>0</v>
      </c>
      <c r="AP56" s="107">
        <v>0</v>
      </c>
      <c r="AQ56" s="107">
        <v>0</v>
      </c>
      <c r="AR56" s="107">
        <v>0</v>
      </c>
      <c r="AS56" s="107">
        <v>0</v>
      </c>
      <c r="AT56" s="107">
        <v>0</v>
      </c>
      <c r="AU56" s="107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7">
        <v>0</v>
      </c>
      <c r="BB56" s="107">
        <v>0</v>
      </c>
      <c r="BC56" s="107">
        <v>0</v>
      </c>
      <c r="BD56" s="107">
        <v>0</v>
      </c>
      <c r="BE56" s="107">
        <v>0</v>
      </c>
      <c r="BF56" s="107">
        <v>0</v>
      </c>
      <c r="BG56" s="107">
        <v>0</v>
      </c>
      <c r="BH56" s="107">
        <v>0</v>
      </c>
      <c r="BI56" s="107">
        <v>0</v>
      </c>
      <c r="BJ56" s="107">
        <v>0</v>
      </c>
      <c r="BK56" s="107">
        <v>0</v>
      </c>
      <c r="BL56" s="107">
        <v>0</v>
      </c>
      <c r="BM56" s="107">
        <v>0</v>
      </c>
      <c r="BN56" s="107">
        <v>0</v>
      </c>
      <c r="BO56" s="107">
        <v>0</v>
      </c>
      <c r="BP56" s="107">
        <v>0</v>
      </c>
      <c r="BQ56" s="107">
        <v>0</v>
      </c>
      <c r="BR56" s="107">
        <v>0</v>
      </c>
      <c r="BS56" s="107">
        <v>0</v>
      </c>
      <c r="BT56" s="107">
        <v>0</v>
      </c>
      <c r="BU56" s="107">
        <v>0</v>
      </c>
      <c r="BV56" s="107">
        <v>0</v>
      </c>
      <c r="BW56" s="107">
        <v>0</v>
      </c>
      <c r="BX56" s="107">
        <v>0</v>
      </c>
      <c r="BY56" s="107">
        <v>0</v>
      </c>
      <c r="BZ56" s="107">
        <v>0</v>
      </c>
      <c r="CA56" s="107">
        <v>0</v>
      </c>
      <c r="CB56" s="107">
        <v>0</v>
      </c>
      <c r="CC56" s="107">
        <v>0</v>
      </c>
      <c r="CD56" s="107">
        <v>0</v>
      </c>
      <c r="CE56" s="107">
        <v>0</v>
      </c>
      <c r="CF56" s="107">
        <v>0</v>
      </c>
      <c r="CG56" s="107">
        <v>0</v>
      </c>
      <c r="CH56" s="107">
        <v>0</v>
      </c>
      <c r="CI56" s="107">
        <v>0</v>
      </c>
      <c r="CJ56" s="107">
        <v>0</v>
      </c>
      <c r="CK56" s="107">
        <v>0</v>
      </c>
      <c r="CL56" s="107">
        <v>0</v>
      </c>
      <c r="CM56" s="107">
        <v>0</v>
      </c>
      <c r="CN56" s="107">
        <v>0</v>
      </c>
      <c r="CO56" s="107">
        <v>0</v>
      </c>
      <c r="CP56" s="107">
        <v>0</v>
      </c>
      <c r="CQ56" s="107">
        <v>0</v>
      </c>
      <c r="CR56" s="107">
        <v>0</v>
      </c>
      <c r="CS56" s="107">
        <v>0</v>
      </c>
      <c r="CT56" s="107">
        <v>0</v>
      </c>
      <c r="CU56" s="107">
        <v>0</v>
      </c>
      <c r="CV56" s="107">
        <v>0</v>
      </c>
      <c r="CW56" s="107">
        <v>0</v>
      </c>
      <c r="CX56" s="107">
        <v>0</v>
      </c>
      <c r="CY56" s="107">
        <v>0</v>
      </c>
      <c r="CZ56" s="107">
        <v>0</v>
      </c>
      <c r="DA56" s="107">
        <v>0</v>
      </c>
      <c r="DB56" s="107">
        <v>0</v>
      </c>
      <c r="DC56" s="107">
        <v>0</v>
      </c>
      <c r="DD56" s="107">
        <v>0</v>
      </c>
      <c r="DE56" s="107">
        <v>0</v>
      </c>
      <c r="DF56" s="107">
        <v>0</v>
      </c>
      <c r="DG56" s="107">
        <v>0</v>
      </c>
      <c r="DH56" s="107">
        <v>0</v>
      </c>
      <c r="DI56" s="107">
        <v>0</v>
      </c>
      <c r="DJ56" s="107">
        <v>0</v>
      </c>
      <c r="DK56" s="107">
        <v>0</v>
      </c>
      <c r="DL56" s="107">
        <v>0</v>
      </c>
      <c r="DM56" s="107">
        <v>0</v>
      </c>
      <c r="DN56" s="107">
        <v>0</v>
      </c>
      <c r="DO56" s="107">
        <v>0</v>
      </c>
      <c r="DP56" s="107">
        <v>0</v>
      </c>
      <c r="DQ56" s="107" t="e">
        <f>SUMIF(#REF!,$D$6:$DP$6,#REF!)</f>
        <v>#REF!</v>
      </c>
      <c r="DR56" s="107" t="e">
        <f t="shared" si="0"/>
        <v>#REF!</v>
      </c>
    </row>
    <row r="57" spans="1:122" ht="15.75" x14ac:dyDescent="0.25">
      <c r="A57" s="105">
        <v>49</v>
      </c>
      <c r="B57" s="106" t="s">
        <v>235</v>
      </c>
      <c r="C57" s="106" t="s">
        <v>247</v>
      </c>
      <c r="D57" s="107">
        <v>6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  <c r="AK57" s="107">
        <v>0</v>
      </c>
      <c r="AL57" s="107">
        <v>0</v>
      </c>
      <c r="AM57" s="107">
        <v>0</v>
      </c>
      <c r="AN57" s="107">
        <v>0</v>
      </c>
      <c r="AO57" s="107">
        <v>0</v>
      </c>
      <c r="AP57" s="107">
        <v>0</v>
      </c>
      <c r="AQ57" s="107">
        <v>0</v>
      </c>
      <c r="AR57" s="107">
        <v>0</v>
      </c>
      <c r="AS57" s="107">
        <v>0</v>
      </c>
      <c r="AT57" s="107">
        <v>0</v>
      </c>
      <c r="AU57" s="107">
        <v>0</v>
      </c>
      <c r="AV57" s="107">
        <v>0</v>
      </c>
      <c r="AW57" s="107">
        <v>0</v>
      </c>
      <c r="AX57" s="107">
        <v>0</v>
      </c>
      <c r="AY57" s="107">
        <v>0</v>
      </c>
      <c r="AZ57" s="107">
        <v>0</v>
      </c>
      <c r="BA57" s="107">
        <v>0</v>
      </c>
      <c r="BB57" s="107">
        <v>0</v>
      </c>
      <c r="BC57" s="107">
        <v>0</v>
      </c>
      <c r="BD57" s="107">
        <v>0</v>
      </c>
      <c r="BE57" s="107">
        <v>0</v>
      </c>
      <c r="BF57" s="107">
        <v>0</v>
      </c>
      <c r="BG57" s="107">
        <v>0</v>
      </c>
      <c r="BH57" s="107">
        <v>0</v>
      </c>
      <c r="BI57" s="107">
        <v>0</v>
      </c>
      <c r="BJ57" s="107">
        <v>0</v>
      </c>
      <c r="BK57" s="107">
        <v>0</v>
      </c>
      <c r="BL57" s="107">
        <v>0</v>
      </c>
      <c r="BM57" s="107">
        <v>0</v>
      </c>
      <c r="BN57" s="107">
        <v>0</v>
      </c>
      <c r="BO57" s="107">
        <v>0</v>
      </c>
      <c r="BP57" s="107">
        <v>0</v>
      </c>
      <c r="BQ57" s="107">
        <v>0</v>
      </c>
      <c r="BR57" s="107">
        <v>0</v>
      </c>
      <c r="BS57" s="107">
        <v>0</v>
      </c>
      <c r="BT57" s="107">
        <v>0</v>
      </c>
      <c r="BU57" s="107">
        <v>0</v>
      </c>
      <c r="BV57" s="107">
        <v>0</v>
      </c>
      <c r="BW57" s="107">
        <v>0</v>
      </c>
      <c r="BX57" s="107">
        <v>0</v>
      </c>
      <c r="BY57" s="107">
        <v>0</v>
      </c>
      <c r="BZ57" s="107">
        <v>0</v>
      </c>
      <c r="CA57" s="107">
        <v>0</v>
      </c>
      <c r="CB57" s="107">
        <v>0</v>
      </c>
      <c r="CC57" s="107">
        <v>0</v>
      </c>
      <c r="CD57" s="107">
        <v>0</v>
      </c>
      <c r="CE57" s="107">
        <v>0</v>
      </c>
      <c r="CF57" s="107">
        <v>0</v>
      </c>
      <c r="CG57" s="107">
        <v>0</v>
      </c>
      <c r="CH57" s="107">
        <v>0</v>
      </c>
      <c r="CI57" s="107">
        <v>0</v>
      </c>
      <c r="CJ57" s="107">
        <v>0</v>
      </c>
      <c r="CK57" s="107">
        <v>0</v>
      </c>
      <c r="CL57" s="107">
        <v>0</v>
      </c>
      <c r="CM57" s="107">
        <v>0</v>
      </c>
      <c r="CN57" s="107">
        <v>0</v>
      </c>
      <c r="CO57" s="107">
        <v>0</v>
      </c>
      <c r="CP57" s="107">
        <v>0</v>
      </c>
      <c r="CQ57" s="107">
        <v>0</v>
      </c>
      <c r="CR57" s="107">
        <v>0</v>
      </c>
      <c r="CS57" s="107">
        <v>0</v>
      </c>
      <c r="CT57" s="107">
        <v>0</v>
      </c>
      <c r="CU57" s="107">
        <v>0</v>
      </c>
      <c r="CV57" s="107">
        <v>0</v>
      </c>
      <c r="CW57" s="107">
        <v>0</v>
      </c>
      <c r="CX57" s="107">
        <v>0</v>
      </c>
      <c r="CY57" s="107">
        <v>0</v>
      </c>
      <c r="CZ57" s="107">
        <v>0</v>
      </c>
      <c r="DA57" s="107">
        <v>0</v>
      </c>
      <c r="DB57" s="107">
        <v>0</v>
      </c>
      <c r="DC57" s="107">
        <v>0</v>
      </c>
      <c r="DD57" s="107">
        <v>0</v>
      </c>
      <c r="DE57" s="107">
        <v>0</v>
      </c>
      <c r="DF57" s="107">
        <v>0</v>
      </c>
      <c r="DG57" s="107">
        <v>0</v>
      </c>
      <c r="DH57" s="107">
        <v>0</v>
      </c>
      <c r="DI57" s="107">
        <v>0</v>
      </c>
      <c r="DJ57" s="107">
        <v>0</v>
      </c>
      <c r="DK57" s="107">
        <v>0</v>
      </c>
      <c r="DL57" s="107">
        <v>0</v>
      </c>
      <c r="DM57" s="107">
        <v>0</v>
      </c>
      <c r="DN57" s="107">
        <v>0</v>
      </c>
      <c r="DO57" s="107">
        <v>0</v>
      </c>
      <c r="DP57" s="107">
        <v>0</v>
      </c>
      <c r="DQ57" s="107" t="e">
        <f>SUMIF(#REF!,$D$6:$DP$6,#REF!)</f>
        <v>#REF!</v>
      </c>
      <c r="DR57" s="107" t="e">
        <f t="shared" si="0"/>
        <v>#REF!</v>
      </c>
    </row>
    <row r="58" spans="1:122" ht="15.75" x14ac:dyDescent="0.25">
      <c r="A58" s="105">
        <v>50</v>
      </c>
      <c r="B58" s="106" t="s">
        <v>223</v>
      </c>
      <c r="C58" s="106" t="s">
        <v>247</v>
      </c>
      <c r="D58" s="107">
        <v>9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  <c r="AG58" s="107">
        <v>0</v>
      </c>
      <c r="AH58" s="107">
        <v>0</v>
      </c>
      <c r="AI58" s="107">
        <v>0</v>
      </c>
      <c r="AJ58" s="107"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0</v>
      </c>
      <c r="AS58" s="107">
        <v>0</v>
      </c>
      <c r="AT58" s="107">
        <v>0</v>
      </c>
      <c r="AU58" s="107">
        <v>0</v>
      </c>
      <c r="AV58" s="107">
        <v>0</v>
      </c>
      <c r="AW58" s="107">
        <v>0</v>
      </c>
      <c r="AX58" s="107">
        <v>0</v>
      </c>
      <c r="AY58" s="107">
        <v>0</v>
      </c>
      <c r="AZ58" s="107">
        <v>0</v>
      </c>
      <c r="BA58" s="107">
        <v>0</v>
      </c>
      <c r="BB58" s="107">
        <v>0</v>
      </c>
      <c r="BC58" s="107">
        <v>0</v>
      </c>
      <c r="BD58" s="107">
        <v>0</v>
      </c>
      <c r="BE58" s="107">
        <v>0</v>
      </c>
      <c r="BF58" s="107">
        <v>0</v>
      </c>
      <c r="BG58" s="107">
        <v>0</v>
      </c>
      <c r="BH58" s="107">
        <v>0</v>
      </c>
      <c r="BI58" s="107">
        <v>0</v>
      </c>
      <c r="BJ58" s="107">
        <v>0</v>
      </c>
      <c r="BK58" s="107">
        <v>0</v>
      </c>
      <c r="BL58" s="107">
        <v>0</v>
      </c>
      <c r="BM58" s="107">
        <v>0</v>
      </c>
      <c r="BN58" s="107">
        <v>0</v>
      </c>
      <c r="BO58" s="107">
        <v>0</v>
      </c>
      <c r="BP58" s="107">
        <v>0</v>
      </c>
      <c r="BQ58" s="107">
        <v>0</v>
      </c>
      <c r="BR58" s="107">
        <v>0</v>
      </c>
      <c r="BS58" s="107">
        <v>0</v>
      </c>
      <c r="BT58" s="107">
        <v>0</v>
      </c>
      <c r="BU58" s="107">
        <v>0</v>
      </c>
      <c r="BV58" s="107">
        <v>0</v>
      </c>
      <c r="BW58" s="107">
        <v>0</v>
      </c>
      <c r="BX58" s="107">
        <v>0</v>
      </c>
      <c r="BY58" s="107">
        <v>0</v>
      </c>
      <c r="BZ58" s="107">
        <v>0</v>
      </c>
      <c r="CA58" s="107">
        <v>0</v>
      </c>
      <c r="CB58" s="107">
        <v>0</v>
      </c>
      <c r="CC58" s="107">
        <v>0</v>
      </c>
      <c r="CD58" s="107">
        <v>0</v>
      </c>
      <c r="CE58" s="107">
        <v>0</v>
      </c>
      <c r="CF58" s="107">
        <v>0</v>
      </c>
      <c r="CG58" s="107">
        <v>0</v>
      </c>
      <c r="CH58" s="107">
        <v>0</v>
      </c>
      <c r="CI58" s="107">
        <v>0</v>
      </c>
      <c r="CJ58" s="107">
        <v>0</v>
      </c>
      <c r="CK58" s="107">
        <v>0</v>
      </c>
      <c r="CL58" s="107">
        <v>0</v>
      </c>
      <c r="CM58" s="107">
        <v>0</v>
      </c>
      <c r="CN58" s="107">
        <v>0</v>
      </c>
      <c r="CO58" s="107">
        <v>0</v>
      </c>
      <c r="CP58" s="107">
        <v>0</v>
      </c>
      <c r="CQ58" s="107">
        <v>0</v>
      </c>
      <c r="CR58" s="107">
        <v>0</v>
      </c>
      <c r="CS58" s="107">
        <v>0</v>
      </c>
      <c r="CT58" s="107">
        <v>0</v>
      </c>
      <c r="CU58" s="107">
        <v>0</v>
      </c>
      <c r="CV58" s="107">
        <v>0</v>
      </c>
      <c r="CW58" s="107">
        <v>0</v>
      </c>
      <c r="CX58" s="107">
        <v>0</v>
      </c>
      <c r="CY58" s="107">
        <v>0</v>
      </c>
      <c r="CZ58" s="107">
        <v>0</v>
      </c>
      <c r="DA58" s="107">
        <v>0</v>
      </c>
      <c r="DB58" s="107">
        <v>0</v>
      </c>
      <c r="DC58" s="107">
        <v>0</v>
      </c>
      <c r="DD58" s="107">
        <v>0</v>
      </c>
      <c r="DE58" s="107">
        <v>0</v>
      </c>
      <c r="DF58" s="107">
        <v>0</v>
      </c>
      <c r="DG58" s="107">
        <v>0</v>
      </c>
      <c r="DH58" s="107">
        <v>0</v>
      </c>
      <c r="DI58" s="107">
        <v>0</v>
      </c>
      <c r="DJ58" s="107">
        <v>0</v>
      </c>
      <c r="DK58" s="107">
        <v>0</v>
      </c>
      <c r="DL58" s="107">
        <v>0</v>
      </c>
      <c r="DM58" s="107">
        <v>0</v>
      </c>
      <c r="DN58" s="107">
        <v>0</v>
      </c>
      <c r="DO58" s="107">
        <v>0</v>
      </c>
      <c r="DP58" s="107">
        <v>0</v>
      </c>
      <c r="DQ58" s="107" t="e">
        <f>SUMIF(#REF!,$D$6:$DP$6,#REF!)</f>
        <v>#REF!</v>
      </c>
      <c r="DR58" s="107" t="e">
        <f t="shared" si="0"/>
        <v>#REF!</v>
      </c>
    </row>
    <row r="59" spans="1:122" ht="31.5" x14ac:dyDescent="0.25">
      <c r="A59" s="105">
        <v>51</v>
      </c>
      <c r="B59" s="106" t="s">
        <v>253</v>
      </c>
      <c r="C59" s="106" t="s">
        <v>247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27</v>
      </c>
      <c r="AD59" s="107">
        <v>30</v>
      </c>
      <c r="AE59" s="107">
        <v>0</v>
      </c>
      <c r="AF59" s="107">
        <v>0</v>
      </c>
      <c r="AG59" s="107">
        <v>0</v>
      </c>
      <c r="AH59" s="107">
        <v>0</v>
      </c>
      <c r="AI59" s="107">
        <v>0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0</v>
      </c>
      <c r="AS59" s="107">
        <v>0</v>
      </c>
      <c r="AT59" s="107">
        <v>0</v>
      </c>
      <c r="AU59" s="107">
        <v>0</v>
      </c>
      <c r="AV59" s="107">
        <v>0</v>
      </c>
      <c r="AW59" s="107">
        <v>0</v>
      </c>
      <c r="AX59" s="107">
        <v>0</v>
      </c>
      <c r="AY59" s="107">
        <v>0</v>
      </c>
      <c r="AZ59" s="107">
        <v>0</v>
      </c>
      <c r="BA59" s="107">
        <v>0</v>
      </c>
      <c r="BB59" s="107">
        <v>0</v>
      </c>
      <c r="BC59" s="107">
        <v>0</v>
      </c>
      <c r="BD59" s="107">
        <v>0</v>
      </c>
      <c r="BE59" s="107">
        <v>0</v>
      </c>
      <c r="BF59" s="107">
        <v>0</v>
      </c>
      <c r="BG59" s="107">
        <v>0</v>
      </c>
      <c r="BH59" s="107">
        <v>0</v>
      </c>
      <c r="BI59" s="107">
        <v>0</v>
      </c>
      <c r="BJ59" s="107">
        <v>0</v>
      </c>
      <c r="BK59" s="107">
        <v>0</v>
      </c>
      <c r="BL59" s="107">
        <v>0</v>
      </c>
      <c r="BM59" s="107">
        <v>0</v>
      </c>
      <c r="BN59" s="107">
        <v>0</v>
      </c>
      <c r="BO59" s="107">
        <v>0</v>
      </c>
      <c r="BP59" s="107">
        <v>0</v>
      </c>
      <c r="BQ59" s="107">
        <v>0</v>
      </c>
      <c r="BR59" s="107">
        <v>0</v>
      </c>
      <c r="BS59" s="107">
        <v>0</v>
      </c>
      <c r="BT59" s="107">
        <v>0</v>
      </c>
      <c r="BU59" s="107">
        <v>0</v>
      </c>
      <c r="BV59" s="107">
        <v>0</v>
      </c>
      <c r="BW59" s="107">
        <v>0</v>
      </c>
      <c r="BX59" s="107">
        <v>0</v>
      </c>
      <c r="BY59" s="107">
        <v>0</v>
      </c>
      <c r="BZ59" s="107">
        <v>0</v>
      </c>
      <c r="CA59" s="107">
        <v>0</v>
      </c>
      <c r="CB59" s="107">
        <v>0</v>
      </c>
      <c r="CC59" s="107">
        <v>0</v>
      </c>
      <c r="CD59" s="107">
        <v>0</v>
      </c>
      <c r="CE59" s="107">
        <v>0</v>
      </c>
      <c r="CF59" s="107">
        <v>0</v>
      </c>
      <c r="CG59" s="107">
        <v>0</v>
      </c>
      <c r="CH59" s="107">
        <v>0</v>
      </c>
      <c r="CI59" s="107">
        <v>0</v>
      </c>
      <c r="CJ59" s="107">
        <v>0</v>
      </c>
      <c r="CK59" s="107">
        <v>0</v>
      </c>
      <c r="CL59" s="107">
        <v>0</v>
      </c>
      <c r="CM59" s="107">
        <v>0</v>
      </c>
      <c r="CN59" s="107">
        <v>0</v>
      </c>
      <c r="CO59" s="107">
        <v>0</v>
      </c>
      <c r="CP59" s="107">
        <v>0</v>
      </c>
      <c r="CQ59" s="107">
        <v>0</v>
      </c>
      <c r="CR59" s="107">
        <v>0</v>
      </c>
      <c r="CS59" s="107">
        <v>0</v>
      </c>
      <c r="CT59" s="107">
        <v>0</v>
      </c>
      <c r="CU59" s="107">
        <v>0</v>
      </c>
      <c r="CV59" s="107">
        <v>0</v>
      </c>
      <c r="CW59" s="107">
        <v>0</v>
      </c>
      <c r="CX59" s="107">
        <v>0</v>
      </c>
      <c r="CY59" s="107">
        <v>0</v>
      </c>
      <c r="CZ59" s="107">
        <v>0</v>
      </c>
      <c r="DA59" s="107">
        <v>0</v>
      </c>
      <c r="DB59" s="107">
        <v>0</v>
      </c>
      <c r="DC59" s="107">
        <v>0</v>
      </c>
      <c r="DD59" s="107">
        <v>0</v>
      </c>
      <c r="DE59" s="107">
        <v>0</v>
      </c>
      <c r="DF59" s="107">
        <v>0</v>
      </c>
      <c r="DG59" s="107">
        <v>0</v>
      </c>
      <c r="DH59" s="107">
        <v>0</v>
      </c>
      <c r="DI59" s="107">
        <v>0</v>
      </c>
      <c r="DJ59" s="107">
        <v>0</v>
      </c>
      <c r="DK59" s="107">
        <v>0</v>
      </c>
      <c r="DL59" s="107">
        <v>0</v>
      </c>
      <c r="DM59" s="107">
        <v>0</v>
      </c>
      <c r="DN59" s="107">
        <v>0</v>
      </c>
      <c r="DO59" s="107">
        <v>0</v>
      </c>
      <c r="DP59" s="107">
        <v>0</v>
      </c>
      <c r="DQ59" s="107" t="e">
        <f>SUMIF(#REF!,$D$6:$DP$6,#REF!)</f>
        <v>#REF!</v>
      </c>
      <c r="DR59" s="107" t="e">
        <f t="shared" si="0"/>
        <v>#REF!</v>
      </c>
    </row>
    <row r="60" spans="1:122" ht="31.5" x14ac:dyDescent="0.25">
      <c r="A60" s="105">
        <v>52</v>
      </c>
      <c r="B60" s="106" t="s">
        <v>254</v>
      </c>
      <c r="C60" s="106" t="s">
        <v>247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6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0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0</v>
      </c>
      <c r="AT60" s="107">
        <v>0</v>
      </c>
      <c r="AU60" s="107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7">
        <v>0</v>
      </c>
      <c r="BB60" s="107">
        <v>0</v>
      </c>
      <c r="BC60" s="107">
        <v>0</v>
      </c>
      <c r="BD60" s="107">
        <v>0</v>
      </c>
      <c r="BE60" s="107">
        <v>0</v>
      </c>
      <c r="BF60" s="107">
        <v>0</v>
      </c>
      <c r="BG60" s="107">
        <v>0</v>
      </c>
      <c r="BH60" s="107">
        <v>0</v>
      </c>
      <c r="BI60" s="107">
        <v>0</v>
      </c>
      <c r="BJ60" s="107">
        <v>0</v>
      </c>
      <c r="BK60" s="107">
        <v>0</v>
      </c>
      <c r="BL60" s="107">
        <v>0</v>
      </c>
      <c r="BM60" s="107">
        <v>0</v>
      </c>
      <c r="BN60" s="107">
        <v>0</v>
      </c>
      <c r="BO60" s="107">
        <v>0</v>
      </c>
      <c r="BP60" s="107">
        <v>0</v>
      </c>
      <c r="BQ60" s="107">
        <v>0</v>
      </c>
      <c r="BR60" s="107">
        <v>0</v>
      </c>
      <c r="BS60" s="107">
        <v>0</v>
      </c>
      <c r="BT60" s="107">
        <v>0</v>
      </c>
      <c r="BU60" s="107">
        <v>0</v>
      </c>
      <c r="BV60" s="107">
        <v>0</v>
      </c>
      <c r="BW60" s="107">
        <v>0</v>
      </c>
      <c r="BX60" s="107">
        <v>0</v>
      </c>
      <c r="BY60" s="107">
        <v>0</v>
      </c>
      <c r="BZ60" s="107">
        <v>0</v>
      </c>
      <c r="CA60" s="107">
        <v>0</v>
      </c>
      <c r="CB60" s="107">
        <v>0</v>
      </c>
      <c r="CC60" s="107">
        <v>0</v>
      </c>
      <c r="CD60" s="107">
        <v>0</v>
      </c>
      <c r="CE60" s="107">
        <v>0</v>
      </c>
      <c r="CF60" s="107">
        <v>0</v>
      </c>
      <c r="CG60" s="107">
        <v>0</v>
      </c>
      <c r="CH60" s="107">
        <v>0</v>
      </c>
      <c r="CI60" s="107">
        <v>0</v>
      </c>
      <c r="CJ60" s="107">
        <v>0</v>
      </c>
      <c r="CK60" s="107">
        <v>0</v>
      </c>
      <c r="CL60" s="107">
        <v>0</v>
      </c>
      <c r="CM60" s="107">
        <v>0</v>
      </c>
      <c r="CN60" s="107">
        <v>0</v>
      </c>
      <c r="CO60" s="107">
        <v>0</v>
      </c>
      <c r="CP60" s="107">
        <v>0</v>
      </c>
      <c r="CQ60" s="107">
        <v>0</v>
      </c>
      <c r="CR60" s="107">
        <v>0</v>
      </c>
      <c r="CS60" s="107">
        <v>0</v>
      </c>
      <c r="CT60" s="107">
        <v>0</v>
      </c>
      <c r="CU60" s="107">
        <v>0</v>
      </c>
      <c r="CV60" s="107">
        <v>0</v>
      </c>
      <c r="CW60" s="107">
        <v>0</v>
      </c>
      <c r="CX60" s="107">
        <v>0</v>
      </c>
      <c r="CY60" s="107">
        <v>0</v>
      </c>
      <c r="CZ60" s="107">
        <v>0</v>
      </c>
      <c r="DA60" s="107">
        <v>0</v>
      </c>
      <c r="DB60" s="107">
        <v>0</v>
      </c>
      <c r="DC60" s="107">
        <v>0</v>
      </c>
      <c r="DD60" s="107">
        <v>0</v>
      </c>
      <c r="DE60" s="107">
        <v>0</v>
      </c>
      <c r="DF60" s="107">
        <v>0</v>
      </c>
      <c r="DG60" s="107">
        <v>0</v>
      </c>
      <c r="DH60" s="107">
        <v>0</v>
      </c>
      <c r="DI60" s="107">
        <v>0</v>
      </c>
      <c r="DJ60" s="107">
        <v>0</v>
      </c>
      <c r="DK60" s="107">
        <v>0</v>
      </c>
      <c r="DL60" s="107">
        <v>0</v>
      </c>
      <c r="DM60" s="107">
        <v>0</v>
      </c>
      <c r="DN60" s="107">
        <v>0</v>
      </c>
      <c r="DO60" s="107">
        <v>0</v>
      </c>
      <c r="DP60" s="107">
        <v>0</v>
      </c>
      <c r="DQ60" s="107" t="e">
        <f>SUMIF(#REF!,$D$6:$DP$6,#REF!)</f>
        <v>#REF!</v>
      </c>
      <c r="DR60" s="107" t="e">
        <f t="shared" si="0"/>
        <v>#REF!</v>
      </c>
    </row>
    <row r="61" spans="1:122" ht="47.25" hidden="1" x14ac:dyDescent="0.25">
      <c r="A61" s="105">
        <v>53</v>
      </c>
      <c r="B61" s="106" t="s">
        <v>255</v>
      </c>
      <c r="C61" s="106" t="s">
        <v>247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7">
        <v>0</v>
      </c>
      <c r="AH61" s="107">
        <v>0</v>
      </c>
      <c r="AI61" s="107">
        <v>0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0</v>
      </c>
      <c r="AS61" s="107">
        <v>0</v>
      </c>
      <c r="AT61" s="107">
        <v>0</v>
      </c>
      <c r="AU61" s="107">
        <v>0</v>
      </c>
      <c r="AV61" s="107">
        <v>0</v>
      </c>
      <c r="AW61" s="107">
        <v>0</v>
      </c>
      <c r="AX61" s="107">
        <v>0</v>
      </c>
      <c r="AY61" s="107">
        <v>0</v>
      </c>
      <c r="AZ61" s="107">
        <v>0</v>
      </c>
      <c r="BA61" s="107">
        <v>0</v>
      </c>
      <c r="BB61" s="107">
        <v>0</v>
      </c>
      <c r="BC61" s="107">
        <v>0</v>
      </c>
      <c r="BD61" s="107">
        <v>0</v>
      </c>
      <c r="BE61" s="107">
        <v>0</v>
      </c>
      <c r="BF61" s="107">
        <v>0</v>
      </c>
      <c r="BG61" s="107">
        <v>0</v>
      </c>
      <c r="BH61" s="107">
        <v>0</v>
      </c>
      <c r="BI61" s="107">
        <v>0</v>
      </c>
      <c r="BJ61" s="107">
        <v>0</v>
      </c>
      <c r="BK61" s="107">
        <v>0</v>
      </c>
      <c r="BL61" s="107">
        <v>0</v>
      </c>
      <c r="BM61" s="107">
        <v>0</v>
      </c>
      <c r="BN61" s="107">
        <v>0</v>
      </c>
      <c r="BO61" s="107">
        <v>0</v>
      </c>
      <c r="BP61" s="107">
        <v>0</v>
      </c>
      <c r="BQ61" s="107">
        <v>0</v>
      </c>
      <c r="BR61" s="107">
        <v>0</v>
      </c>
      <c r="BS61" s="107">
        <v>0</v>
      </c>
      <c r="BT61" s="107">
        <v>0</v>
      </c>
      <c r="BU61" s="107">
        <v>0</v>
      </c>
      <c r="BV61" s="107">
        <v>0</v>
      </c>
      <c r="BW61" s="107">
        <v>0</v>
      </c>
      <c r="BX61" s="107">
        <v>0</v>
      </c>
      <c r="BY61" s="107">
        <v>0</v>
      </c>
      <c r="BZ61" s="107">
        <v>0</v>
      </c>
      <c r="CA61" s="107">
        <v>0</v>
      </c>
      <c r="CB61" s="107">
        <v>0</v>
      </c>
      <c r="CC61" s="107">
        <v>0</v>
      </c>
      <c r="CD61" s="107">
        <v>0</v>
      </c>
      <c r="CE61" s="107">
        <v>0</v>
      </c>
      <c r="CF61" s="107">
        <v>0</v>
      </c>
      <c r="CG61" s="107">
        <v>0</v>
      </c>
      <c r="CH61" s="107">
        <v>0</v>
      </c>
      <c r="CI61" s="107">
        <v>0</v>
      </c>
      <c r="CJ61" s="107">
        <v>0</v>
      </c>
      <c r="CK61" s="107">
        <v>0</v>
      </c>
      <c r="CL61" s="107">
        <v>0</v>
      </c>
      <c r="CM61" s="107">
        <v>0</v>
      </c>
      <c r="CN61" s="107">
        <v>0</v>
      </c>
      <c r="CO61" s="107">
        <v>0</v>
      </c>
      <c r="CP61" s="107">
        <v>0</v>
      </c>
      <c r="CQ61" s="107">
        <v>0</v>
      </c>
      <c r="CR61" s="107">
        <v>0</v>
      </c>
      <c r="CS61" s="107">
        <v>0</v>
      </c>
      <c r="CT61" s="107">
        <v>0</v>
      </c>
      <c r="CU61" s="107">
        <v>0</v>
      </c>
      <c r="CV61" s="107">
        <v>0</v>
      </c>
      <c r="CW61" s="107">
        <v>0</v>
      </c>
      <c r="CX61" s="107">
        <v>0</v>
      </c>
      <c r="CY61" s="107">
        <v>0</v>
      </c>
      <c r="CZ61" s="107">
        <v>0</v>
      </c>
      <c r="DA61" s="107">
        <v>0</v>
      </c>
      <c r="DB61" s="107">
        <v>0</v>
      </c>
      <c r="DC61" s="107">
        <v>0</v>
      </c>
      <c r="DD61" s="107">
        <v>0</v>
      </c>
      <c r="DE61" s="107">
        <v>0</v>
      </c>
      <c r="DF61" s="107">
        <v>0</v>
      </c>
      <c r="DG61" s="107">
        <v>0</v>
      </c>
      <c r="DH61" s="107">
        <v>0</v>
      </c>
      <c r="DI61" s="107">
        <v>0</v>
      </c>
      <c r="DJ61" s="107">
        <v>0</v>
      </c>
      <c r="DK61" s="107">
        <v>0</v>
      </c>
      <c r="DL61" s="107">
        <v>0</v>
      </c>
      <c r="DM61" s="107">
        <v>0</v>
      </c>
      <c r="DN61" s="107">
        <v>0</v>
      </c>
      <c r="DO61" s="107">
        <v>0</v>
      </c>
      <c r="DP61" s="107">
        <v>0</v>
      </c>
      <c r="DQ61" s="107" t="e">
        <f>SUMIF(#REF!,$D$6:$DP$6,#REF!)</f>
        <v>#REF!</v>
      </c>
      <c r="DR61" s="107" t="e">
        <f t="shared" si="0"/>
        <v>#REF!</v>
      </c>
    </row>
    <row r="62" spans="1:122" ht="15.75" x14ac:dyDescent="0.25">
      <c r="A62" s="105">
        <v>54</v>
      </c>
      <c r="B62" s="106" t="s">
        <v>256</v>
      </c>
      <c r="C62" s="106" t="s">
        <v>247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729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3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0</v>
      </c>
      <c r="AS62" s="107">
        <v>0</v>
      </c>
      <c r="AT62" s="107">
        <v>0</v>
      </c>
      <c r="AU62" s="107">
        <v>0</v>
      </c>
      <c r="AV62" s="107">
        <v>0</v>
      </c>
      <c r="AW62" s="107">
        <v>0</v>
      </c>
      <c r="AX62" s="107">
        <v>0</v>
      </c>
      <c r="AY62" s="107">
        <v>0</v>
      </c>
      <c r="AZ62" s="107">
        <v>0</v>
      </c>
      <c r="BA62" s="107">
        <v>0</v>
      </c>
      <c r="BB62" s="107">
        <v>0</v>
      </c>
      <c r="BC62" s="107">
        <v>0</v>
      </c>
      <c r="BD62" s="107">
        <v>0</v>
      </c>
      <c r="BE62" s="107">
        <v>0</v>
      </c>
      <c r="BF62" s="107">
        <v>0</v>
      </c>
      <c r="BG62" s="107">
        <v>0</v>
      </c>
      <c r="BH62" s="107">
        <v>0</v>
      </c>
      <c r="BI62" s="107">
        <v>0</v>
      </c>
      <c r="BJ62" s="107">
        <v>0</v>
      </c>
      <c r="BK62" s="107">
        <v>0</v>
      </c>
      <c r="BL62" s="107">
        <v>0</v>
      </c>
      <c r="BM62" s="107">
        <v>0</v>
      </c>
      <c r="BN62" s="107">
        <v>0</v>
      </c>
      <c r="BO62" s="107">
        <v>0</v>
      </c>
      <c r="BP62" s="107">
        <v>0</v>
      </c>
      <c r="BQ62" s="107">
        <v>0</v>
      </c>
      <c r="BR62" s="107">
        <v>0</v>
      </c>
      <c r="BS62" s="107">
        <v>0</v>
      </c>
      <c r="BT62" s="107">
        <v>0</v>
      </c>
      <c r="BU62" s="107">
        <v>0</v>
      </c>
      <c r="BV62" s="107">
        <v>0</v>
      </c>
      <c r="BW62" s="107">
        <v>0</v>
      </c>
      <c r="BX62" s="107">
        <v>0</v>
      </c>
      <c r="BY62" s="107">
        <v>0</v>
      </c>
      <c r="BZ62" s="107">
        <v>0</v>
      </c>
      <c r="CA62" s="107">
        <v>0</v>
      </c>
      <c r="CB62" s="107">
        <v>0</v>
      </c>
      <c r="CC62" s="107">
        <v>0</v>
      </c>
      <c r="CD62" s="107">
        <v>0</v>
      </c>
      <c r="CE62" s="107">
        <v>0</v>
      </c>
      <c r="CF62" s="107">
        <v>0</v>
      </c>
      <c r="CG62" s="107">
        <v>0</v>
      </c>
      <c r="CH62" s="107">
        <v>0</v>
      </c>
      <c r="CI62" s="107">
        <v>0</v>
      </c>
      <c r="CJ62" s="107">
        <v>0</v>
      </c>
      <c r="CK62" s="107">
        <v>0</v>
      </c>
      <c r="CL62" s="107">
        <v>0</v>
      </c>
      <c r="CM62" s="107">
        <v>0</v>
      </c>
      <c r="CN62" s="107">
        <v>0</v>
      </c>
      <c r="CO62" s="107">
        <v>0</v>
      </c>
      <c r="CP62" s="107">
        <v>0</v>
      </c>
      <c r="CQ62" s="107">
        <v>0</v>
      </c>
      <c r="CR62" s="107">
        <v>455</v>
      </c>
      <c r="CS62" s="107">
        <v>0</v>
      </c>
      <c r="CT62" s="107">
        <v>0</v>
      </c>
      <c r="CU62" s="107">
        <v>0</v>
      </c>
      <c r="CV62" s="107">
        <v>0</v>
      </c>
      <c r="CW62" s="107">
        <v>0</v>
      </c>
      <c r="CX62" s="107">
        <v>0</v>
      </c>
      <c r="CY62" s="107">
        <v>0</v>
      </c>
      <c r="CZ62" s="107">
        <v>0</v>
      </c>
      <c r="DA62" s="107">
        <v>0</v>
      </c>
      <c r="DB62" s="107">
        <v>0</v>
      </c>
      <c r="DC62" s="107">
        <v>0</v>
      </c>
      <c r="DD62" s="107">
        <v>0</v>
      </c>
      <c r="DE62" s="107">
        <v>0</v>
      </c>
      <c r="DF62" s="107">
        <v>0</v>
      </c>
      <c r="DG62" s="107">
        <v>0</v>
      </c>
      <c r="DH62" s="107">
        <v>0</v>
      </c>
      <c r="DI62" s="107">
        <v>0</v>
      </c>
      <c r="DJ62" s="107">
        <v>0</v>
      </c>
      <c r="DK62" s="107">
        <v>0</v>
      </c>
      <c r="DL62" s="107">
        <v>0</v>
      </c>
      <c r="DM62" s="107">
        <v>0</v>
      </c>
      <c r="DN62" s="107">
        <v>0</v>
      </c>
      <c r="DO62" s="107">
        <v>0</v>
      </c>
      <c r="DP62" s="107">
        <v>0</v>
      </c>
      <c r="DQ62" s="107" t="e">
        <f>SUMIF(#REF!,$D$6:$DP$6,#REF!)</f>
        <v>#REF!</v>
      </c>
      <c r="DR62" s="107" t="e">
        <f t="shared" si="0"/>
        <v>#REF!</v>
      </c>
    </row>
    <row r="63" spans="1:122" ht="15.75" x14ac:dyDescent="0.25">
      <c r="A63" s="105">
        <v>55</v>
      </c>
      <c r="B63" s="106" t="s">
        <v>257</v>
      </c>
      <c r="C63" s="106" t="s">
        <v>247</v>
      </c>
      <c r="D63" s="107">
        <v>95</v>
      </c>
      <c r="E63" s="107">
        <v>0</v>
      </c>
      <c r="F63" s="107">
        <v>0</v>
      </c>
      <c r="G63" s="107">
        <v>0</v>
      </c>
      <c r="H63" s="107">
        <v>0</v>
      </c>
      <c r="I63" s="107">
        <v>21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13</v>
      </c>
      <c r="X63" s="107">
        <v>545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107">
        <v>0</v>
      </c>
      <c r="AT63" s="107">
        <v>0</v>
      </c>
      <c r="AU63" s="107">
        <v>0</v>
      </c>
      <c r="AV63" s="107">
        <v>0</v>
      </c>
      <c r="AW63" s="107">
        <v>0</v>
      </c>
      <c r="AX63" s="107">
        <v>0</v>
      </c>
      <c r="AY63" s="107">
        <v>0</v>
      </c>
      <c r="AZ63" s="107">
        <v>0</v>
      </c>
      <c r="BA63" s="107">
        <v>0</v>
      </c>
      <c r="BB63" s="107">
        <v>0</v>
      </c>
      <c r="BC63" s="107">
        <v>0</v>
      </c>
      <c r="BD63" s="107">
        <v>0</v>
      </c>
      <c r="BE63" s="107">
        <v>0</v>
      </c>
      <c r="BF63" s="107">
        <v>0</v>
      </c>
      <c r="BG63" s="107">
        <v>0</v>
      </c>
      <c r="BH63" s="107">
        <v>0</v>
      </c>
      <c r="BI63" s="107">
        <v>0</v>
      </c>
      <c r="BJ63" s="107">
        <v>0</v>
      </c>
      <c r="BK63" s="107">
        <v>25</v>
      </c>
      <c r="BL63" s="107">
        <v>0</v>
      </c>
      <c r="BM63" s="107">
        <v>0</v>
      </c>
      <c r="BN63" s="107">
        <v>0</v>
      </c>
      <c r="BO63" s="107">
        <v>0</v>
      </c>
      <c r="BP63" s="107">
        <v>0</v>
      </c>
      <c r="BQ63" s="107">
        <v>0</v>
      </c>
      <c r="BR63" s="107">
        <v>0</v>
      </c>
      <c r="BS63" s="107">
        <v>0</v>
      </c>
      <c r="BT63" s="107">
        <v>0</v>
      </c>
      <c r="BU63" s="107">
        <v>0</v>
      </c>
      <c r="BV63" s="107">
        <v>0</v>
      </c>
      <c r="BW63" s="107">
        <v>0</v>
      </c>
      <c r="BX63" s="107">
        <v>0</v>
      </c>
      <c r="BY63" s="107">
        <v>0</v>
      </c>
      <c r="BZ63" s="107">
        <v>0</v>
      </c>
      <c r="CA63" s="107">
        <v>0</v>
      </c>
      <c r="CB63" s="107">
        <v>0</v>
      </c>
      <c r="CC63" s="107">
        <v>0</v>
      </c>
      <c r="CD63" s="107">
        <v>0</v>
      </c>
      <c r="CE63" s="107">
        <v>4</v>
      </c>
      <c r="CF63" s="107">
        <v>0</v>
      </c>
      <c r="CG63" s="107">
        <v>0</v>
      </c>
      <c r="CH63" s="107">
        <v>0</v>
      </c>
      <c r="CI63" s="107">
        <v>0</v>
      </c>
      <c r="CJ63" s="107">
        <v>0</v>
      </c>
      <c r="CK63" s="107">
        <v>0</v>
      </c>
      <c r="CL63" s="107">
        <v>0</v>
      </c>
      <c r="CM63" s="107">
        <v>0</v>
      </c>
      <c r="CN63" s="107">
        <v>0</v>
      </c>
      <c r="CO63" s="107">
        <v>0</v>
      </c>
      <c r="CP63" s="107">
        <v>0</v>
      </c>
      <c r="CQ63" s="107">
        <v>0</v>
      </c>
      <c r="CR63" s="107">
        <v>0</v>
      </c>
      <c r="CS63" s="107">
        <v>0</v>
      </c>
      <c r="CT63" s="107">
        <v>0</v>
      </c>
      <c r="CU63" s="107">
        <v>0</v>
      </c>
      <c r="CV63" s="107">
        <v>3</v>
      </c>
      <c r="CW63" s="107">
        <v>0</v>
      </c>
      <c r="CX63" s="107">
        <v>0</v>
      </c>
      <c r="CY63" s="107">
        <v>0</v>
      </c>
      <c r="CZ63" s="107">
        <v>0</v>
      </c>
      <c r="DA63" s="107">
        <v>0</v>
      </c>
      <c r="DB63" s="107">
        <v>0</v>
      </c>
      <c r="DC63" s="107">
        <v>0</v>
      </c>
      <c r="DD63" s="107">
        <v>43</v>
      </c>
      <c r="DE63" s="107">
        <v>0</v>
      </c>
      <c r="DF63" s="107">
        <v>0</v>
      </c>
      <c r="DG63" s="107">
        <v>0</v>
      </c>
      <c r="DH63" s="107">
        <v>0</v>
      </c>
      <c r="DI63" s="107">
        <v>0</v>
      </c>
      <c r="DJ63" s="107">
        <v>0</v>
      </c>
      <c r="DK63" s="107">
        <v>0</v>
      </c>
      <c r="DL63" s="107">
        <v>0</v>
      </c>
      <c r="DM63" s="107">
        <v>0</v>
      </c>
      <c r="DN63" s="107">
        <v>0</v>
      </c>
      <c r="DO63" s="107">
        <v>0</v>
      </c>
      <c r="DP63" s="107">
        <v>0</v>
      </c>
      <c r="DQ63" s="107" t="e">
        <f>SUMIF(#REF!,$D$6:$DP$6,#REF!)</f>
        <v>#REF!</v>
      </c>
      <c r="DR63" s="107" t="e">
        <f t="shared" si="0"/>
        <v>#REF!</v>
      </c>
    </row>
    <row r="64" spans="1:122" ht="15.75" x14ac:dyDescent="0.25">
      <c r="A64" s="105">
        <v>56</v>
      </c>
      <c r="B64" s="106" t="s">
        <v>221</v>
      </c>
      <c r="C64" s="106" t="s">
        <v>247</v>
      </c>
      <c r="D64" s="107">
        <v>520</v>
      </c>
      <c r="E64" s="107">
        <v>0</v>
      </c>
      <c r="F64" s="107">
        <v>0</v>
      </c>
      <c r="G64" s="107">
        <v>0</v>
      </c>
      <c r="H64" s="107">
        <v>0</v>
      </c>
      <c r="I64" s="107">
        <v>376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1409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7">
        <v>0</v>
      </c>
      <c r="BB64" s="107">
        <v>0</v>
      </c>
      <c r="BC64" s="107">
        <v>0</v>
      </c>
      <c r="BD64" s="107">
        <v>0</v>
      </c>
      <c r="BE64" s="107">
        <v>0</v>
      </c>
      <c r="BF64" s="107">
        <v>0</v>
      </c>
      <c r="BG64" s="107">
        <v>0</v>
      </c>
      <c r="BH64" s="107">
        <v>0</v>
      </c>
      <c r="BI64" s="107">
        <v>0</v>
      </c>
      <c r="BJ64" s="107">
        <v>0</v>
      </c>
      <c r="BK64" s="107">
        <v>0</v>
      </c>
      <c r="BL64" s="107">
        <v>0</v>
      </c>
      <c r="BM64" s="107">
        <v>0</v>
      </c>
      <c r="BN64" s="107">
        <v>0</v>
      </c>
      <c r="BO64" s="107">
        <v>0</v>
      </c>
      <c r="BP64" s="107">
        <v>0</v>
      </c>
      <c r="BQ64" s="107">
        <v>0</v>
      </c>
      <c r="BR64" s="107">
        <v>0</v>
      </c>
      <c r="BS64" s="107">
        <v>0</v>
      </c>
      <c r="BT64" s="107">
        <v>0</v>
      </c>
      <c r="BU64" s="107">
        <v>0</v>
      </c>
      <c r="BV64" s="107">
        <v>0</v>
      </c>
      <c r="BW64" s="107">
        <v>0</v>
      </c>
      <c r="BX64" s="107">
        <v>0</v>
      </c>
      <c r="BY64" s="107">
        <v>0</v>
      </c>
      <c r="BZ64" s="107">
        <v>0</v>
      </c>
      <c r="CA64" s="107">
        <v>0</v>
      </c>
      <c r="CB64" s="107">
        <v>0</v>
      </c>
      <c r="CC64" s="107">
        <v>0</v>
      </c>
      <c r="CD64" s="107">
        <v>0</v>
      </c>
      <c r="CE64" s="107">
        <v>0</v>
      </c>
      <c r="CF64" s="107">
        <v>0</v>
      </c>
      <c r="CG64" s="107">
        <v>0</v>
      </c>
      <c r="CH64" s="107">
        <v>0</v>
      </c>
      <c r="CI64" s="107">
        <v>0</v>
      </c>
      <c r="CJ64" s="107">
        <v>0</v>
      </c>
      <c r="CK64" s="107">
        <v>0</v>
      </c>
      <c r="CL64" s="107">
        <v>0</v>
      </c>
      <c r="CM64" s="107">
        <v>0</v>
      </c>
      <c r="CN64" s="107">
        <v>84</v>
      </c>
      <c r="CO64" s="107">
        <v>0</v>
      </c>
      <c r="CP64" s="107">
        <v>0</v>
      </c>
      <c r="CQ64" s="107">
        <v>0</v>
      </c>
      <c r="CR64" s="107">
        <v>0</v>
      </c>
      <c r="CS64" s="107">
        <v>0</v>
      </c>
      <c r="CT64" s="107">
        <v>0</v>
      </c>
      <c r="CU64" s="107">
        <v>0</v>
      </c>
      <c r="CV64" s="107">
        <v>33</v>
      </c>
      <c r="CW64" s="107">
        <v>0</v>
      </c>
      <c r="CX64" s="107">
        <v>0</v>
      </c>
      <c r="CY64" s="107">
        <v>0</v>
      </c>
      <c r="CZ64" s="107">
        <v>0</v>
      </c>
      <c r="DA64" s="107">
        <v>0</v>
      </c>
      <c r="DB64" s="107">
        <v>0</v>
      </c>
      <c r="DC64" s="107">
        <v>0</v>
      </c>
      <c r="DD64" s="107">
        <v>203</v>
      </c>
      <c r="DE64" s="107">
        <v>0</v>
      </c>
      <c r="DF64" s="107">
        <v>0</v>
      </c>
      <c r="DG64" s="107">
        <v>0</v>
      </c>
      <c r="DH64" s="107">
        <v>835</v>
      </c>
      <c r="DI64" s="107">
        <v>0</v>
      </c>
      <c r="DJ64" s="107">
        <v>0</v>
      </c>
      <c r="DK64" s="107">
        <v>0</v>
      </c>
      <c r="DL64" s="107">
        <v>0</v>
      </c>
      <c r="DM64" s="107">
        <v>0</v>
      </c>
      <c r="DN64" s="107">
        <v>0</v>
      </c>
      <c r="DO64" s="107">
        <v>0</v>
      </c>
      <c r="DP64" s="107">
        <v>0</v>
      </c>
      <c r="DQ64" s="107" t="e">
        <f>SUMIF(#REF!,$D$6:$DP$6,#REF!)</f>
        <v>#REF!</v>
      </c>
      <c r="DR64" s="107" t="e">
        <f t="shared" si="0"/>
        <v>#REF!</v>
      </c>
    </row>
    <row r="65" spans="1:123" ht="15.75" x14ac:dyDescent="0.25">
      <c r="A65" s="105">
        <v>57</v>
      </c>
      <c r="B65" s="106" t="s">
        <v>258</v>
      </c>
      <c r="C65" s="106" t="s">
        <v>247</v>
      </c>
      <c r="D65" s="107">
        <v>1885</v>
      </c>
      <c r="E65" s="107">
        <v>0</v>
      </c>
      <c r="F65" s="107">
        <v>0</v>
      </c>
      <c r="G65" s="107">
        <v>0</v>
      </c>
      <c r="H65" s="107">
        <v>0</v>
      </c>
      <c r="I65" s="107">
        <v>139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0</v>
      </c>
      <c r="AK65" s="107">
        <v>0</v>
      </c>
      <c r="AL65" s="107">
        <v>0</v>
      </c>
      <c r="AM65" s="107">
        <v>0</v>
      </c>
      <c r="AN65" s="107">
        <v>0</v>
      </c>
      <c r="AO65" s="107">
        <v>0</v>
      </c>
      <c r="AP65" s="107">
        <v>0</v>
      </c>
      <c r="AQ65" s="107">
        <v>0</v>
      </c>
      <c r="AR65" s="107">
        <v>0</v>
      </c>
      <c r="AS65" s="107">
        <v>120</v>
      </c>
      <c r="AT65" s="107">
        <v>0</v>
      </c>
      <c r="AU65" s="107">
        <v>0</v>
      </c>
      <c r="AV65" s="107">
        <v>0</v>
      </c>
      <c r="AW65" s="107">
        <v>0</v>
      </c>
      <c r="AX65" s="107">
        <v>0</v>
      </c>
      <c r="AY65" s="107">
        <v>0</v>
      </c>
      <c r="AZ65" s="107">
        <v>0</v>
      </c>
      <c r="BA65" s="107">
        <v>0</v>
      </c>
      <c r="BB65" s="107">
        <v>0</v>
      </c>
      <c r="BC65" s="107">
        <v>0</v>
      </c>
      <c r="BD65" s="107">
        <v>0</v>
      </c>
      <c r="BE65" s="107">
        <v>0</v>
      </c>
      <c r="BF65" s="107">
        <v>0</v>
      </c>
      <c r="BG65" s="107">
        <v>0</v>
      </c>
      <c r="BH65" s="107">
        <v>0</v>
      </c>
      <c r="BI65" s="107">
        <v>0</v>
      </c>
      <c r="BJ65" s="107">
        <v>0</v>
      </c>
      <c r="BK65" s="107">
        <v>0</v>
      </c>
      <c r="BL65" s="107">
        <v>0</v>
      </c>
      <c r="BM65" s="107">
        <v>0</v>
      </c>
      <c r="BN65" s="107">
        <v>0</v>
      </c>
      <c r="BO65" s="107">
        <v>0</v>
      </c>
      <c r="BP65" s="107">
        <v>0</v>
      </c>
      <c r="BQ65" s="107">
        <v>0</v>
      </c>
      <c r="BR65" s="107">
        <v>0</v>
      </c>
      <c r="BS65" s="107">
        <v>0</v>
      </c>
      <c r="BT65" s="107">
        <v>0</v>
      </c>
      <c r="BU65" s="107">
        <v>0</v>
      </c>
      <c r="BV65" s="107">
        <v>0</v>
      </c>
      <c r="BW65" s="107">
        <v>0</v>
      </c>
      <c r="BX65" s="107">
        <v>0</v>
      </c>
      <c r="BY65" s="107">
        <v>0</v>
      </c>
      <c r="BZ65" s="107">
        <v>0</v>
      </c>
      <c r="CA65" s="107">
        <v>0</v>
      </c>
      <c r="CB65" s="107">
        <v>0</v>
      </c>
      <c r="CC65" s="107">
        <v>0</v>
      </c>
      <c r="CD65" s="107">
        <v>0</v>
      </c>
      <c r="CE65" s="107">
        <v>0</v>
      </c>
      <c r="CF65" s="107">
        <v>0</v>
      </c>
      <c r="CG65" s="107">
        <v>0</v>
      </c>
      <c r="CH65" s="107">
        <v>0</v>
      </c>
      <c r="CI65" s="107">
        <v>0</v>
      </c>
      <c r="CJ65" s="107">
        <v>0</v>
      </c>
      <c r="CK65" s="107">
        <v>0</v>
      </c>
      <c r="CL65" s="107">
        <v>0</v>
      </c>
      <c r="CM65" s="107">
        <v>0</v>
      </c>
      <c r="CN65" s="107">
        <v>0</v>
      </c>
      <c r="CO65" s="107">
        <v>0</v>
      </c>
      <c r="CP65" s="107">
        <v>0</v>
      </c>
      <c r="CQ65" s="107">
        <v>0</v>
      </c>
      <c r="CR65" s="107">
        <v>0</v>
      </c>
      <c r="CS65" s="107">
        <v>0</v>
      </c>
      <c r="CT65" s="107">
        <v>0</v>
      </c>
      <c r="CU65" s="107">
        <v>0</v>
      </c>
      <c r="CV65" s="107">
        <v>0</v>
      </c>
      <c r="CW65" s="107">
        <v>0</v>
      </c>
      <c r="CX65" s="107">
        <v>0</v>
      </c>
      <c r="CY65" s="107">
        <v>0</v>
      </c>
      <c r="CZ65" s="107">
        <v>0</v>
      </c>
      <c r="DA65" s="107">
        <v>0</v>
      </c>
      <c r="DB65" s="107">
        <v>0</v>
      </c>
      <c r="DC65" s="107">
        <v>0</v>
      </c>
      <c r="DD65" s="107">
        <v>0</v>
      </c>
      <c r="DE65" s="107">
        <v>0</v>
      </c>
      <c r="DF65" s="107">
        <v>0</v>
      </c>
      <c r="DG65" s="107">
        <v>0</v>
      </c>
      <c r="DH65" s="107">
        <v>0</v>
      </c>
      <c r="DI65" s="107">
        <v>0</v>
      </c>
      <c r="DJ65" s="107">
        <v>0</v>
      </c>
      <c r="DK65" s="107">
        <v>0</v>
      </c>
      <c r="DL65" s="107">
        <v>0</v>
      </c>
      <c r="DM65" s="107">
        <v>0</v>
      </c>
      <c r="DN65" s="107">
        <v>0</v>
      </c>
      <c r="DO65" s="107">
        <v>0</v>
      </c>
      <c r="DP65" s="107">
        <v>0</v>
      </c>
      <c r="DQ65" s="107" t="e">
        <f>SUMIF(#REF!,$D$6:$DP$6,#REF!)</f>
        <v>#REF!</v>
      </c>
      <c r="DR65" s="107" t="e">
        <f t="shared" si="0"/>
        <v>#REF!</v>
      </c>
    </row>
    <row r="66" spans="1:123" ht="15.75" x14ac:dyDescent="0.25">
      <c r="A66" s="105">
        <v>58</v>
      </c>
      <c r="B66" s="106" t="s">
        <v>206</v>
      </c>
      <c r="C66" s="106" t="s">
        <v>247</v>
      </c>
      <c r="D66" s="107">
        <v>909</v>
      </c>
      <c r="E66" s="107">
        <v>0</v>
      </c>
      <c r="F66" s="107">
        <v>0</v>
      </c>
      <c r="G66" s="107">
        <v>0</v>
      </c>
      <c r="H66" s="107">
        <v>0</v>
      </c>
      <c r="I66" s="107">
        <v>9</v>
      </c>
      <c r="J66" s="107">
        <v>0</v>
      </c>
      <c r="K66" s="107">
        <v>0</v>
      </c>
      <c r="L66" s="107">
        <v>0</v>
      </c>
      <c r="M66" s="107">
        <v>0</v>
      </c>
      <c r="N66" s="107">
        <v>45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2724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7">
        <v>0</v>
      </c>
      <c r="AW66" s="107">
        <v>0</v>
      </c>
      <c r="AX66" s="107">
        <v>0</v>
      </c>
      <c r="AY66" s="107">
        <v>0</v>
      </c>
      <c r="AZ66" s="107">
        <v>0</v>
      </c>
      <c r="BA66" s="107">
        <v>0</v>
      </c>
      <c r="BB66" s="107">
        <v>0</v>
      </c>
      <c r="BC66" s="107">
        <v>0</v>
      </c>
      <c r="BD66" s="107">
        <v>0</v>
      </c>
      <c r="BE66" s="107">
        <v>0</v>
      </c>
      <c r="BF66" s="107">
        <v>0</v>
      </c>
      <c r="BG66" s="107">
        <v>0</v>
      </c>
      <c r="BH66" s="107">
        <v>0</v>
      </c>
      <c r="BI66" s="107">
        <v>0</v>
      </c>
      <c r="BJ66" s="107">
        <v>0</v>
      </c>
      <c r="BK66" s="107">
        <v>0</v>
      </c>
      <c r="BL66" s="107">
        <v>0</v>
      </c>
      <c r="BM66" s="107">
        <v>0</v>
      </c>
      <c r="BN66" s="107">
        <v>0</v>
      </c>
      <c r="BO66" s="107">
        <v>0</v>
      </c>
      <c r="BP66" s="107">
        <v>0</v>
      </c>
      <c r="BQ66" s="107">
        <v>0</v>
      </c>
      <c r="BR66" s="107">
        <v>0</v>
      </c>
      <c r="BS66" s="107">
        <v>0</v>
      </c>
      <c r="BT66" s="107">
        <v>0</v>
      </c>
      <c r="BU66" s="107">
        <v>0</v>
      </c>
      <c r="BV66" s="107">
        <v>0</v>
      </c>
      <c r="BW66" s="107">
        <v>0</v>
      </c>
      <c r="BX66" s="107">
        <v>0</v>
      </c>
      <c r="BY66" s="107">
        <v>0</v>
      </c>
      <c r="BZ66" s="107">
        <v>0</v>
      </c>
      <c r="CA66" s="107">
        <v>0</v>
      </c>
      <c r="CB66" s="107">
        <v>0</v>
      </c>
      <c r="CC66" s="107">
        <v>0</v>
      </c>
      <c r="CD66" s="107">
        <v>0</v>
      </c>
      <c r="CE66" s="107">
        <v>0</v>
      </c>
      <c r="CF66" s="107">
        <v>0</v>
      </c>
      <c r="CG66" s="107">
        <v>0</v>
      </c>
      <c r="CH66" s="107">
        <v>0</v>
      </c>
      <c r="CI66" s="107">
        <v>0</v>
      </c>
      <c r="CJ66" s="107">
        <v>0</v>
      </c>
      <c r="CK66" s="107">
        <v>0</v>
      </c>
      <c r="CL66" s="107">
        <v>0</v>
      </c>
      <c r="CM66" s="107">
        <v>0</v>
      </c>
      <c r="CN66" s="107">
        <v>0</v>
      </c>
      <c r="CO66" s="107">
        <v>0</v>
      </c>
      <c r="CP66" s="107">
        <v>0</v>
      </c>
      <c r="CQ66" s="107">
        <v>0</v>
      </c>
      <c r="CR66" s="107">
        <v>0</v>
      </c>
      <c r="CS66" s="107">
        <v>0</v>
      </c>
      <c r="CT66" s="107">
        <v>0</v>
      </c>
      <c r="CU66" s="107">
        <v>0</v>
      </c>
      <c r="CV66" s="107">
        <v>11</v>
      </c>
      <c r="CW66" s="107">
        <v>0</v>
      </c>
      <c r="CX66" s="107">
        <v>0</v>
      </c>
      <c r="CY66" s="107">
        <v>0</v>
      </c>
      <c r="CZ66" s="107">
        <v>0</v>
      </c>
      <c r="DA66" s="107">
        <v>0</v>
      </c>
      <c r="DB66" s="107">
        <v>0</v>
      </c>
      <c r="DC66" s="107">
        <v>0</v>
      </c>
      <c r="DD66" s="107">
        <v>38</v>
      </c>
      <c r="DE66" s="107">
        <v>0</v>
      </c>
      <c r="DF66" s="107">
        <v>0</v>
      </c>
      <c r="DG66" s="107">
        <v>0</v>
      </c>
      <c r="DH66" s="107">
        <v>0</v>
      </c>
      <c r="DI66" s="107">
        <v>0</v>
      </c>
      <c r="DJ66" s="107">
        <v>0</v>
      </c>
      <c r="DK66" s="107">
        <v>0</v>
      </c>
      <c r="DL66" s="107">
        <v>0</v>
      </c>
      <c r="DM66" s="107">
        <v>0</v>
      </c>
      <c r="DN66" s="107">
        <v>0</v>
      </c>
      <c r="DO66" s="107">
        <v>0</v>
      </c>
      <c r="DP66" s="107">
        <v>0</v>
      </c>
      <c r="DQ66" s="107" t="e">
        <f>SUMIF(#REF!,$D$6:$DP$6,#REF!)</f>
        <v>#REF!</v>
      </c>
      <c r="DR66" s="107" t="e">
        <f t="shared" si="0"/>
        <v>#REF!</v>
      </c>
    </row>
    <row r="67" spans="1:123" ht="31.5" x14ac:dyDescent="0.25">
      <c r="A67" s="105">
        <v>59</v>
      </c>
      <c r="B67" s="106" t="s">
        <v>259</v>
      </c>
      <c r="C67" s="106" t="s">
        <v>247</v>
      </c>
      <c r="D67" s="107">
        <v>0</v>
      </c>
      <c r="E67" s="107">
        <v>0</v>
      </c>
      <c r="F67" s="107">
        <v>0</v>
      </c>
      <c r="G67" s="107">
        <v>148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344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7">
        <v>0</v>
      </c>
      <c r="AS67" s="107">
        <v>0</v>
      </c>
      <c r="AT67" s="107">
        <v>0</v>
      </c>
      <c r="AU67" s="107">
        <v>0</v>
      </c>
      <c r="AV67" s="107">
        <v>0</v>
      </c>
      <c r="AW67" s="107">
        <v>0</v>
      </c>
      <c r="AX67" s="107">
        <v>0</v>
      </c>
      <c r="AY67" s="107">
        <v>0</v>
      </c>
      <c r="AZ67" s="107">
        <v>0</v>
      </c>
      <c r="BA67" s="107">
        <v>0</v>
      </c>
      <c r="BB67" s="107">
        <v>0</v>
      </c>
      <c r="BC67" s="107">
        <v>0</v>
      </c>
      <c r="BD67" s="107">
        <v>0</v>
      </c>
      <c r="BE67" s="107">
        <v>0</v>
      </c>
      <c r="BF67" s="107">
        <v>0</v>
      </c>
      <c r="BG67" s="107">
        <v>0</v>
      </c>
      <c r="BH67" s="107">
        <v>0</v>
      </c>
      <c r="BI67" s="107">
        <v>0</v>
      </c>
      <c r="BJ67" s="107">
        <v>0</v>
      </c>
      <c r="BK67" s="107">
        <v>0</v>
      </c>
      <c r="BL67" s="107">
        <v>0</v>
      </c>
      <c r="BM67" s="107">
        <v>0</v>
      </c>
      <c r="BN67" s="107">
        <v>0</v>
      </c>
      <c r="BO67" s="107">
        <v>0</v>
      </c>
      <c r="BP67" s="107">
        <v>0</v>
      </c>
      <c r="BQ67" s="107">
        <v>0</v>
      </c>
      <c r="BR67" s="107">
        <v>0</v>
      </c>
      <c r="BS67" s="107">
        <v>0</v>
      </c>
      <c r="BT67" s="107">
        <v>0</v>
      </c>
      <c r="BU67" s="107">
        <v>0</v>
      </c>
      <c r="BV67" s="107">
        <v>0</v>
      </c>
      <c r="BW67" s="107">
        <v>0</v>
      </c>
      <c r="BX67" s="107">
        <v>0</v>
      </c>
      <c r="BY67" s="107">
        <v>0</v>
      </c>
      <c r="BZ67" s="107">
        <v>0</v>
      </c>
      <c r="CA67" s="107">
        <v>0</v>
      </c>
      <c r="CB67" s="107">
        <v>0</v>
      </c>
      <c r="CC67" s="107">
        <v>0</v>
      </c>
      <c r="CD67" s="107">
        <v>0</v>
      </c>
      <c r="CE67" s="107">
        <v>0</v>
      </c>
      <c r="CF67" s="107">
        <v>0</v>
      </c>
      <c r="CG67" s="107">
        <v>0</v>
      </c>
      <c r="CH67" s="107">
        <v>0</v>
      </c>
      <c r="CI67" s="107">
        <v>0</v>
      </c>
      <c r="CJ67" s="107">
        <v>0</v>
      </c>
      <c r="CK67" s="107">
        <v>0</v>
      </c>
      <c r="CL67" s="107">
        <v>0</v>
      </c>
      <c r="CM67" s="107">
        <v>0</v>
      </c>
      <c r="CN67" s="107">
        <v>0</v>
      </c>
      <c r="CO67" s="107">
        <v>3</v>
      </c>
      <c r="CP67" s="107">
        <v>0</v>
      </c>
      <c r="CQ67" s="107">
        <v>0</v>
      </c>
      <c r="CR67" s="107">
        <v>0</v>
      </c>
      <c r="CS67" s="107">
        <v>0</v>
      </c>
      <c r="CT67" s="107">
        <v>0</v>
      </c>
      <c r="CU67" s="107">
        <v>0</v>
      </c>
      <c r="CV67" s="107">
        <v>15</v>
      </c>
      <c r="CW67" s="107">
        <v>0</v>
      </c>
      <c r="CX67" s="107">
        <v>0</v>
      </c>
      <c r="CY67" s="107">
        <v>0</v>
      </c>
      <c r="CZ67" s="107">
        <v>0</v>
      </c>
      <c r="DA67" s="107">
        <v>0</v>
      </c>
      <c r="DB67" s="107">
        <v>0</v>
      </c>
      <c r="DC67" s="107">
        <v>0</v>
      </c>
      <c r="DD67" s="107">
        <v>84</v>
      </c>
      <c r="DE67" s="107">
        <v>0</v>
      </c>
      <c r="DF67" s="107">
        <v>0</v>
      </c>
      <c r="DG67" s="107">
        <v>0</v>
      </c>
      <c r="DH67" s="107">
        <v>0</v>
      </c>
      <c r="DI67" s="107">
        <v>0</v>
      </c>
      <c r="DJ67" s="107">
        <v>0</v>
      </c>
      <c r="DK67" s="107">
        <v>0</v>
      </c>
      <c r="DL67" s="107">
        <v>0</v>
      </c>
      <c r="DM67" s="107">
        <v>0</v>
      </c>
      <c r="DN67" s="107">
        <v>0</v>
      </c>
      <c r="DO67" s="107">
        <v>0</v>
      </c>
      <c r="DP67" s="107">
        <v>0</v>
      </c>
      <c r="DQ67" s="107" t="e">
        <f>SUMIF(#REF!,$D$6:$DP$6,#REF!)</f>
        <v>#REF!</v>
      </c>
      <c r="DR67" s="107" t="e">
        <f t="shared" si="0"/>
        <v>#REF!</v>
      </c>
    </row>
    <row r="68" spans="1:123" ht="15.75" x14ac:dyDescent="0.25">
      <c r="A68" s="105">
        <v>60</v>
      </c>
      <c r="B68" s="106" t="s">
        <v>207</v>
      </c>
      <c r="C68" s="106" t="s">
        <v>247</v>
      </c>
      <c r="D68" s="107">
        <v>9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2478</v>
      </c>
      <c r="M68" s="107">
        <v>0</v>
      </c>
      <c r="N68" s="107">
        <v>10800</v>
      </c>
      <c r="O68" s="107">
        <v>0</v>
      </c>
      <c r="P68" s="107">
        <v>1942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  <c r="AK68" s="107">
        <v>0</v>
      </c>
      <c r="AL68" s="107">
        <v>0</v>
      </c>
      <c r="AM68" s="107">
        <v>0</v>
      </c>
      <c r="AN68" s="107">
        <v>0</v>
      </c>
      <c r="AO68" s="107">
        <v>0</v>
      </c>
      <c r="AP68" s="107">
        <v>0</v>
      </c>
      <c r="AQ68" s="107">
        <v>0</v>
      </c>
      <c r="AR68" s="107">
        <v>0</v>
      </c>
      <c r="AS68" s="107">
        <v>0</v>
      </c>
      <c r="AT68" s="107">
        <v>0</v>
      </c>
      <c r="AU68" s="107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7">
        <v>0</v>
      </c>
      <c r="BB68" s="107">
        <v>0</v>
      </c>
      <c r="BC68" s="107">
        <v>0</v>
      </c>
      <c r="BD68" s="107">
        <v>0</v>
      </c>
      <c r="BE68" s="107">
        <v>0</v>
      </c>
      <c r="BF68" s="107">
        <v>0</v>
      </c>
      <c r="BG68" s="107">
        <v>0</v>
      </c>
      <c r="BH68" s="107">
        <v>0</v>
      </c>
      <c r="BI68" s="107">
        <v>0</v>
      </c>
      <c r="BJ68" s="107">
        <v>0</v>
      </c>
      <c r="BK68" s="107">
        <v>0</v>
      </c>
      <c r="BL68" s="107">
        <v>0</v>
      </c>
      <c r="BM68" s="107">
        <v>0</v>
      </c>
      <c r="BN68" s="107">
        <v>0</v>
      </c>
      <c r="BO68" s="107">
        <v>0</v>
      </c>
      <c r="BP68" s="107">
        <v>0</v>
      </c>
      <c r="BQ68" s="107">
        <v>0</v>
      </c>
      <c r="BR68" s="107">
        <v>0</v>
      </c>
      <c r="BS68" s="107">
        <v>0</v>
      </c>
      <c r="BT68" s="107">
        <v>0</v>
      </c>
      <c r="BU68" s="107">
        <v>0</v>
      </c>
      <c r="BV68" s="107">
        <v>0</v>
      </c>
      <c r="BW68" s="107">
        <v>0</v>
      </c>
      <c r="BX68" s="107">
        <v>0</v>
      </c>
      <c r="BY68" s="107">
        <v>0</v>
      </c>
      <c r="BZ68" s="107">
        <v>131</v>
      </c>
      <c r="CA68" s="107">
        <v>0</v>
      </c>
      <c r="CB68" s="107">
        <v>337</v>
      </c>
      <c r="CC68" s="107">
        <v>153</v>
      </c>
      <c r="CD68" s="107">
        <v>203</v>
      </c>
      <c r="CE68" s="107">
        <v>83</v>
      </c>
      <c r="CF68" s="107">
        <v>1415</v>
      </c>
      <c r="CG68" s="107">
        <v>417</v>
      </c>
      <c r="CH68" s="107">
        <v>57</v>
      </c>
      <c r="CI68" s="107">
        <v>114</v>
      </c>
      <c r="CJ68" s="107">
        <v>457</v>
      </c>
      <c r="CK68" s="107">
        <v>321</v>
      </c>
      <c r="CL68" s="107">
        <v>352</v>
      </c>
      <c r="CM68" s="107">
        <v>452</v>
      </c>
      <c r="CN68" s="107">
        <v>324</v>
      </c>
      <c r="CO68" s="107">
        <v>317</v>
      </c>
      <c r="CP68" s="107">
        <v>325</v>
      </c>
      <c r="CQ68" s="107">
        <v>345</v>
      </c>
      <c r="CR68" s="107">
        <v>913</v>
      </c>
      <c r="CS68" s="107">
        <v>479</v>
      </c>
      <c r="CT68" s="107">
        <v>0</v>
      </c>
      <c r="CU68" s="107">
        <v>168</v>
      </c>
      <c r="CV68" s="107">
        <v>495</v>
      </c>
      <c r="CW68" s="107">
        <v>306</v>
      </c>
      <c r="CX68" s="107">
        <v>152</v>
      </c>
      <c r="CY68" s="107">
        <v>287</v>
      </c>
      <c r="CZ68" s="107">
        <v>83</v>
      </c>
      <c r="DA68" s="107">
        <v>363</v>
      </c>
      <c r="DB68" s="107">
        <v>87</v>
      </c>
      <c r="DC68" s="107">
        <v>228</v>
      </c>
      <c r="DD68" s="107">
        <v>916</v>
      </c>
      <c r="DE68" s="107">
        <v>0</v>
      </c>
      <c r="DF68" s="107">
        <v>0</v>
      </c>
      <c r="DG68" s="107">
        <v>0</v>
      </c>
      <c r="DH68" s="107">
        <v>0</v>
      </c>
      <c r="DI68" s="107">
        <v>0</v>
      </c>
      <c r="DJ68" s="107">
        <v>0</v>
      </c>
      <c r="DK68" s="107">
        <v>0</v>
      </c>
      <c r="DL68" s="107">
        <v>0</v>
      </c>
      <c r="DM68" s="107">
        <v>0</v>
      </c>
      <c r="DN68" s="107">
        <v>0</v>
      </c>
      <c r="DO68" s="107">
        <v>0</v>
      </c>
      <c r="DP68" s="107">
        <v>0</v>
      </c>
      <c r="DQ68" s="107" t="e">
        <f>SUMIF(#REF!,$D$6:$DP$6,#REF!)</f>
        <v>#REF!</v>
      </c>
      <c r="DR68" s="107" t="e">
        <f t="shared" si="0"/>
        <v>#REF!</v>
      </c>
    </row>
    <row r="69" spans="1:123" ht="15.75" x14ac:dyDescent="0.25">
      <c r="A69" s="105">
        <v>61</v>
      </c>
      <c r="B69" s="109" t="s">
        <v>237</v>
      </c>
      <c r="C69" s="106" t="s">
        <v>247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07">
        <v>0</v>
      </c>
      <c r="W69" s="107">
        <v>0</v>
      </c>
      <c r="X69" s="107">
        <v>100</v>
      </c>
      <c r="Y69" s="107">
        <v>0</v>
      </c>
      <c r="Z69" s="107">
        <v>0</v>
      </c>
      <c r="AA69" s="107">
        <v>0</v>
      </c>
      <c r="AB69" s="107">
        <v>0</v>
      </c>
      <c r="AC69" s="107">
        <v>0</v>
      </c>
      <c r="AD69" s="107">
        <v>0</v>
      </c>
      <c r="AE69" s="107">
        <v>0</v>
      </c>
      <c r="AF69" s="107">
        <v>0</v>
      </c>
      <c r="AG69" s="107">
        <v>0</v>
      </c>
      <c r="AH69" s="107">
        <v>0</v>
      </c>
      <c r="AI69" s="107">
        <v>0</v>
      </c>
      <c r="AJ69" s="107">
        <v>0</v>
      </c>
      <c r="AK69" s="107">
        <v>0</v>
      </c>
      <c r="AL69" s="107">
        <v>0</v>
      </c>
      <c r="AM69" s="107">
        <v>0</v>
      </c>
      <c r="AN69" s="107">
        <v>0</v>
      </c>
      <c r="AO69" s="107">
        <v>0</v>
      </c>
      <c r="AP69" s="107">
        <v>0</v>
      </c>
      <c r="AQ69" s="107">
        <v>0</v>
      </c>
      <c r="AR69" s="107">
        <v>0</v>
      </c>
      <c r="AS69" s="107">
        <v>0</v>
      </c>
      <c r="AT69" s="107">
        <v>0</v>
      </c>
      <c r="AU69" s="107">
        <v>0</v>
      </c>
      <c r="AV69" s="107">
        <v>0</v>
      </c>
      <c r="AW69" s="107">
        <v>0</v>
      </c>
      <c r="AX69" s="107">
        <v>0</v>
      </c>
      <c r="AY69" s="107">
        <v>0</v>
      </c>
      <c r="AZ69" s="107">
        <v>0</v>
      </c>
      <c r="BA69" s="107">
        <v>0</v>
      </c>
      <c r="BB69" s="107">
        <v>0</v>
      </c>
      <c r="BC69" s="107">
        <v>0</v>
      </c>
      <c r="BD69" s="107">
        <v>0</v>
      </c>
      <c r="BE69" s="107">
        <v>0</v>
      </c>
      <c r="BF69" s="107">
        <v>0</v>
      </c>
      <c r="BG69" s="107">
        <v>0</v>
      </c>
      <c r="BH69" s="107">
        <v>0</v>
      </c>
      <c r="BI69" s="107">
        <v>0</v>
      </c>
      <c r="BJ69" s="107">
        <v>0</v>
      </c>
      <c r="BK69" s="107">
        <v>0</v>
      </c>
      <c r="BL69" s="107">
        <v>0</v>
      </c>
      <c r="BM69" s="107">
        <v>0</v>
      </c>
      <c r="BN69" s="107">
        <v>0</v>
      </c>
      <c r="BO69" s="107">
        <v>0</v>
      </c>
      <c r="BP69" s="107">
        <v>0</v>
      </c>
      <c r="BQ69" s="107">
        <v>0</v>
      </c>
      <c r="BR69" s="107">
        <v>0</v>
      </c>
      <c r="BS69" s="107">
        <v>0</v>
      </c>
      <c r="BT69" s="107">
        <v>0</v>
      </c>
      <c r="BU69" s="107">
        <v>0</v>
      </c>
      <c r="BV69" s="107">
        <v>0</v>
      </c>
      <c r="BW69" s="107">
        <v>450</v>
      </c>
      <c r="BX69" s="107">
        <v>0</v>
      </c>
      <c r="BY69" s="107">
        <v>0</v>
      </c>
      <c r="BZ69" s="107">
        <v>0</v>
      </c>
      <c r="CA69" s="107">
        <v>0</v>
      </c>
      <c r="CB69" s="107">
        <v>0</v>
      </c>
      <c r="CC69" s="107">
        <v>0</v>
      </c>
      <c r="CD69" s="107">
        <v>0</v>
      </c>
      <c r="CE69" s="107">
        <v>0</v>
      </c>
      <c r="CF69" s="107">
        <v>0</v>
      </c>
      <c r="CG69" s="107">
        <v>0</v>
      </c>
      <c r="CH69" s="107">
        <v>0</v>
      </c>
      <c r="CI69" s="107">
        <v>0</v>
      </c>
      <c r="CJ69" s="107">
        <v>0</v>
      </c>
      <c r="CK69" s="107">
        <v>0</v>
      </c>
      <c r="CL69" s="107">
        <v>0</v>
      </c>
      <c r="CM69" s="107">
        <v>0</v>
      </c>
      <c r="CN69" s="107">
        <v>0</v>
      </c>
      <c r="CO69" s="107">
        <v>0</v>
      </c>
      <c r="CP69" s="107">
        <v>0</v>
      </c>
      <c r="CQ69" s="107">
        <v>0</v>
      </c>
      <c r="CR69" s="107">
        <v>0</v>
      </c>
      <c r="CS69" s="107">
        <v>0</v>
      </c>
      <c r="CT69" s="107">
        <v>0</v>
      </c>
      <c r="CU69" s="107">
        <v>0</v>
      </c>
      <c r="CV69" s="107">
        <v>0</v>
      </c>
      <c r="CW69" s="107">
        <v>0</v>
      </c>
      <c r="CX69" s="107">
        <v>0</v>
      </c>
      <c r="CY69" s="107">
        <v>0</v>
      </c>
      <c r="CZ69" s="107">
        <v>0</v>
      </c>
      <c r="DA69" s="107">
        <v>0</v>
      </c>
      <c r="DB69" s="107">
        <v>0</v>
      </c>
      <c r="DC69" s="107">
        <v>0</v>
      </c>
      <c r="DD69" s="107">
        <v>0</v>
      </c>
      <c r="DE69" s="107">
        <v>0</v>
      </c>
      <c r="DF69" s="107">
        <v>0</v>
      </c>
      <c r="DG69" s="107">
        <v>0</v>
      </c>
      <c r="DH69" s="107">
        <v>272</v>
      </c>
      <c r="DI69" s="107">
        <v>0</v>
      </c>
      <c r="DJ69" s="107">
        <v>60</v>
      </c>
      <c r="DK69" s="107">
        <v>100</v>
      </c>
      <c r="DL69" s="107">
        <v>0</v>
      </c>
      <c r="DM69" s="107">
        <v>120</v>
      </c>
      <c r="DN69" s="107">
        <v>0</v>
      </c>
      <c r="DO69" s="107">
        <v>0</v>
      </c>
      <c r="DP69" s="107">
        <v>0</v>
      </c>
      <c r="DQ69" s="107" t="e">
        <f>SUMIF(#REF!,$D$6:$DP$6,#REF!)</f>
        <v>#REF!</v>
      </c>
      <c r="DR69" s="107" t="e">
        <f t="shared" si="0"/>
        <v>#REF!</v>
      </c>
      <c r="DS69" s="135" t="e">
        <f>DR69+DR40</f>
        <v>#REF!</v>
      </c>
    </row>
    <row r="70" spans="1:123" ht="15.75" x14ac:dyDescent="0.25">
      <c r="A70" s="105">
        <v>62</v>
      </c>
      <c r="B70" s="109" t="s">
        <v>263</v>
      </c>
      <c r="C70" s="106" t="s">
        <v>247</v>
      </c>
      <c r="D70" s="107">
        <v>966</v>
      </c>
      <c r="E70" s="107">
        <v>0</v>
      </c>
      <c r="F70" s="107">
        <v>0</v>
      </c>
      <c r="G70" s="107">
        <v>0</v>
      </c>
      <c r="H70" s="107">
        <v>0</v>
      </c>
      <c r="I70" s="107">
        <v>66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2600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3402</v>
      </c>
      <c r="Y70" s="107">
        <v>0</v>
      </c>
      <c r="Z70" s="107">
        <v>0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107">
        <v>0</v>
      </c>
      <c r="AG70" s="107">
        <v>0</v>
      </c>
      <c r="AH70" s="107">
        <v>0</v>
      </c>
      <c r="AI70" s="107">
        <v>0</v>
      </c>
      <c r="AJ70" s="107"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7">
        <v>0</v>
      </c>
      <c r="AS70" s="107">
        <v>0</v>
      </c>
      <c r="AT70" s="107">
        <v>0</v>
      </c>
      <c r="AU70" s="107">
        <v>0</v>
      </c>
      <c r="AV70" s="107">
        <v>0</v>
      </c>
      <c r="AW70" s="107">
        <v>0</v>
      </c>
      <c r="AX70" s="107">
        <v>0</v>
      </c>
      <c r="AY70" s="107">
        <v>0</v>
      </c>
      <c r="AZ70" s="107">
        <v>0</v>
      </c>
      <c r="BA70" s="107">
        <v>0</v>
      </c>
      <c r="BB70" s="107">
        <v>0</v>
      </c>
      <c r="BC70" s="107">
        <v>0</v>
      </c>
      <c r="BD70" s="107">
        <v>0</v>
      </c>
      <c r="BE70" s="107">
        <v>0</v>
      </c>
      <c r="BF70" s="107">
        <v>0</v>
      </c>
      <c r="BG70" s="107">
        <v>0</v>
      </c>
      <c r="BH70" s="107">
        <v>0</v>
      </c>
      <c r="BI70" s="107">
        <v>0</v>
      </c>
      <c r="BJ70" s="107">
        <v>0</v>
      </c>
      <c r="BK70" s="107">
        <v>0</v>
      </c>
      <c r="BL70" s="107">
        <v>0</v>
      </c>
      <c r="BM70" s="107">
        <v>0</v>
      </c>
      <c r="BN70" s="107">
        <v>0</v>
      </c>
      <c r="BO70" s="107">
        <v>0</v>
      </c>
      <c r="BP70" s="107">
        <v>20</v>
      </c>
      <c r="BQ70" s="107">
        <v>0</v>
      </c>
      <c r="BR70" s="107">
        <v>0</v>
      </c>
      <c r="BS70" s="107">
        <v>0</v>
      </c>
      <c r="BT70" s="107">
        <v>0</v>
      </c>
      <c r="BU70" s="107">
        <v>0</v>
      </c>
      <c r="BV70" s="107">
        <v>0</v>
      </c>
      <c r="BW70" s="107">
        <v>0</v>
      </c>
      <c r="BX70" s="107">
        <v>0</v>
      </c>
      <c r="BY70" s="107">
        <v>0</v>
      </c>
      <c r="BZ70" s="107">
        <v>96</v>
      </c>
      <c r="CA70" s="107">
        <v>0</v>
      </c>
      <c r="CB70" s="107">
        <v>16</v>
      </c>
      <c r="CC70" s="107">
        <v>0</v>
      </c>
      <c r="CD70" s="107">
        <v>0</v>
      </c>
      <c r="CE70" s="107">
        <v>16</v>
      </c>
      <c r="CF70" s="107">
        <v>299</v>
      </c>
      <c r="CG70" s="107">
        <v>129</v>
      </c>
      <c r="CH70" s="107">
        <v>48</v>
      </c>
      <c r="CI70" s="107">
        <v>0</v>
      </c>
      <c r="CJ70" s="107">
        <v>147</v>
      </c>
      <c r="CK70" s="107">
        <v>10</v>
      </c>
      <c r="CL70" s="107">
        <v>129</v>
      </c>
      <c r="CM70" s="107">
        <v>279</v>
      </c>
      <c r="CN70" s="107">
        <v>38</v>
      </c>
      <c r="CO70" s="107">
        <v>22</v>
      </c>
      <c r="CP70" s="107">
        <v>101</v>
      </c>
      <c r="CQ70" s="107">
        <v>0</v>
      </c>
      <c r="CR70" s="107">
        <v>0</v>
      </c>
      <c r="CS70" s="107">
        <v>0</v>
      </c>
      <c r="CT70" s="107">
        <v>0</v>
      </c>
      <c r="CU70" s="107">
        <v>48</v>
      </c>
      <c r="CV70" s="107">
        <v>76</v>
      </c>
      <c r="CW70" s="107">
        <v>157</v>
      </c>
      <c r="CX70" s="107">
        <v>16</v>
      </c>
      <c r="CY70" s="107">
        <v>0</v>
      </c>
      <c r="CZ70" s="107">
        <v>320</v>
      </c>
      <c r="DA70" s="107">
        <v>0</v>
      </c>
      <c r="DB70" s="107">
        <v>48</v>
      </c>
      <c r="DC70" s="107">
        <v>47</v>
      </c>
      <c r="DD70" s="107">
        <v>310</v>
      </c>
      <c r="DE70" s="107">
        <v>0</v>
      </c>
      <c r="DF70" s="107">
        <v>0</v>
      </c>
      <c r="DG70" s="107">
        <v>0</v>
      </c>
      <c r="DH70" s="107">
        <v>15</v>
      </c>
      <c r="DI70" s="107">
        <v>0</v>
      </c>
      <c r="DJ70" s="107">
        <v>0</v>
      </c>
      <c r="DK70" s="107">
        <v>0</v>
      </c>
      <c r="DL70" s="107">
        <v>0</v>
      </c>
      <c r="DM70" s="107">
        <v>0</v>
      </c>
      <c r="DN70" s="107">
        <v>0</v>
      </c>
      <c r="DO70" s="107">
        <v>0</v>
      </c>
      <c r="DP70" s="107">
        <v>0</v>
      </c>
      <c r="DQ70" s="107" t="e">
        <f>SUMIF(#REF!,$D$6:$DP$6,#REF!)</f>
        <v>#REF!</v>
      </c>
      <c r="DR70" s="107" t="e">
        <f t="shared" si="0"/>
        <v>#REF!</v>
      </c>
    </row>
    <row r="71" spans="1:123" s="114" customFormat="1" x14ac:dyDescent="0.25">
      <c r="A71" s="111"/>
      <c r="B71" s="111" t="s">
        <v>172</v>
      </c>
      <c r="C71" s="111"/>
      <c r="D71" s="112">
        <f>SUM(D9:D70)</f>
        <v>34061</v>
      </c>
      <c r="E71" s="112">
        <f t="shared" ref="E71:BP71" si="1">SUM(E9:E70)</f>
        <v>6524</v>
      </c>
      <c r="F71" s="112">
        <f t="shared" si="1"/>
        <v>1540</v>
      </c>
      <c r="G71" s="112">
        <f t="shared" si="1"/>
        <v>574</v>
      </c>
      <c r="H71" s="112">
        <f t="shared" si="1"/>
        <v>3411</v>
      </c>
      <c r="I71" s="112">
        <f t="shared" si="1"/>
        <v>43386</v>
      </c>
      <c r="J71" s="112">
        <f t="shared" si="1"/>
        <v>9075</v>
      </c>
      <c r="K71" s="112">
        <f t="shared" si="1"/>
        <v>5479</v>
      </c>
      <c r="L71" s="112">
        <f t="shared" si="1"/>
        <v>2478</v>
      </c>
      <c r="M71" s="112">
        <f t="shared" si="1"/>
        <v>8009</v>
      </c>
      <c r="N71" s="112">
        <f t="shared" si="1"/>
        <v>15428</v>
      </c>
      <c r="O71" s="112">
        <f t="shared" si="1"/>
        <v>2883</v>
      </c>
      <c r="P71" s="112">
        <f t="shared" si="1"/>
        <v>11577</v>
      </c>
      <c r="Q71" s="112">
        <f>SUM(Q9:Q70)</f>
        <v>2321</v>
      </c>
      <c r="R71" s="112">
        <f>SUM(R9:R70)</f>
        <v>10348</v>
      </c>
      <c r="S71" s="112">
        <f t="shared" si="1"/>
        <v>19356</v>
      </c>
      <c r="T71" s="112">
        <f t="shared" si="1"/>
        <v>22037</v>
      </c>
      <c r="U71" s="112">
        <f t="shared" si="1"/>
        <v>14107</v>
      </c>
      <c r="V71" s="112">
        <f t="shared" si="1"/>
        <v>574</v>
      </c>
      <c r="W71" s="112">
        <f t="shared" si="1"/>
        <v>5938</v>
      </c>
      <c r="X71" s="112">
        <f t="shared" si="1"/>
        <v>15613</v>
      </c>
      <c r="Y71" s="112">
        <f t="shared" si="1"/>
        <v>2364</v>
      </c>
      <c r="Z71" s="112">
        <f t="shared" si="1"/>
        <v>18336</v>
      </c>
      <c r="AA71" s="112">
        <f t="shared" si="1"/>
        <v>0</v>
      </c>
      <c r="AB71" s="112">
        <f t="shared" si="1"/>
        <v>1795</v>
      </c>
      <c r="AC71" s="112">
        <f t="shared" si="1"/>
        <v>1292</v>
      </c>
      <c r="AD71" s="112">
        <f t="shared" si="1"/>
        <v>3652</v>
      </c>
      <c r="AE71" s="112">
        <f t="shared" si="1"/>
        <v>11625</v>
      </c>
      <c r="AF71" s="112">
        <f t="shared" si="1"/>
        <v>930</v>
      </c>
      <c r="AG71" s="112">
        <f t="shared" si="1"/>
        <v>1038</v>
      </c>
      <c r="AH71" s="112">
        <f t="shared" si="1"/>
        <v>3317</v>
      </c>
      <c r="AI71" s="112">
        <f t="shared" si="1"/>
        <v>10238</v>
      </c>
      <c r="AJ71" s="112">
        <f t="shared" si="1"/>
        <v>3120</v>
      </c>
      <c r="AK71" s="112">
        <f t="shared" si="1"/>
        <v>7089</v>
      </c>
      <c r="AL71" s="112">
        <f t="shared" si="1"/>
        <v>4572</v>
      </c>
      <c r="AM71" s="112">
        <f t="shared" si="1"/>
        <v>630</v>
      </c>
      <c r="AN71" s="112">
        <f t="shared" si="1"/>
        <v>0</v>
      </c>
      <c r="AO71" s="112">
        <f t="shared" si="1"/>
        <v>0</v>
      </c>
      <c r="AP71" s="112">
        <f t="shared" si="1"/>
        <v>0</v>
      </c>
      <c r="AQ71" s="112">
        <f t="shared" si="1"/>
        <v>1018</v>
      </c>
      <c r="AR71" s="112">
        <f t="shared" si="1"/>
        <v>0</v>
      </c>
      <c r="AS71" s="112">
        <f t="shared" si="1"/>
        <v>2634</v>
      </c>
      <c r="AT71" s="112">
        <f t="shared" si="1"/>
        <v>0</v>
      </c>
      <c r="AU71" s="112">
        <f t="shared" si="1"/>
        <v>0</v>
      </c>
      <c r="AV71" s="112">
        <f t="shared" si="1"/>
        <v>222</v>
      </c>
      <c r="AW71" s="112">
        <f t="shared" si="1"/>
        <v>0</v>
      </c>
      <c r="AX71" s="112">
        <f t="shared" si="1"/>
        <v>683</v>
      </c>
      <c r="AY71" s="112">
        <f t="shared" si="1"/>
        <v>0</v>
      </c>
      <c r="AZ71" s="112">
        <f t="shared" si="1"/>
        <v>160</v>
      </c>
      <c r="BA71" s="112">
        <f t="shared" si="1"/>
        <v>0</v>
      </c>
      <c r="BB71" s="112">
        <f t="shared" si="1"/>
        <v>0</v>
      </c>
      <c r="BC71" s="112">
        <f t="shared" si="1"/>
        <v>949</v>
      </c>
      <c r="BD71" s="112">
        <f t="shared" si="1"/>
        <v>0</v>
      </c>
      <c r="BE71" s="112">
        <f t="shared" si="1"/>
        <v>0</v>
      </c>
      <c r="BF71" s="112">
        <f t="shared" si="1"/>
        <v>0</v>
      </c>
      <c r="BG71" s="112">
        <f t="shared" si="1"/>
        <v>0</v>
      </c>
      <c r="BH71" s="112">
        <f t="shared" si="1"/>
        <v>0</v>
      </c>
      <c r="BI71" s="112">
        <f t="shared" si="1"/>
        <v>0</v>
      </c>
      <c r="BJ71" s="112">
        <f t="shared" si="1"/>
        <v>0</v>
      </c>
      <c r="BK71" s="112">
        <f t="shared" si="1"/>
        <v>445</v>
      </c>
      <c r="BL71" s="112">
        <f t="shared" si="1"/>
        <v>0</v>
      </c>
      <c r="BM71" s="112">
        <f t="shared" si="1"/>
        <v>0</v>
      </c>
      <c r="BN71" s="112">
        <f t="shared" si="1"/>
        <v>0</v>
      </c>
      <c r="BO71" s="112">
        <f t="shared" si="1"/>
        <v>2802</v>
      </c>
      <c r="BP71" s="112">
        <f t="shared" si="1"/>
        <v>30</v>
      </c>
      <c r="BQ71" s="112">
        <f t="shared" ref="BQ71:DQ71" si="2">SUM(BQ9:BQ70)</f>
        <v>0</v>
      </c>
      <c r="BR71" s="112">
        <f t="shared" si="2"/>
        <v>0</v>
      </c>
      <c r="BS71" s="112">
        <f t="shared" si="2"/>
        <v>0</v>
      </c>
      <c r="BT71" s="112">
        <f t="shared" si="2"/>
        <v>0</v>
      </c>
      <c r="BU71" s="112">
        <f t="shared" si="2"/>
        <v>0</v>
      </c>
      <c r="BV71" s="112">
        <f t="shared" si="2"/>
        <v>0</v>
      </c>
      <c r="BW71" s="112">
        <f t="shared" si="2"/>
        <v>450</v>
      </c>
      <c r="BX71" s="112">
        <f t="shared" si="2"/>
        <v>0</v>
      </c>
      <c r="BY71" s="112">
        <f t="shared" si="2"/>
        <v>1264</v>
      </c>
      <c r="BZ71" s="112">
        <f t="shared" si="2"/>
        <v>1827</v>
      </c>
      <c r="CA71" s="112">
        <f t="shared" si="2"/>
        <v>5643</v>
      </c>
      <c r="CB71" s="112">
        <f t="shared" si="2"/>
        <v>3301</v>
      </c>
      <c r="CC71" s="112">
        <f t="shared" si="2"/>
        <v>3299</v>
      </c>
      <c r="CD71" s="112">
        <f t="shared" si="2"/>
        <v>2554</v>
      </c>
      <c r="CE71" s="112">
        <f t="shared" si="2"/>
        <v>1961</v>
      </c>
      <c r="CF71" s="112">
        <f t="shared" si="2"/>
        <v>12314</v>
      </c>
      <c r="CG71" s="112">
        <f t="shared" si="2"/>
        <v>4832</v>
      </c>
      <c r="CH71" s="112">
        <f t="shared" si="2"/>
        <v>2217</v>
      </c>
      <c r="CI71" s="112">
        <f t="shared" si="2"/>
        <v>2803</v>
      </c>
      <c r="CJ71" s="112">
        <f t="shared" si="2"/>
        <v>4277</v>
      </c>
      <c r="CK71" s="112">
        <f t="shared" si="2"/>
        <v>1893</v>
      </c>
      <c r="CL71" s="112">
        <f t="shared" si="2"/>
        <v>4380</v>
      </c>
      <c r="CM71" s="112">
        <f t="shared" si="2"/>
        <v>10693</v>
      </c>
      <c r="CN71" s="112">
        <f t="shared" si="2"/>
        <v>3872</v>
      </c>
      <c r="CO71" s="112">
        <f t="shared" si="2"/>
        <v>1856</v>
      </c>
      <c r="CP71" s="112">
        <f t="shared" si="2"/>
        <v>3182</v>
      </c>
      <c r="CQ71" s="112">
        <f t="shared" si="2"/>
        <v>3966</v>
      </c>
      <c r="CR71" s="112">
        <f t="shared" si="2"/>
        <v>6500</v>
      </c>
      <c r="CS71" s="112">
        <f t="shared" si="2"/>
        <v>4183</v>
      </c>
      <c r="CT71" s="112">
        <f t="shared" si="2"/>
        <v>1125</v>
      </c>
      <c r="CU71" s="112">
        <f t="shared" si="2"/>
        <v>4214</v>
      </c>
      <c r="CV71" s="112">
        <f t="shared" si="2"/>
        <v>5752</v>
      </c>
      <c r="CW71" s="112">
        <f t="shared" si="2"/>
        <v>6403</v>
      </c>
      <c r="CX71" s="112">
        <f t="shared" si="2"/>
        <v>1685</v>
      </c>
      <c r="CY71" s="112">
        <f t="shared" si="2"/>
        <v>2141</v>
      </c>
      <c r="CZ71" s="112">
        <f t="shared" si="2"/>
        <v>3874</v>
      </c>
      <c r="DA71" s="112">
        <f t="shared" si="2"/>
        <v>5524</v>
      </c>
      <c r="DB71" s="112">
        <f t="shared" si="2"/>
        <v>2371</v>
      </c>
      <c r="DC71" s="112">
        <f t="shared" si="2"/>
        <v>3433</v>
      </c>
      <c r="DD71" s="112">
        <f t="shared" si="2"/>
        <v>12846</v>
      </c>
      <c r="DE71" s="112">
        <f>SUM(DE9:DE70)</f>
        <v>3004</v>
      </c>
      <c r="DF71" s="112">
        <f t="shared" si="2"/>
        <v>0</v>
      </c>
      <c r="DG71" s="112">
        <f t="shared" si="2"/>
        <v>1717</v>
      </c>
      <c r="DH71" s="112">
        <f t="shared" si="2"/>
        <v>6962</v>
      </c>
      <c r="DI71" s="112">
        <f t="shared" si="2"/>
        <v>606</v>
      </c>
      <c r="DJ71" s="112">
        <f t="shared" si="2"/>
        <v>1260</v>
      </c>
      <c r="DK71" s="112">
        <f t="shared" si="2"/>
        <v>1135</v>
      </c>
      <c r="DL71" s="112">
        <f t="shared" si="2"/>
        <v>0</v>
      </c>
      <c r="DM71" s="112">
        <f t="shared" si="2"/>
        <v>400</v>
      </c>
      <c r="DN71" s="112">
        <f t="shared" si="2"/>
        <v>0</v>
      </c>
      <c r="DO71" s="113">
        <f t="shared" si="2"/>
        <v>215</v>
      </c>
      <c r="DP71" s="112">
        <f t="shared" si="2"/>
        <v>104</v>
      </c>
      <c r="DQ71" s="112" t="e">
        <f t="shared" si="2"/>
        <v>#REF!</v>
      </c>
      <c r="DR71" s="112" t="e">
        <f>SUM(DR9:DR70)</f>
        <v>#REF!</v>
      </c>
    </row>
    <row r="72" spans="1:123" x14ac:dyDescent="0.25">
      <c r="M72" s="115"/>
      <c r="P72" s="115"/>
      <c r="X72" s="115"/>
      <c r="AX72" s="115"/>
      <c r="CR72" s="116"/>
    </row>
    <row r="73" spans="1:123" ht="33" customHeight="1" x14ac:dyDescent="0.25"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</row>
    <row r="74" spans="1:123" ht="29.25" customHeight="1" x14ac:dyDescent="0.25"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</row>
    <row r="75" spans="1:123" x14ac:dyDescent="0.25">
      <c r="Z75" s="93"/>
      <c r="DO75" s="93"/>
    </row>
    <row r="76" spans="1:123" x14ac:dyDescent="0.25"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</row>
  </sheetData>
  <mergeCells count="7">
    <mergeCell ref="DR5:DR7"/>
    <mergeCell ref="O1:X1"/>
    <mergeCell ref="B4:C4"/>
    <mergeCell ref="A5:A7"/>
    <mergeCell ref="B5:B7"/>
    <mergeCell ref="C5:C7"/>
    <mergeCell ref="D5:DQ5"/>
  </mergeCells>
  <pageMargins left="0.39370078740157483" right="0.39370078740157483" top="0.19685039370078741" bottom="0.15748031496062992" header="0.15748031496062992" footer="0.11811023622047245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1"/>
  <sheetViews>
    <sheetView showZeros="0" view="pageBreakPreview" zoomScale="90" zoomScaleNormal="11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7" sqref="G17"/>
    </sheetView>
  </sheetViews>
  <sheetFormatPr defaultColWidth="9.140625" defaultRowHeight="15" x14ac:dyDescent="0.25"/>
  <cols>
    <col min="1" max="1" width="27.42578125" style="72" customWidth="1"/>
    <col min="2" max="2" width="10.28515625" style="72" customWidth="1"/>
    <col min="3" max="3" width="10.5703125" style="73" customWidth="1"/>
    <col min="4" max="4" width="9.42578125" style="73" customWidth="1"/>
    <col min="5" max="6" width="10.42578125" style="73" customWidth="1"/>
    <col min="7" max="7" width="10.5703125" style="74" customWidth="1"/>
    <col min="8" max="9" width="9.85546875" style="72" customWidth="1"/>
    <col min="10" max="10" width="9.140625" style="72" customWidth="1"/>
    <col min="11" max="11" width="14.5703125" style="72" customWidth="1"/>
    <col min="12" max="12" width="11.28515625" style="72" customWidth="1"/>
    <col min="13" max="13" width="9.140625" style="72" customWidth="1"/>
    <col min="14" max="14" width="9.140625" style="72"/>
    <col min="15" max="15" width="9.140625" style="72" customWidth="1"/>
    <col min="16" max="16" width="13.42578125" style="72" customWidth="1"/>
    <col min="17" max="21" width="9.140625" style="72" customWidth="1"/>
    <col min="22" max="22" width="9.140625" style="75"/>
    <col min="23" max="23" width="9.140625" style="72"/>
    <col min="24" max="16384" width="9.140625" style="76"/>
  </cols>
  <sheetData>
    <row r="1" spans="1:24" ht="15.75" x14ac:dyDescent="0.25">
      <c r="A1" s="71" t="s">
        <v>266</v>
      </c>
    </row>
    <row r="2" spans="1:24" x14ac:dyDescent="0.25">
      <c r="D2" s="183"/>
      <c r="E2" s="183"/>
      <c r="F2" s="183"/>
      <c r="G2" s="183"/>
      <c r="T2" s="189" t="s">
        <v>280</v>
      </c>
      <c r="U2" s="189"/>
      <c r="V2" s="189"/>
    </row>
    <row r="3" spans="1:24" s="78" customFormat="1" ht="13.5" customHeight="1" x14ac:dyDescent="0.25">
      <c r="A3" s="184" t="s">
        <v>184</v>
      </c>
      <c r="B3" s="186" t="s">
        <v>267</v>
      </c>
      <c r="C3" s="43">
        <v>1</v>
      </c>
      <c r="D3" s="77">
        <v>2</v>
      </c>
      <c r="E3" s="77">
        <v>6</v>
      </c>
      <c r="F3" s="77">
        <v>9</v>
      </c>
      <c r="G3" s="77">
        <v>100</v>
      </c>
      <c r="H3" s="77">
        <v>103</v>
      </c>
      <c r="I3" s="77">
        <v>123</v>
      </c>
      <c r="J3" s="77">
        <v>143</v>
      </c>
      <c r="K3" s="77">
        <v>145</v>
      </c>
      <c r="L3" s="77">
        <v>147</v>
      </c>
      <c r="M3" s="77">
        <v>170</v>
      </c>
      <c r="N3" s="77">
        <v>180</v>
      </c>
      <c r="O3" s="77">
        <v>284</v>
      </c>
      <c r="P3" s="77">
        <v>300</v>
      </c>
      <c r="Q3" s="77">
        <v>326</v>
      </c>
      <c r="R3" s="77">
        <v>329</v>
      </c>
      <c r="S3" s="77">
        <v>338</v>
      </c>
      <c r="T3" s="77">
        <v>395</v>
      </c>
      <c r="U3" s="77">
        <v>628</v>
      </c>
      <c r="V3" s="187" t="s">
        <v>11</v>
      </c>
      <c r="W3" s="74"/>
    </row>
    <row r="4" spans="1:24" ht="104.25" customHeight="1" x14ac:dyDescent="0.25">
      <c r="A4" s="185"/>
      <c r="B4" s="186"/>
      <c r="C4" s="77" t="s">
        <v>25</v>
      </c>
      <c r="D4" s="77" t="s">
        <v>26</v>
      </c>
      <c r="E4" s="77" t="s">
        <v>28</v>
      </c>
      <c r="F4" s="77" t="s">
        <v>29</v>
      </c>
      <c r="G4" s="77" t="s">
        <v>31</v>
      </c>
      <c r="H4" s="77" t="s">
        <v>32</v>
      </c>
      <c r="I4" s="77" t="s">
        <v>42</v>
      </c>
      <c r="J4" s="77" t="s">
        <v>51</v>
      </c>
      <c r="K4" s="77" t="s">
        <v>52</v>
      </c>
      <c r="L4" s="77" t="s">
        <v>275</v>
      </c>
      <c r="M4" s="77" t="s">
        <v>57</v>
      </c>
      <c r="N4" s="77" t="s">
        <v>59</v>
      </c>
      <c r="O4" s="77" t="s">
        <v>90</v>
      </c>
      <c r="P4" s="77" t="s">
        <v>279</v>
      </c>
      <c r="Q4" s="77" t="s">
        <v>97</v>
      </c>
      <c r="R4" s="77" t="s">
        <v>278</v>
      </c>
      <c r="S4" s="77" t="s">
        <v>104</v>
      </c>
      <c r="T4" s="77" t="s">
        <v>127</v>
      </c>
      <c r="U4" s="77" t="s">
        <v>146</v>
      </c>
      <c r="V4" s="188"/>
    </row>
    <row r="5" spans="1:24" x14ac:dyDescent="0.25">
      <c r="A5" s="79">
        <v>1</v>
      </c>
      <c r="B5" s="80">
        <v>3</v>
      </c>
      <c r="C5" s="79">
        <v>4</v>
      </c>
      <c r="D5" s="81">
        <v>5</v>
      </c>
      <c r="E5" s="79">
        <v>6</v>
      </c>
      <c r="F5" s="81">
        <v>7</v>
      </c>
      <c r="G5" s="80">
        <v>8</v>
      </c>
      <c r="H5" s="79">
        <v>9</v>
      </c>
      <c r="I5" s="79"/>
      <c r="J5" s="79">
        <v>10</v>
      </c>
      <c r="K5" s="81">
        <v>11</v>
      </c>
      <c r="L5" s="92">
        <v>12</v>
      </c>
      <c r="M5" s="80">
        <v>13</v>
      </c>
      <c r="N5" s="81">
        <v>14</v>
      </c>
      <c r="O5" s="79">
        <v>15</v>
      </c>
      <c r="P5" s="80">
        <v>16</v>
      </c>
      <c r="Q5" s="80">
        <v>17</v>
      </c>
      <c r="R5" s="81">
        <v>18</v>
      </c>
      <c r="S5" s="79">
        <v>19</v>
      </c>
      <c r="T5" s="81">
        <v>20</v>
      </c>
      <c r="U5" s="81">
        <v>21</v>
      </c>
      <c r="V5" s="82">
        <v>22</v>
      </c>
    </row>
    <row r="6" spans="1:24" s="86" customFormat="1" ht="18" customHeight="1" x14ac:dyDescent="0.25">
      <c r="A6" s="83" t="s">
        <v>268</v>
      </c>
      <c r="B6" s="80">
        <v>1</v>
      </c>
      <c r="C6" s="132">
        <v>11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13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0</v>
      </c>
      <c r="S6" s="132">
        <v>0</v>
      </c>
      <c r="T6" s="132">
        <v>0</v>
      </c>
      <c r="U6" s="132">
        <v>0</v>
      </c>
      <c r="V6" s="133">
        <f t="shared" ref="V6:V56" si="0">SUM(C6:U6)</f>
        <v>24</v>
      </c>
      <c r="W6" s="84"/>
      <c r="X6" s="85"/>
    </row>
    <row r="7" spans="1:24" s="86" customFormat="1" ht="15" customHeight="1" x14ac:dyDescent="0.25">
      <c r="A7" s="83" t="s">
        <v>268</v>
      </c>
      <c r="B7" s="80">
        <v>2</v>
      </c>
      <c r="C7" s="132">
        <v>2</v>
      </c>
      <c r="D7" s="132">
        <v>0</v>
      </c>
      <c r="E7" s="132">
        <v>0</v>
      </c>
      <c r="F7" s="132">
        <v>0</v>
      </c>
      <c r="G7" s="132">
        <v>6</v>
      </c>
      <c r="H7" s="132">
        <v>0</v>
      </c>
      <c r="I7" s="132">
        <v>0</v>
      </c>
      <c r="J7" s="132"/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3">
        <f t="shared" si="0"/>
        <v>8</v>
      </c>
      <c r="W7" s="84"/>
      <c r="X7" s="85"/>
    </row>
    <row r="8" spans="1:24" s="87" customFormat="1" ht="15" customHeight="1" x14ac:dyDescent="0.25">
      <c r="A8" s="83" t="s">
        <v>257</v>
      </c>
      <c r="B8" s="80">
        <v>3</v>
      </c>
      <c r="C8" s="132">
        <v>18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5</v>
      </c>
      <c r="J8" s="132">
        <v>23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7</v>
      </c>
      <c r="S8" s="132">
        <v>0</v>
      </c>
      <c r="T8" s="132">
        <v>136</v>
      </c>
      <c r="U8" s="132">
        <v>0</v>
      </c>
      <c r="V8" s="133">
        <f t="shared" si="0"/>
        <v>189</v>
      </c>
      <c r="W8" s="84"/>
      <c r="X8" s="85"/>
    </row>
    <row r="9" spans="1:24" ht="15" customHeight="1" x14ac:dyDescent="0.25">
      <c r="A9" s="83" t="s">
        <v>257</v>
      </c>
      <c r="B9" s="80">
        <v>4</v>
      </c>
      <c r="C9" s="132">
        <v>8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5</v>
      </c>
      <c r="J9" s="132">
        <v>40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3</v>
      </c>
      <c r="S9" s="132">
        <v>0</v>
      </c>
      <c r="T9" s="132">
        <v>25</v>
      </c>
      <c r="U9" s="132">
        <v>0</v>
      </c>
      <c r="V9" s="133">
        <f t="shared" si="0"/>
        <v>81</v>
      </c>
      <c r="X9" s="85"/>
    </row>
    <row r="10" spans="1:24" ht="15" customHeight="1" x14ac:dyDescent="0.25">
      <c r="A10" s="83" t="s">
        <v>215</v>
      </c>
      <c r="B10" s="80">
        <v>5</v>
      </c>
      <c r="C10" s="132">
        <v>7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3">
        <f t="shared" si="0"/>
        <v>7</v>
      </c>
      <c r="X10" s="85"/>
    </row>
    <row r="11" spans="1:24" ht="15" customHeight="1" x14ac:dyDescent="0.25">
      <c r="A11" s="83" t="s">
        <v>218</v>
      </c>
      <c r="B11" s="80">
        <v>6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1</v>
      </c>
      <c r="T11" s="132">
        <v>0</v>
      </c>
      <c r="U11" s="132">
        <v>0</v>
      </c>
      <c r="V11" s="133">
        <f t="shared" si="0"/>
        <v>1</v>
      </c>
      <c r="X11" s="85"/>
    </row>
    <row r="12" spans="1:24" ht="15" customHeight="1" x14ac:dyDescent="0.25">
      <c r="A12" s="83" t="s">
        <v>218</v>
      </c>
      <c r="B12" s="80">
        <v>7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3">
        <f t="shared" si="0"/>
        <v>0</v>
      </c>
      <c r="X12" s="85"/>
    </row>
    <row r="13" spans="1:24" ht="29.25" customHeight="1" x14ac:dyDescent="0.25">
      <c r="A13" s="83" t="s">
        <v>269</v>
      </c>
      <c r="B13" s="80">
        <v>8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3">
        <f t="shared" si="0"/>
        <v>0</v>
      </c>
      <c r="X13" s="85"/>
    </row>
    <row r="14" spans="1:24" ht="15" customHeight="1" x14ac:dyDescent="0.25">
      <c r="A14" s="83" t="s">
        <v>270</v>
      </c>
      <c r="B14" s="80">
        <v>9</v>
      </c>
      <c r="C14" s="132">
        <v>0</v>
      </c>
      <c r="D14" s="132">
        <v>0</v>
      </c>
      <c r="E14" s="132">
        <v>4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3">
        <f t="shared" si="0"/>
        <v>4</v>
      </c>
      <c r="X14" s="85"/>
    </row>
    <row r="15" spans="1:24" ht="15" customHeight="1" x14ac:dyDescent="0.25">
      <c r="A15" s="83" t="s">
        <v>271</v>
      </c>
      <c r="B15" s="80">
        <v>10</v>
      </c>
      <c r="C15" s="132">
        <v>7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3">
        <f t="shared" si="0"/>
        <v>7</v>
      </c>
      <c r="X15" s="85"/>
    </row>
    <row r="16" spans="1:24" ht="15" customHeight="1" x14ac:dyDescent="0.25">
      <c r="A16" s="83" t="s">
        <v>271</v>
      </c>
      <c r="B16" s="80">
        <v>11</v>
      </c>
      <c r="C16" s="132">
        <v>8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3">
        <f t="shared" si="0"/>
        <v>8</v>
      </c>
      <c r="X16" s="85"/>
    </row>
    <row r="17" spans="1:24" ht="15" customHeight="1" x14ac:dyDescent="0.25">
      <c r="A17" s="83" t="s">
        <v>222</v>
      </c>
      <c r="B17" s="80">
        <v>12</v>
      </c>
      <c r="C17" s="132">
        <v>17</v>
      </c>
      <c r="D17" s="132">
        <v>0</v>
      </c>
      <c r="E17" s="132">
        <v>0</v>
      </c>
      <c r="F17" s="132">
        <v>0</v>
      </c>
      <c r="G17" s="132">
        <v>14</v>
      </c>
      <c r="H17" s="132">
        <v>0</v>
      </c>
      <c r="I17" s="132">
        <v>0</v>
      </c>
      <c r="J17" s="132">
        <v>0</v>
      </c>
      <c r="K17" s="132">
        <v>0</v>
      </c>
      <c r="L17" s="132">
        <v>20</v>
      </c>
      <c r="M17" s="132">
        <v>40</v>
      </c>
      <c r="N17" s="132">
        <v>0</v>
      </c>
      <c r="O17" s="132">
        <v>0</v>
      </c>
      <c r="P17" s="132">
        <v>0</v>
      </c>
      <c r="Q17" s="132">
        <v>290</v>
      </c>
      <c r="R17" s="132">
        <v>0</v>
      </c>
      <c r="S17" s="132">
        <v>0</v>
      </c>
      <c r="T17" s="132">
        <v>0</v>
      </c>
      <c r="U17" s="132">
        <v>0</v>
      </c>
      <c r="V17" s="133">
        <f t="shared" si="0"/>
        <v>381</v>
      </c>
      <c r="X17" s="85"/>
    </row>
    <row r="18" spans="1:24" ht="15" customHeight="1" x14ac:dyDescent="0.25">
      <c r="A18" s="83" t="s">
        <v>222</v>
      </c>
      <c r="B18" s="80">
        <v>13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3">
        <f t="shared" si="0"/>
        <v>0</v>
      </c>
      <c r="X18" s="85"/>
    </row>
    <row r="19" spans="1:24" ht="15" customHeight="1" x14ac:dyDescent="0.25">
      <c r="A19" s="83" t="s">
        <v>222</v>
      </c>
      <c r="B19" s="80">
        <v>14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5</v>
      </c>
      <c r="M19" s="132">
        <v>8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3">
        <f t="shared" si="0"/>
        <v>13</v>
      </c>
      <c r="X19" s="85"/>
    </row>
    <row r="20" spans="1:24" ht="15" customHeight="1" x14ac:dyDescent="0.25">
      <c r="A20" s="83" t="s">
        <v>222</v>
      </c>
      <c r="B20" s="80">
        <v>15</v>
      </c>
      <c r="C20" s="132">
        <v>3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5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3">
        <f t="shared" si="0"/>
        <v>8</v>
      </c>
      <c r="X20" s="85"/>
    </row>
    <row r="21" spans="1:24" ht="15" customHeight="1" x14ac:dyDescent="0.25">
      <c r="A21" s="83" t="s">
        <v>222</v>
      </c>
      <c r="B21" s="92">
        <v>17</v>
      </c>
      <c r="C21" s="132"/>
      <c r="D21" s="132"/>
      <c r="E21" s="132"/>
      <c r="F21" s="132"/>
      <c r="G21" s="132">
        <v>0</v>
      </c>
      <c r="H21" s="132"/>
      <c r="I21" s="132"/>
      <c r="J21" s="132"/>
      <c r="K21" s="132"/>
      <c r="L21" s="132">
        <v>5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3">
        <f t="shared" si="0"/>
        <v>5</v>
      </c>
      <c r="X21" s="85"/>
    </row>
    <row r="22" spans="1:24" ht="15" customHeight="1" x14ac:dyDescent="0.25">
      <c r="A22" s="83" t="s">
        <v>219</v>
      </c>
      <c r="B22" s="80">
        <v>18</v>
      </c>
      <c r="C22" s="132">
        <v>28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3">
        <f t="shared" si="0"/>
        <v>28</v>
      </c>
      <c r="X22" s="85"/>
    </row>
    <row r="23" spans="1:24" ht="15" customHeight="1" x14ac:dyDescent="0.25">
      <c r="A23" s="83" t="s">
        <v>219</v>
      </c>
      <c r="B23" s="80">
        <v>19</v>
      </c>
      <c r="C23" s="132">
        <v>40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56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3">
        <f t="shared" si="0"/>
        <v>96</v>
      </c>
      <c r="X23" s="85"/>
    </row>
    <row r="24" spans="1:24" ht="15" customHeight="1" x14ac:dyDescent="0.25">
      <c r="A24" s="83" t="s">
        <v>225</v>
      </c>
      <c r="B24" s="80">
        <v>20</v>
      </c>
      <c r="C24" s="132">
        <v>50</v>
      </c>
      <c r="D24" s="132">
        <v>55</v>
      </c>
      <c r="E24" s="132">
        <v>0</v>
      </c>
      <c r="F24" s="132">
        <v>0</v>
      </c>
      <c r="G24" s="132">
        <v>44</v>
      </c>
      <c r="H24" s="132">
        <v>0</v>
      </c>
      <c r="I24" s="132">
        <v>0</v>
      </c>
      <c r="J24" s="132">
        <v>90</v>
      </c>
      <c r="K24" s="132">
        <v>27</v>
      </c>
      <c r="L24" s="132">
        <v>62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3">
        <f t="shared" si="0"/>
        <v>328</v>
      </c>
      <c r="X24" s="85"/>
    </row>
    <row r="25" spans="1:24" ht="15" customHeight="1" x14ac:dyDescent="0.25">
      <c r="A25" s="83" t="s">
        <v>225</v>
      </c>
      <c r="B25" s="80">
        <v>21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3">
        <f t="shared" si="0"/>
        <v>0</v>
      </c>
      <c r="X25" s="85"/>
    </row>
    <row r="26" spans="1:24" ht="15" customHeight="1" x14ac:dyDescent="0.25">
      <c r="A26" s="83" t="s">
        <v>225</v>
      </c>
      <c r="B26" s="80">
        <v>22</v>
      </c>
      <c r="C26" s="132">
        <v>29</v>
      </c>
      <c r="D26" s="132">
        <v>0</v>
      </c>
      <c r="E26" s="132">
        <v>0</v>
      </c>
      <c r="F26" s="132">
        <v>0</v>
      </c>
      <c r="G26" s="132">
        <v>0</v>
      </c>
      <c r="H26" s="132">
        <v>84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10</v>
      </c>
      <c r="T26" s="132">
        <v>0</v>
      </c>
      <c r="U26" s="132">
        <v>38</v>
      </c>
      <c r="V26" s="133">
        <f t="shared" si="0"/>
        <v>161</v>
      </c>
      <c r="X26" s="85"/>
    </row>
    <row r="27" spans="1:24" ht="15" customHeight="1" x14ac:dyDescent="0.25">
      <c r="A27" s="83" t="s">
        <v>221</v>
      </c>
      <c r="B27" s="80">
        <v>23</v>
      </c>
      <c r="C27" s="132">
        <v>37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25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3">
        <f t="shared" si="0"/>
        <v>62</v>
      </c>
      <c r="X27" s="85"/>
    </row>
    <row r="28" spans="1:24" ht="15" customHeight="1" x14ac:dyDescent="0.25">
      <c r="A28" s="83" t="s">
        <v>221</v>
      </c>
      <c r="B28" s="80">
        <v>24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6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3">
        <f t="shared" si="0"/>
        <v>6</v>
      </c>
      <c r="X28" s="85"/>
    </row>
    <row r="29" spans="1:24" ht="16.5" customHeight="1" x14ac:dyDescent="0.25">
      <c r="A29" s="83" t="s">
        <v>220</v>
      </c>
      <c r="B29" s="80">
        <v>25</v>
      </c>
      <c r="C29" s="132">
        <v>554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199</v>
      </c>
      <c r="L29" s="132">
        <v>0</v>
      </c>
      <c r="M29" s="132">
        <v>0</v>
      </c>
      <c r="N29" s="132">
        <v>0</v>
      </c>
      <c r="O29" s="132">
        <v>0</v>
      </c>
      <c r="P29" s="132">
        <v>1072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3">
        <f t="shared" si="0"/>
        <v>1825</v>
      </c>
      <c r="X29" s="85"/>
    </row>
    <row r="30" spans="1:24" ht="15" customHeight="1" x14ac:dyDescent="0.25">
      <c r="A30" s="83" t="s">
        <v>220</v>
      </c>
      <c r="B30" s="80">
        <v>26</v>
      </c>
      <c r="C30" s="132">
        <v>16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3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3">
        <f t="shared" si="0"/>
        <v>19</v>
      </c>
      <c r="X30" s="85"/>
    </row>
    <row r="31" spans="1:24" ht="15" customHeight="1" x14ac:dyDescent="0.25">
      <c r="A31" s="83" t="s">
        <v>202</v>
      </c>
      <c r="B31" s="80">
        <v>27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3">
        <f t="shared" si="0"/>
        <v>0</v>
      </c>
      <c r="X31" s="85"/>
    </row>
    <row r="32" spans="1:24" ht="15" customHeight="1" x14ac:dyDescent="0.25">
      <c r="A32" s="83" t="s">
        <v>202</v>
      </c>
      <c r="B32" s="80">
        <v>28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3">
        <f t="shared" si="0"/>
        <v>0</v>
      </c>
      <c r="X32" s="85"/>
    </row>
    <row r="33" spans="1:24" ht="15" customHeight="1" x14ac:dyDescent="0.25">
      <c r="A33" s="83" t="s">
        <v>202</v>
      </c>
      <c r="B33" s="80">
        <v>29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35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3">
        <f t="shared" si="0"/>
        <v>35</v>
      </c>
      <c r="X33" s="85"/>
    </row>
    <row r="34" spans="1:24" ht="15" customHeight="1" x14ac:dyDescent="0.25">
      <c r="A34" s="83" t="s">
        <v>214</v>
      </c>
      <c r="B34" s="80">
        <v>30</v>
      </c>
      <c r="C34" s="132">
        <v>51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60</v>
      </c>
      <c r="T34" s="132">
        <v>60</v>
      </c>
      <c r="U34" s="132">
        <v>0</v>
      </c>
      <c r="V34" s="133">
        <f t="shared" si="0"/>
        <v>171</v>
      </c>
      <c r="X34" s="85"/>
    </row>
    <row r="35" spans="1:24" ht="15" customHeight="1" x14ac:dyDescent="0.25">
      <c r="A35" s="83" t="s">
        <v>224</v>
      </c>
      <c r="B35" s="80">
        <v>31</v>
      </c>
      <c r="C35" s="132">
        <v>1</v>
      </c>
      <c r="D35" s="132">
        <v>0</v>
      </c>
      <c r="E35" s="132">
        <v>0</v>
      </c>
      <c r="F35" s="132">
        <v>1</v>
      </c>
      <c r="G35" s="132">
        <v>13</v>
      </c>
      <c r="H35" s="132">
        <v>0</v>
      </c>
      <c r="I35" s="132">
        <v>0</v>
      </c>
      <c r="J35" s="132">
        <v>0</v>
      </c>
      <c r="K35" s="132">
        <v>0</v>
      </c>
      <c r="L35" s="132">
        <v>2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3">
        <f t="shared" si="0"/>
        <v>17</v>
      </c>
      <c r="X35" s="85"/>
    </row>
    <row r="36" spans="1:24" ht="15" customHeight="1" x14ac:dyDescent="0.25">
      <c r="A36" s="83" t="s">
        <v>224</v>
      </c>
      <c r="B36" s="80">
        <v>32</v>
      </c>
      <c r="C36" s="132">
        <v>7</v>
      </c>
      <c r="D36" s="132">
        <v>0</v>
      </c>
      <c r="E36" s="132">
        <v>0</v>
      </c>
      <c r="F36" s="132">
        <v>2</v>
      </c>
      <c r="G36" s="132">
        <v>10</v>
      </c>
      <c r="H36" s="132">
        <v>0</v>
      </c>
      <c r="I36" s="132">
        <v>0</v>
      </c>
      <c r="J36" s="132">
        <v>0</v>
      </c>
      <c r="K36" s="132">
        <v>0</v>
      </c>
      <c r="L36" s="132">
        <v>1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3">
        <f t="shared" si="0"/>
        <v>20</v>
      </c>
      <c r="X36" s="85"/>
    </row>
    <row r="37" spans="1:24" ht="15" customHeight="1" x14ac:dyDescent="0.25">
      <c r="A37" s="83" t="s">
        <v>224</v>
      </c>
      <c r="B37" s="80">
        <v>33</v>
      </c>
      <c r="C37" s="132">
        <v>6</v>
      </c>
      <c r="D37" s="132">
        <v>0</v>
      </c>
      <c r="E37" s="132">
        <v>0</v>
      </c>
      <c r="F37" s="132">
        <v>1</v>
      </c>
      <c r="G37" s="132">
        <v>3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3">
        <f t="shared" si="0"/>
        <v>10</v>
      </c>
      <c r="X37" s="85"/>
    </row>
    <row r="38" spans="1:24" s="86" customFormat="1" ht="15" customHeight="1" x14ac:dyDescent="0.25">
      <c r="A38" s="83" t="s">
        <v>224</v>
      </c>
      <c r="B38" s="80">
        <v>34</v>
      </c>
      <c r="C38" s="132">
        <v>5</v>
      </c>
      <c r="D38" s="132">
        <v>0</v>
      </c>
      <c r="E38" s="132">
        <v>0</v>
      </c>
      <c r="F38" s="132">
        <v>54</v>
      </c>
      <c r="G38" s="132">
        <v>3</v>
      </c>
      <c r="H38" s="132">
        <v>0</v>
      </c>
      <c r="I38" s="132">
        <v>0</v>
      </c>
      <c r="J38" s="132">
        <v>0</v>
      </c>
      <c r="K38" s="132">
        <v>0</v>
      </c>
      <c r="L38" s="132">
        <v>955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3">
        <f t="shared" si="0"/>
        <v>1017</v>
      </c>
      <c r="W38" s="84"/>
      <c r="X38" s="85"/>
    </row>
    <row r="39" spans="1:24" s="86" customFormat="1" ht="15" customHeight="1" x14ac:dyDescent="0.25">
      <c r="A39" s="83" t="s">
        <v>224</v>
      </c>
      <c r="B39" s="80">
        <v>35</v>
      </c>
      <c r="C39" s="132">
        <v>14</v>
      </c>
      <c r="D39" s="132">
        <v>0</v>
      </c>
      <c r="E39" s="132">
        <v>0</v>
      </c>
      <c r="F39" s="132">
        <v>11</v>
      </c>
      <c r="G39" s="132">
        <v>7</v>
      </c>
      <c r="H39" s="132">
        <v>0</v>
      </c>
      <c r="I39" s="132">
        <v>0</v>
      </c>
      <c r="J39" s="132">
        <v>0</v>
      </c>
      <c r="K39" s="132">
        <v>0</v>
      </c>
      <c r="L39" s="132">
        <v>514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3">
        <f t="shared" si="0"/>
        <v>546</v>
      </c>
      <c r="W39" s="84"/>
      <c r="X39" s="85"/>
    </row>
    <row r="40" spans="1:24" s="86" customFormat="1" ht="15" customHeight="1" x14ac:dyDescent="0.25">
      <c r="A40" s="83" t="s">
        <v>224</v>
      </c>
      <c r="B40" s="80">
        <v>36</v>
      </c>
      <c r="C40" s="132">
        <v>4</v>
      </c>
      <c r="D40" s="132">
        <v>0</v>
      </c>
      <c r="E40" s="132">
        <v>0</v>
      </c>
      <c r="F40" s="132">
        <v>2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159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3">
        <f t="shared" si="0"/>
        <v>165</v>
      </c>
      <c r="W40" s="84"/>
      <c r="X40" s="85"/>
    </row>
    <row r="41" spans="1:24" ht="15" customHeight="1" x14ac:dyDescent="0.25">
      <c r="A41" s="83" t="s">
        <v>224</v>
      </c>
      <c r="B41" s="80">
        <v>37</v>
      </c>
      <c r="C41" s="132">
        <v>0</v>
      </c>
      <c r="D41" s="132">
        <v>0</v>
      </c>
      <c r="E41" s="132">
        <v>0</v>
      </c>
      <c r="F41" s="132">
        <v>150</v>
      </c>
      <c r="G41" s="132">
        <v>3</v>
      </c>
      <c r="H41" s="132">
        <v>0</v>
      </c>
      <c r="I41" s="132">
        <v>0</v>
      </c>
      <c r="J41" s="132">
        <v>0</v>
      </c>
      <c r="K41" s="132">
        <v>0</v>
      </c>
      <c r="L41" s="132">
        <v>140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3">
        <f t="shared" si="0"/>
        <v>293</v>
      </c>
      <c r="X41" s="85"/>
    </row>
    <row r="42" spans="1:24" ht="15" customHeight="1" x14ac:dyDescent="0.25">
      <c r="A42" s="83" t="s">
        <v>224</v>
      </c>
      <c r="B42" s="80">
        <v>38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2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3">
        <f t="shared" si="0"/>
        <v>2</v>
      </c>
      <c r="X42" s="85"/>
    </row>
    <row r="43" spans="1:24" ht="15" customHeight="1" x14ac:dyDescent="0.25">
      <c r="A43" s="83" t="s">
        <v>224</v>
      </c>
      <c r="B43" s="80">
        <v>39</v>
      </c>
      <c r="C43" s="132">
        <v>0</v>
      </c>
      <c r="D43" s="132">
        <v>0</v>
      </c>
      <c r="E43" s="132">
        <v>0</v>
      </c>
      <c r="F43" s="132">
        <v>300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400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3">
        <f t="shared" si="0"/>
        <v>700</v>
      </c>
      <c r="X43" s="85"/>
    </row>
    <row r="44" spans="1:24" ht="15" customHeight="1" x14ac:dyDescent="0.25">
      <c r="A44" s="83" t="s">
        <v>224</v>
      </c>
      <c r="B44" s="80">
        <v>40</v>
      </c>
      <c r="C44" s="132">
        <v>0</v>
      </c>
      <c r="D44" s="132">
        <v>0</v>
      </c>
      <c r="E44" s="132">
        <v>0</v>
      </c>
      <c r="F44" s="132">
        <v>8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68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3">
        <f t="shared" si="0"/>
        <v>76</v>
      </c>
      <c r="X44" s="85"/>
    </row>
    <row r="45" spans="1:24" ht="15" customHeight="1" x14ac:dyDescent="0.25">
      <c r="A45" s="83" t="s">
        <v>235</v>
      </c>
      <c r="B45" s="80">
        <v>41</v>
      </c>
      <c r="C45" s="132">
        <v>7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3">
        <f t="shared" si="0"/>
        <v>7</v>
      </c>
      <c r="X45" s="85"/>
    </row>
    <row r="46" spans="1:24" x14ac:dyDescent="0.25">
      <c r="A46" s="83" t="s">
        <v>235</v>
      </c>
      <c r="B46" s="80">
        <v>42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3">
        <f t="shared" si="0"/>
        <v>0</v>
      </c>
      <c r="X46" s="85"/>
    </row>
    <row r="47" spans="1:24" ht="15" customHeight="1" x14ac:dyDescent="0.25">
      <c r="A47" s="83" t="s">
        <v>212</v>
      </c>
      <c r="B47" s="80">
        <v>43</v>
      </c>
      <c r="C47" s="132">
        <v>12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30</v>
      </c>
      <c r="N47" s="132">
        <v>0</v>
      </c>
      <c r="O47" s="132">
        <v>0</v>
      </c>
      <c r="P47" s="132">
        <v>0</v>
      </c>
      <c r="Q47" s="132">
        <v>0</v>
      </c>
      <c r="R47" s="132">
        <v>5</v>
      </c>
      <c r="S47" s="132">
        <v>0</v>
      </c>
      <c r="T47" s="132">
        <v>0</v>
      </c>
      <c r="U47" s="132">
        <v>0</v>
      </c>
      <c r="V47" s="133">
        <f t="shared" si="0"/>
        <v>47</v>
      </c>
      <c r="X47" s="85"/>
    </row>
    <row r="48" spans="1:24" ht="15" customHeight="1" x14ac:dyDescent="0.25">
      <c r="A48" s="83" t="s">
        <v>212</v>
      </c>
      <c r="B48" s="80">
        <v>44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50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3">
        <f t="shared" si="0"/>
        <v>50</v>
      </c>
      <c r="X48" s="85"/>
    </row>
    <row r="49" spans="1:24" ht="15" customHeight="1" x14ac:dyDescent="0.25">
      <c r="A49" s="83" t="s">
        <v>212</v>
      </c>
      <c r="B49" s="92">
        <v>45</v>
      </c>
      <c r="C49" s="132"/>
      <c r="D49" s="132"/>
      <c r="E49" s="132"/>
      <c r="F49" s="132"/>
      <c r="G49" s="132">
        <v>0</v>
      </c>
      <c r="H49" s="132"/>
      <c r="I49" s="132"/>
      <c r="J49" s="132"/>
      <c r="K49" s="132"/>
      <c r="L49" s="132"/>
      <c r="M49" s="132">
        <v>26</v>
      </c>
      <c r="N49" s="132"/>
      <c r="O49" s="132"/>
      <c r="P49" s="132"/>
      <c r="Q49" s="132"/>
      <c r="R49" s="132"/>
      <c r="S49" s="132"/>
      <c r="T49" s="132"/>
      <c r="U49" s="132"/>
      <c r="V49" s="133">
        <f t="shared" si="0"/>
        <v>26</v>
      </c>
      <c r="X49" s="85"/>
    </row>
    <row r="50" spans="1:24" ht="15" customHeight="1" x14ac:dyDescent="0.25">
      <c r="A50" s="83" t="s">
        <v>212</v>
      </c>
      <c r="B50" s="80">
        <v>46</v>
      </c>
      <c r="C50" s="132">
        <v>18</v>
      </c>
      <c r="D50" s="132">
        <v>0</v>
      </c>
      <c r="E50" s="132">
        <v>0</v>
      </c>
      <c r="F50" s="132">
        <v>0</v>
      </c>
      <c r="G50" s="132">
        <v>29</v>
      </c>
      <c r="H50" s="132">
        <v>15</v>
      </c>
      <c r="I50" s="132">
        <v>0</v>
      </c>
      <c r="J50" s="132">
        <v>0</v>
      </c>
      <c r="K50" s="132">
        <v>0</v>
      </c>
      <c r="L50" s="132">
        <v>0</v>
      </c>
      <c r="M50" s="132">
        <v>190</v>
      </c>
      <c r="N50" s="132">
        <v>0</v>
      </c>
      <c r="O50" s="132">
        <v>320</v>
      </c>
      <c r="P50" s="132">
        <v>0</v>
      </c>
      <c r="Q50" s="132">
        <v>0</v>
      </c>
      <c r="R50" s="132">
        <v>3</v>
      </c>
      <c r="S50" s="132">
        <v>0</v>
      </c>
      <c r="T50" s="132">
        <v>90</v>
      </c>
      <c r="U50" s="132">
        <v>0</v>
      </c>
      <c r="V50" s="133">
        <f t="shared" si="0"/>
        <v>665</v>
      </c>
      <c r="X50" s="85"/>
    </row>
    <row r="51" spans="1:24" ht="15" customHeight="1" x14ac:dyDescent="0.25">
      <c r="A51" s="83" t="s">
        <v>212</v>
      </c>
      <c r="B51" s="80">
        <v>47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3">
        <f t="shared" si="0"/>
        <v>0</v>
      </c>
      <c r="X51" s="85"/>
    </row>
    <row r="52" spans="1:24" ht="13.5" customHeight="1" x14ac:dyDescent="0.25">
      <c r="A52" s="83" t="s">
        <v>272</v>
      </c>
      <c r="B52" s="80">
        <v>48</v>
      </c>
      <c r="C52" s="132">
        <v>43</v>
      </c>
      <c r="D52" s="132">
        <v>0</v>
      </c>
      <c r="E52" s="132">
        <v>0</v>
      </c>
      <c r="F52" s="132">
        <v>0</v>
      </c>
      <c r="G52" s="132">
        <v>4</v>
      </c>
      <c r="H52" s="132">
        <v>0</v>
      </c>
      <c r="I52" s="132">
        <v>0</v>
      </c>
      <c r="J52" s="132">
        <v>11</v>
      </c>
      <c r="K52" s="132">
        <v>50</v>
      </c>
      <c r="L52" s="132">
        <v>0</v>
      </c>
      <c r="M52" s="132">
        <v>0</v>
      </c>
      <c r="N52" s="132">
        <v>0</v>
      </c>
      <c r="O52" s="132">
        <v>19</v>
      </c>
      <c r="P52" s="132">
        <v>0</v>
      </c>
      <c r="Q52" s="132">
        <v>0</v>
      </c>
      <c r="R52" s="132">
        <v>33</v>
      </c>
      <c r="S52" s="132">
        <v>0</v>
      </c>
      <c r="T52" s="132">
        <v>0</v>
      </c>
      <c r="U52" s="132">
        <v>0</v>
      </c>
      <c r="V52" s="133">
        <f t="shared" si="0"/>
        <v>160</v>
      </c>
      <c r="X52" s="85"/>
    </row>
    <row r="53" spans="1:24" ht="15" customHeight="1" x14ac:dyDescent="0.25">
      <c r="A53" s="83" t="s">
        <v>272</v>
      </c>
      <c r="B53" s="80">
        <v>49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16</v>
      </c>
      <c r="K53" s="132">
        <v>3</v>
      </c>
      <c r="L53" s="132">
        <v>0</v>
      </c>
      <c r="M53" s="132">
        <v>0</v>
      </c>
      <c r="N53" s="132">
        <v>0</v>
      </c>
      <c r="O53" s="132">
        <v>11</v>
      </c>
      <c r="P53" s="132">
        <v>0</v>
      </c>
      <c r="Q53" s="132">
        <v>0</v>
      </c>
      <c r="R53" s="132">
        <v>2</v>
      </c>
      <c r="S53" s="132">
        <v>0</v>
      </c>
      <c r="T53" s="132">
        <v>0</v>
      </c>
      <c r="U53" s="132">
        <v>0</v>
      </c>
      <c r="V53" s="133">
        <f t="shared" si="0"/>
        <v>32</v>
      </c>
      <c r="X53" s="85"/>
    </row>
    <row r="54" spans="1:24" ht="15" customHeight="1" x14ac:dyDescent="0.25">
      <c r="A54" s="83" t="s">
        <v>273</v>
      </c>
      <c r="B54" s="80">
        <v>50</v>
      </c>
      <c r="C54" s="132">
        <v>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3">
        <f t="shared" si="0"/>
        <v>5</v>
      </c>
      <c r="X54" s="85"/>
    </row>
    <row r="55" spans="1:24" ht="15" customHeight="1" x14ac:dyDescent="0.25">
      <c r="A55" s="83" t="s">
        <v>246</v>
      </c>
      <c r="B55" s="80">
        <v>51</v>
      </c>
      <c r="C55" s="132">
        <v>17</v>
      </c>
      <c r="D55" s="132">
        <v>0</v>
      </c>
      <c r="E55" s="132">
        <v>0</v>
      </c>
      <c r="F55" s="132">
        <v>0</v>
      </c>
      <c r="G55" s="132">
        <v>3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31</v>
      </c>
      <c r="U55" s="132">
        <v>0</v>
      </c>
      <c r="V55" s="133">
        <f t="shared" si="0"/>
        <v>51</v>
      </c>
      <c r="X55" s="85"/>
    </row>
    <row r="56" spans="1:24" x14ac:dyDescent="0.25">
      <c r="A56" s="83" t="s">
        <v>246</v>
      </c>
      <c r="B56" s="80">
        <v>52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3">
        <f t="shared" si="0"/>
        <v>0</v>
      </c>
      <c r="X56" s="85"/>
    </row>
    <row r="57" spans="1:24" s="86" customFormat="1" ht="15" customHeight="1" x14ac:dyDescent="0.25">
      <c r="A57" s="88" t="s">
        <v>172</v>
      </c>
      <c r="B57" s="89"/>
      <c r="C57" s="134">
        <f>SUM(C6:C56)</f>
        <v>1025</v>
      </c>
      <c r="D57" s="134">
        <f>SUM(D6:D56)</f>
        <v>55</v>
      </c>
      <c r="E57" s="134">
        <f>SUM(E6:E56)</f>
        <v>4</v>
      </c>
      <c r="F57" s="134">
        <f>SUM(F6:F56)</f>
        <v>529</v>
      </c>
      <c r="G57" s="134">
        <f t="shared" ref="G57:U57" si="1">SUM(G6:G56)</f>
        <v>139</v>
      </c>
      <c r="H57" s="134">
        <f t="shared" si="1"/>
        <v>99</v>
      </c>
      <c r="I57" s="134">
        <f t="shared" si="1"/>
        <v>10</v>
      </c>
      <c r="J57" s="134">
        <f t="shared" si="1"/>
        <v>224</v>
      </c>
      <c r="K57" s="134">
        <f t="shared" si="1"/>
        <v>279</v>
      </c>
      <c r="L57" s="134">
        <f t="shared" si="1"/>
        <v>2373</v>
      </c>
      <c r="M57" s="134">
        <f t="shared" si="1"/>
        <v>344</v>
      </c>
      <c r="N57" s="134">
        <f t="shared" si="1"/>
        <v>56</v>
      </c>
      <c r="O57" s="134">
        <f t="shared" si="1"/>
        <v>350</v>
      </c>
      <c r="P57" s="134">
        <f t="shared" si="1"/>
        <v>1075</v>
      </c>
      <c r="Q57" s="134">
        <f t="shared" si="1"/>
        <v>290</v>
      </c>
      <c r="R57" s="134">
        <f t="shared" ref="R57" si="2">SUM(R6:R56)</f>
        <v>53</v>
      </c>
      <c r="S57" s="134">
        <f t="shared" ref="S57" si="3">SUM(S6:S56)</f>
        <v>71</v>
      </c>
      <c r="T57" s="134">
        <f t="shared" si="1"/>
        <v>342</v>
      </c>
      <c r="U57" s="134">
        <f t="shared" si="1"/>
        <v>38</v>
      </c>
      <c r="V57" s="134">
        <f>SUM(V6:V56)</f>
        <v>7356</v>
      </c>
      <c r="W57" s="84"/>
      <c r="X57" s="85"/>
    </row>
    <row r="58" spans="1:24" x14ac:dyDescent="0.25">
      <c r="G58" s="73"/>
      <c r="H58" s="73"/>
      <c r="I58" s="73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4" x14ac:dyDescent="0.25"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4" ht="18.75" x14ac:dyDescent="0.3">
      <c r="A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4" ht="18.75" x14ac:dyDescent="0.3">
      <c r="A61" s="90"/>
    </row>
  </sheetData>
  <autoFilter ref="A5:X57"/>
  <mergeCells count="5">
    <mergeCell ref="D2:G2"/>
    <mergeCell ref="A3:A4"/>
    <mergeCell ref="B3:B4"/>
    <mergeCell ref="V3:V4"/>
    <mergeCell ref="T2:V2"/>
  </mergeCells>
  <pageMargins left="0.78740157480314965" right="0.23622047244094491" top="0.39370078740157483" bottom="0.19685039370078741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Q4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1" sqref="I11"/>
    </sheetView>
  </sheetViews>
  <sheetFormatPr defaultRowHeight="15" x14ac:dyDescent="0.2"/>
  <cols>
    <col min="1" max="1" width="8" style="122" customWidth="1"/>
    <col min="2" max="2" width="30" style="118" customWidth="1"/>
    <col min="3" max="6" width="9.140625" style="118" customWidth="1"/>
    <col min="7" max="7" width="9.140625" style="118" hidden="1" customWidth="1"/>
    <col min="8" max="9" width="9.140625" style="118" customWidth="1"/>
    <col min="10" max="10" width="11.7109375" style="118" bestFit="1" customWidth="1"/>
    <col min="11" max="12" width="9.140625" style="118" customWidth="1"/>
    <col min="13" max="13" width="9" style="118" hidden="1" customWidth="1"/>
    <col min="14" max="16" width="9.140625" style="118" customWidth="1"/>
    <col min="17" max="17" width="9" style="118" bestFit="1" customWidth="1"/>
    <col min="18" max="18" width="9.140625" style="118" customWidth="1"/>
    <col min="19" max="19" width="9.7109375" style="118" customWidth="1"/>
    <col min="20" max="20" width="9.42578125" style="118" bestFit="1" customWidth="1"/>
    <col min="21" max="21" width="9.7109375" style="118" bestFit="1" customWidth="1"/>
    <col min="22" max="26" width="9.140625" style="118" customWidth="1"/>
    <col min="27" max="27" width="9.140625" style="118" hidden="1" customWidth="1"/>
    <col min="28" max="28" width="10" style="118" bestFit="1" customWidth="1"/>
    <col min="29" max="29" width="9.140625" style="118" customWidth="1"/>
    <col min="30" max="30" width="9.140625" style="118" hidden="1" customWidth="1"/>
    <col min="31" max="31" width="8" style="118" customWidth="1"/>
    <col min="32" max="33" width="9.140625" style="118" customWidth="1"/>
    <col min="34" max="34" width="9.140625" style="118" hidden="1" customWidth="1"/>
    <col min="35" max="35" width="9.140625" style="118" bestFit="1" customWidth="1"/>
    <col min="36" max="39" width="9.140625" style="118" customWidth="1"/>
    <col min="40" max="40" width="9.28515625" style="118" customWidth="1"/>
    <col min="41" max="41" width="10.140625" style="118" customWidth="1"/>
    <col min="42" max="42" width="10.140625" style="118" hidden="1" customWidth="1"/>
    <col min="43" max="43" width="10.140625" style="118" customWidth="1"/>
    <col min="44" max="44" width="8.42578125" style="118" hidden="1" customWidth="1"/>
    <col min="45" max="45" width="8.140625" style="118" hidden="1" customWidth="1"/>
    <col min="46" max="46" width="8.85546875" style="118" hidden="1" customWidth="1"/>
    <col min="47" max="47" width="9.28515625" style="118" customWidth="1"/>
    <col min="48" max="48" width="11.7109375" style="118" hidden="1" customWidth="1"/>
    <col min="49" max="50" width="11.7109375" style="118" bestFit="1" customWidth="1"/>
    <col min="51" max="51" width="8.7109375" style="118" hidden="1" customWidth="1"/>
    <col min="52" max="52" width="9" style="118" customWidth="1"/>
    <col min="53" max="54" width="11.7109375" style="118" bestFit="1" customWidth="1"/>
    <col min="55" max="55" width="11.7109375" style="118" hidden="1" customWidth="1"/>
    <col min="56" max="56" width="10" style="118" hidden="1" customWidth="1"/>
    <col min="57" max="57" width="11.7109375" style="118" bestFit="1" customWidth="1"/>
    <col min="58" max="59" width="10.7109375" style="118" bestFit="1" customWidth="1"/>
    <col min="60" max="60" width="9" style="118" bestFit="1" customWidth="1"/>
    <col min="61" max="61" width="8.28515625" style="118" customWidth="1"/>
    <col min="62" max="62" width="8.5703125" style="118" customWidth="1"/>
    <col min="63" max="64" width="10.7109375" style="118" hidden="1" customWidth="1"/>
    <col min="65" max="65" width="11.7109375" style="118" hidden="1" customWidth="1"/>
    <col min="66" max="66" width="10.7109375" style="118" hidden="1" customWidth="1"/>
    <col min="67" max="67" width="9.5703125" style="118" customWidth="1"/>
    <col min="68" max="68" width="10" style="118" hidden="1" customWidth="1"/>
    <col min="69" max="69" width="13.85546875" style="118" customWidth="1"/>
    <col min="70" max="70" width="10.7109375" style="118" hidden="1" customWidth="1"/>
    <col min="71" max="71" width="11.7109375" style="118" bestFit="1" customWidth="1"/>
    <col min="72" max="72" width="10.7109375" style="118" hidden="1" customWidth="1"/>
    <col min="73" max="73" width="11.7109375" style="118" hidden="1" customWidth="1"/>
    <col min="74" max="74" width="13.7109375" style="118" customWidth="1"/>
    <col min="75" max="75" width="11.7109375" style="118" hidden="1" customWidth="1"/>
    <col min="76" max="76" width="9.140625" style="118" hidden="1" customWidth="1"/>
    <col min="77" max="77" width="11.7109375" style="118" hidden="1" customWidth="1"/>
    <col min="78" max="78" width="9.7109375" style="118" customWidth="1"/>
    <col min="79" max="79" width="10.42578125" style="118" customWidth="1"/>
    <col min="80" max="80" width="11.28515625" style="118" customWidth="1"/>
    <col min="81" max="82" width="9.140625" style="118" customWidth="1"/>
    <col min="83" max="84" width="9.7109375" style="118" hidden="1" customWidth="1"/>
    <col min="85" max="85" width="10.42578125" style="118" hidden="1" customWidth="1"/>
    <col min="86" max="86" width="10.42578125" style="118" bestFit="1" customWidth="1"/>
    <col min="87" max="87" width="12.28515625" style="118" hidden="1" customWidth="1"/>
    <col min="88" max="88" width="15.85546875" style="118" hidden="1" customWidth="1"/>
    <col min="89" max="90" width="9.140625" style="118" hidden="1" customWidth="1"/>
    <col min="91" max="91" width="9.140625" style="118"/>
    <col min="92" max="97" width="9.140625" style="118" hidden="1" customWidth="1"/>
    <col min="98" max="98" width="9.140625" style="118"/>
    <col min="99" max="99" width="9.140625" style="118" hidden="1" customWidth="1"/>
    <col min="100" max="134" width="9.140625" style="118"/>
    <col min="135" max="135" width="9.140625" style="118" hidden="1" customWidth="1"/>
    <col min="136" max="137" width="9.140625" style="118"/>
    <col min="138" max="138" width="9.140625" style="118" hidden="1" customWidth="1"/>
    <col min="139" max="140" width="9.140625" style="118"/>
    <col min="141" max="141" width="9.140625" style="118" hidden="1" customWidth="1"/>
    <col min="142" max="142" width="9.140625" style="118"/>
    <col min="143" max="143" width="9.140625" style="118" hidden="1" customWidth="1"/>
    <col min="144" max="146" width="9.140625" style="118"/>
    <col min="147" max="147" width="10.5703125" style="118" customWidth="1"/>
    <col min="148" max="178" width="9.140625" style="118"/>
    <col min="179" max="179" width="7.85546875" style="118" customWidth="1"/>
    <col min="180" max="180" width="35.28515625" style="118" customWidth="1"/>
    <col min="181" max="181" width="10.85546875" style="118" bestFit="1" customWidth="1"/>
    <col min="182" max="182" width="9.5703125" style="118" customWidth="1"/>
    <col min="183" max="183" width="12.140625" style="118" customWidth="1"/>
    <col min="184" max="184" width="10.7109375" style="118" bestFit="1" customWidth="1"/>
    <col min="185" max="186" width="0" style="118" hidden="1" customWidth="1"/>
    <col min="187" max="187" width="9.85546875" style="118" bestFit="1" customWidth="1"/>
    <col min="188" max="189" width="10" style="118" bestFit="1" customWidth="1"/>
    <col min="190" max="190" width="11.5703125" style="118" customWidth="1"/>
    <col min="191" max="191" width="9.28515625" style="118" customWidth="1"/>
    <col min="192" max="192" width="10" style="118" bestFit="1" customWidth="1"/>
    <col min="193" max="193" width="11.7109375" style="118" bestFit="1" customWidth="1"/>
    <col min="194" max="194" width="10.7109375" style="118" customWidth="1"/>
    <col min="195" max="195" width="11.7109375" style="118" bestFit="1" customWidth="1"/>
    <col min="196" max="196" width="10.7109375" style="118" customWidth="1"/>
    <col min="197" max="197" width="10" style="118" bestFit="1" customWidth="1"/>
    <col min="198" max="202" width="11.7109375" style="118" bestFit="1" customWidth="1"/>
    <col min="203" max="203" width="14" style="118" customWidth="1"/>
    <col min="204" max="205" width="11.7109375" style="118" bestFit="1" customWidth="1"/>
    <col min="206" max="206" width="9.5703125" style="118" customWidth="1"/>
    <col min="207" max="207" width="12.7109375" style="118" bestFit="1" customWidth="1"/>
    <col min="208" max="208" width="0" style="118" hidden="1" customWidth="1"/>
    <col min="209" max="209" width="11.7109375" style="118" bestFit="1" customWidth="1"/>
    <col min="210" max="210" width="0" style="118" hidden="1" customWidth="1"/>
    <col min="211" max="211" width="11.7109375" style="118" bestFit="1" customWidth="1"/>
    <col min="212" max="212" width="0" style="118" hidden="1" customWidth="1"/>
    <col min="213" max="213" width="9.85546875" style="118" bestFit="1" customWidth="1"/>
    <col min="214" max="219" width="0" style="118" hidden="1" customWidth="1"/>
    <col min="220" max="220" width="10.5703125" style="118" customWidth="1"/>
    <col min="221" max="221" width="10.140625" style="118" customWidth="1"/>
    <col min="222" max="222" width="10.7109375" style="118" bestFit="1" customWidth="1"/>
    <col min="223" max="224" width="0" style="118" hidden="1" customWidth="1"/>
    <col min="225" max="225" width="10.7109375" style="118" bestFit="1" customWidth="1"/>
    <col min="226" max="226" width="0" style="118" hidden="1" customWidth="1"/>
    <col min="227" max="227" width="11.7109375" style="118" bestFit="1" customWidth="1"/>
    <col min="228" max="228" width="10.7109375" style="118" bestFit="1" customWidth="1"/>
    <col min="229" max="229" width="9.7109375" style="118" bestFit="1" customWidth="1"/>
    <col min="230" max="230" width="0" style="118" hidden="1" customWidth="1"/>
    <col min="231" max="231" width="11.7109375" style="118" bestFit="1" customWidth="1"/>
    <col min="232" max="232" width="10" style="118" bestFit="1" customWidth="1"/>
    <col min="233" max="233" width="0" style="118" hidden="1" customWidth="1"/>
    <col min="234" max="236" width="11.7109375" style="118" bestFit="1" customWidth="1"/>
    <col min="237" max="237" width="10" style="118" bestFit="1" customWidth="1"/>
    <col min="238" max="238" width="0" style="118" hidden="1" customWidth="1"/>
    <col min="239" max="239" width="11.7109375" style="118" bestFit="1" customWidth="1"/>
    <col min="240" max="240" width="0" style="118" hidden="1" customWidth="1"/>
    <col min="241" max="242" width="11.7109375" style="118" bestFit="1" customWidth="1"/>
    <col min="243" max="243" width="9.7109375" style="118" bestFit="1" customWidth="1"/>
    <col min="244" max="244" width="11.7109375" style="118" bestFit="1" customWidth="1"/>
    <col min="245" max="245" width="10.7109375" style="118" bestFit="1" customWidth="1"/>
    <col min="246" max="246" width="10" style="118" bestFit="1" customWidth="1"/>
    <col min="247" max="247" width="11.7109375" style="118" bestFit="1" customWidth="1"/>
    <col min="248" max="251" width="0" style="118" hidden="1" customWidth="1"/>
    <col min="252" max="252" width="11.7109375" style="118" customWidth="1"/>
    <col min="253" max="257" width="0" style="118" hidden="1" customWidth="1"/>
    <col min="258" max="258" width="17" style="118" bestFit="1" customWidth="1"/>
    <col min="259" max="265" width="0" style="118" hidden="1" customWidth="1"/>
    <col min="266" max="266" width="11.7109375" style="118" bestFit="1" customWidth="1"/>
    <col min="267" max="268" width="0" style="118" hidden="1" customWidth="1"/>
    <col min="269" max="269" width="9" style="118" bestFit="1" customWidth="1"/>
    <col min="270" max="272" width="0" style="118" hidden="1" customWidth="1"/>
    <col min="273" max="273" width="9" style="118" bestFit="1" customWidth="1"/>
    <col min="274" max="274" width="0" style="118" hidden="1" customWidth="1"/>
    <col min="275" max="275" width="14" style="118" customWidth="1"/>
    <col min="276" max="276" width="9.42578125" style="118" bestFit="1" customWidth="1"/>
    <col min="277" max="277" width="9.7109375" style="118" bestFit="1" customWidth="1"/>
    <col min="278" max="280" width="0" style="118" hidden="1" customWidth="1"/>
    <col min="281" max="281" width="9" style="118" bestFit="1" customWidth="1"/>
    <col min="282" max="283" width="0" style="118" hidden="1" customWidth="1"/>
    <col min="284" max="284" width="10" style="118" bestFit="1" customWidth="1"/>
    <col min="285" max="289" width="0" style="118" hidden="1" customWidth="1"/>
    <col min="290" max="291" width="9.140625" style="118" bestFit="1" customWidth="1"/>
    <col min="292" max="295" width="0" style="118" hidden="1" customWidth="1"/>
    <col min="296" max="296" width="9.28515625" style="118" customWidth="1"/>
    <col min="297" max="299" width="10.140625" style="118" customWidth="1"/>
    <col min="300" max="300" width="9.7109375" style="118" customWidth="1"/>
    <col min="301" max="301" width="10" style="118" bestFit="1" customWidth="1"/>
    <col min="302" max="311" width="11.7109375" style="118" bestFit="1" customWidth="1"/>
    <col min="312" max="312" width="10" style="118" bestFit="1" customWidth="1"/>
    <col min="313" max="313" width="11.7109375" style="118" bestFit="1" customWidth="1"/>
    <col min="314" max="315" width="10.7109375" style="118" bestFit="1" customWidth="1"/>
    <col min="316" max="316" width="9" style="118" bestFit="1" customWidth="1"/>
    <col min="317" max="317" width="11.7109375" style="118" bestFit="1" customWidth="1"/>
    <col min="318" max="318" width="10" style="118" bestFit="1" customWidth="1"/>
    <col min="319" max="320" width="10.7109375" style="118" bestFit="1" customWidth="1"/>
    <col min="321" max="321" width="11.7109375" style="118" bestFit="1" customWidth="1"/>
    <col min="322" max="322" width="10.7109375" style="118" bestFit="1" customWidth="1"/>
    <col min="323" max="323" width="11.7109375" style="118" bestFit="1" customWidth="1"/>
    <col min="324" max="324" width="10" style="118" bestFit="1" customWidth="1"/>
    <col min="325" max="325" width="11.7109375" style="118" bestFit="1" customWidth="1"/>
    <col min="326" max="326" width="10.7109375" style="118" bestFit="1" customWidth="1"/>
    <col min="327" max="327" width="11.7109375" style="118" bestFit="1" customWidth="1"/>
    <col min="328" max="328" width="10.7109375" style="118" bestFit="1" customWidth="1"/>
    <col min="329" max="331" width="11.7109375" style="118" bestFit="1" customWidth="1"/>
    <col min="332" max="332" width="0" style="118" hidden="1" customWidth="1"/>
    <col min="333" max="333" width="11.7109375" style="118" bestFit="1" customWidth="1"/>
    <col min="334" max="334" width="9.7109375" style="118" customWidth="1"/>
    <col min="335" max="335" width="10.42578125" style="118" customWidth="1"/>
    <col min="336" max="336" width="11.28515625" style="118" customWidth="1"/>
    <col min="337" max="338" width="0" style="118" hidden="1" customWidth="1"/>
    <col min="339" max="339" width="9.7109375" style="118" customWidth="1"/>
    <col min="340" max="340" width="9.7109375" style="118" bestFit="1" customWidth="1"/>
    <col min="341" max="342" width="10.42578125" style="118" bestFit="1" customWidth="1"/>
    <col min="343" max="343" width="12.28515625" style="118" bestFit="1" customWidth="1"/>
    <col min="344" max="344" width="15.85546875" style="118" customWidth="1"/>
    <col min="345" max="434" width="9.140625" style="118"/>
    <col min="435" max="435" width="7.85546875" style="118" customWidth="1"/>
    <col min="436" max="436" width="35.28515625" style="118" customWidth="1"/>
    <col min="437" max="437" width="10.85546875" style="118" bestFit="1" customWidth="1"/>
    <col min="438" max="438" width="9.5703125" style="118" customWidth="1"/>
    <col min="439" max="439" width="12.140625" style="118" customWidth="1"/>
    <col min="440" max="440" width="10.7109375" style="118" bestFit="1" customWidth="1"/>
    <col min="441" max="442" width="0" style="118" hidden="1" customWidth="1"/>
    <col min="443" max="443" width="9.85546875" style="118" bestFit="1" customWidth="1"/>
    <col min="444" max="445" width="10" style="118" bestFit="1" customWidth="1"/>
    <col min="446" max="446" width="11.5703125" style="118" customWidth="1"/>
    <col min="447" max="447" width="9.28515625" style="118" customWidth="1"/>
    <col min="448" max="448" width="10" style="118" bestFit="1" customWidth="1"/>
    <col min="449" max="449" width="11.7109375" style="118" bestFit="1" customWidth="1"/>
    <col min="450" max="450" width="10.7109375" style="118" customWidth="1"/>
    <col min="451" max="451" width="11.7109375" style="118" bestFit="1" customWidth="1"/>
    <col min="452" max="452" width="10.7109375" style="118" customWidth="1"/>
    <col min="453" max="453" width="10" style="118" bestFit="1" customWidth="1"/>
    <col min="454" max="458" width="11.7109375" style="118" bestFit="1" customWidth="1"/>
    <col min="459" max="459" width="14" style="118" customWidth="1"/>
    <col min="460" max="461" width="11.7109375" style="118" bestFit="1" customWidth="1"/>
    <col min="462" max="462" width="9.5703125" style="118" customWidth="1"/>
    <col min="463" max="463" width="12.7109375" style="118" bestFit="1" customWidth="1"/>
    <col min="464" max="464" width="0" style="118" hidden="1" customWidth="1"/>
    <col min="465" max="465" width="11.7109375" style="118" bestFit="1" customWidth="1"/>
    <col min="466" max="466" width="0" style="118" hidden="1" customWidth="1"/>
    <col min="467" max="467" width="11.7109375" style="118" bestFit="1" customWidth="1"/>
    <col min="468" max="468" width="0" style="118" hidden="1" customWidth="1"/>
    <col min="469" max="469" width="9.85546875" style="118" bestFit="1" customWidth="1"/>
    <col min="470" max="475" width="0" style="118" hidden="1" customWidth="1"/>
    <col min="476" max="476" width="10.5703125" style="118" customWidth="1"/>
    <col min="477" max="477" width="10.140625" style="118" customWidth="1"/>
    <col min="478" max="478" width="10.7109375" style="118" bestFit="1" customWidth="1"/>
    <col min="479" max="480" width="0" style="118" hidden="1" customWidth="1"/>
    <col min="481" max="481" width="10.7109375" style="118" bestFit="1" customWidth="1"/>
    <col min="482" max="482" width="0" style="118" hidden="1" customWidth="1"/>
    <col min="483" max="483" width="11.7109375" style="118" bestFit="1" customWidth="1"/>
    <col min="484" max="484" width="10.7109375" style="118" bestFit="1" customWidth="1"/>
    <col min="485" max="485" width="9.7109375" style="118" bestFit="1" customWidth="1"/>
    <col min="486" max="486" width="0" style="118" hidden="1" customWidth="1"/>
    <col min="487" max="487" width="11.7109375" style="118" bestFit="1" customWidth="1"/>
    <col min="488" max="488" width="10" style="118" bestFit="1" customWidth="1"/>
    <col min="489" max="489" width="0" style="118" hidden="1" customWidth="1"/>
    <col min="490" max="492" width="11.7109375" style="118" bestFit="1" customWidth="1"/>
    <col min="493" max="493" width="10" style="118" bestFit="1" customWidth="1"/>
    <col min="494" max="494" width="0" style="118" hidden="1" customWidth="1"/>
    <col min="495" max="495" width="11.7109375" style="118" bestFit="1" customWidth="1"/>
    <col min="496" max="496" width="0" style="118" hidden="1" customWidth="1"/>
    <col min="497" max="498" width="11.7109375" style="118" bestFit="1" customWidth="1"/>
    <col min="499" max="499" width="9.7109375" style="118" bestFit="1" customWidth="1"/>
    <col min="500" max="500" width="11.7109375" style="118" bestFit="1" customWidth="1"/>
    <col min="501" max="501" width="10.7109375" style="118" bestFit="1" customWidth="1"/>
    <col min="502" max="502" width="10" style="118" bestFit="1" customWidth="1"/>
    <col min="503" max="503" width="11.7109375" style="118" bestFit="1" customWidth="1"/>
    <col min="504" max="507" width="0" style="118" hidden="1" customWidth="1"/>
    <col min="508" max="508" width="11.7109375" style="118" customWidth="1"/>
    <col min="509" max="513" width="0" style="118" hidden="1" customWidth="1"/>
    <col min="514" max="514" width="17" style="118" bestFit="1" customWidth="1"/>
    <col min="515" max="521" width="0" style="118" hidden="1" customWidth="1"/>
    <col min="522" max="522" width="11.7109375" style="118" bestFit="1" customWidth="1"/>
    <col min="523" max="524" width="0" style="118" hidden="1" customWidth="1"/>
    <col min="525" max="525" width="9" style="118" bestFit="1" customWidth="1"/>
    <col min="526" max="528" width="0" style="118" hidden="1" customWidth="1"/>
    <col min="529" max="529" width="9" style="118" bestFit="1" customWidth="1"/>
    <col min="530" max="530" width="0" style="118" hidden="1" customWidth="1"/>
    <col min="531" max="531" width="14" style="118" customWidth="1"/>
    <col min="532" max="532" width="9.42578125" style="118" bestFit="1" customWidth="1"/>
    <col min="533" max="533" width="9.7109375" style="118" bestFit="1" customWidth="1"/>
    <col min="534" max="536" width="0" style="118" hidden="1" customWidth="1"/>
    <col min="537" max="537" width="9" style="118" bestFit="1" customWidth="1"/>
    <col min="538" max="539" width="0" style="118" hidden="1" customWidth="1"/>
    <col min="540" max="540" width="10" style="118" bestFit="1" customWidth="1"/>
    <col min="541" max="545" width="0" style="118" hidden="1" customWidth="1"/>
    <col min="546" max="547" width="9.140625" style="118" bestFit="1" customWidth="1"/>
    <col min="548" max="551" width="0" style="118" hidden="1" customWidth="1"/>
    <col min="552" max="552" width="9.28515625" style="118" customWidth="1"/>
    <col min="553" max="555" width="10.140625" style="118" customWidth="1"/>
    <col min="556" max="556" width="9.7109375" style="118" customWidth="1"/>
    <col min="557" max="557" width="10" style="118" bestFit="1" customWidth="1"/>
    <col min="558" max="567" width="11.7109375" style="118" bestFit="1" customWidth="1"/>
    <col min="568" max="568" width="10" style="118" bestFit="1" customWidth="1"/>
    <col min="569" max="569" width="11.7109375" style="118" bestFit="1" customWidth="1"/>
    <col min="570" max="571" width="10.7109375" style="118" bestFit="1" customWidth="1"/>
    <col min="572" max="572" width="9" style="118" bestFit="1" customWidth="1"/>
    <col min="573" max="573" width="11.7109375" style="118" bestFit="1" customWidth="1"/>
    <col min="574" max="574" width="10" style="118" bestFit="1" customWidth="1"/>
    <col min="575" max="576" width="10.7109375" style="118" bestFit="1" customWidth="1"/>
    <col min="577" max="577" width="11.7109375" style="118" bestFit="1" customWidth="1"/>
    <col min="578" max="578" width="10.7109375" style="118" bestFit="1" customWidth="1"/>
    <col min="579" max="579" width="11.7109375" style="118" bestFit="1" customWidth="1"/>
    <col min="580" max="580" width="10" style="118" bestFit="1" customWidth="1"/>
    <col min="581" max="581" width="11.7109375" style="118" bestFit="1" customWidth="1"/>
    <col min="582" max="582" width="10.7109375" style="118" bestFit="1" customWidth="1"/>
    <col min="583" max="583" width="11.7109375" style="118" bestFit="1" customWidth="1"/>
    <col min="584" max="584" width="10.7109375" style="118" bestFit="1" customWidth="1"/>
    <col min="585" max="587" width="11.7109375" style="118" bestFit="1" customWidth="1"/>
    <col min="588" max="588" width="0" style="118" hidden="1" customWidth="1"/>
    <col min="589" max="589" width="11.7109375" style="118" bestFit="1" customWidth="1"/>
    <col min="590" max="590" width="9.7109375" style="118" customWidth="1"/>
    <col min="591" max="591" width="10.42578125" style="118" customWidth="1"/>
    <col min="592" max="592" width="11.28515625" style="118" customWidth="1"/>
    <col min="593" max="594" width="0" style="118" hidden="1" customWidth="1"/>
    <col min="595" max="595" width="9.7109375" style="118" customWidth="1"/>
    <col min="596" max="596" width="9.7109375" style="118" bestFit="1" customWidth="1"/>
    <col min="597" max="598" width="10.42578125" style="118" bestFit="1" customWidth="1"/>
    <col min="599" max="599" width="12.28515625" style="118" bestFit="1" customWidth="1"/>
    <col min="600" max="600" width="15.85546875" style="118" customWidth="1"/>
    <col min="601" max="690" width="9.140625" style="118"/>
    <col min="691" max="691" width="7.85546875" style="118" customWidth="1"/>
    <col min="692" max="692" width="35.28515625" style="118" customWidth="1"/>
    <col min="693" max="693" width="10.85546875" style="118" bestFit="1" customWidth="1"/>
    <col min="694" max="694" width="9.5703125" style="118" customWidth="1"/>
    <col min="695" max="695" width="12.140625" style="118" customWidth="1"/>
    <col min="696" max="696" width="10.7109375" style="118" bestFit="1" customWidth="1"/>
    <col min="697" max="698" width="0" style="118" hidden="1" customWidth="1"/>
    <col min="699" max="699" width="9.85546875" style="118" bestFit="1" customWidth="1"/>
    <col min="700" max="701" width="10" style="118" bestFit="1" customWidth="1"/>
    <col min="702" max="702" width="11.5703125" style="118" customWidth="1"/>
    <col min="703" max="703" width="9.28515625" style="118" customWidth="1"/>
    <col min="704" max="704" width="10" style="118" bestFit="1" customWidth="1"/>
    <col min="705" max="705" width="11.7109375" style="118" bestFit="1" customWidth="1"/>
    <col min="706" max="706" width="10.7109375" style="118" customWidth="1"/>
    <col min="707" max="707" width="11.7109375" style="118" bestFit="1" customWidth="1"/>
    <col min="708" max="708" width="10.7109375" style="118" customWidth="1"/>
    <col min="709" max="709" width="10" style="118" bestFit="1" customWidth="1"/>
    <col min="710" max="714" width="11.7109375" style="118" bestFit="1" customWidth="1"/>
    <col min="715" max="715" width="14" style="118" customWidth="1"/>
    <col min="716" max="717" width="11.7109375" style="118" bestFit="1" customWidth="1"/>
    <col min="718" max="718" width="9.5703125" style="118" customWidth="1"/>
    <col min="719" max="719" width="12.7109375" style="118" bestFit="1" customWidth="1"/>
    <col min="720" max="720" width="0" style="118" hidden="1" customWidth="1"/>
    <col min="721" max="721" width="11.7109375" style="118" bestFit="1" customWidth="1"/>
    <col min="722" max="722" width="0" style="118" hidden="1" customWidth="1"/>
    <col min="723" max="723" width="11.7109375" style="118" bestFit="1" customWidth="1"/>
    <col min="724" max="724" width="0" style="118" hidden="1" customWidth="1"/>
    <col min="725" max="725" width="9.85546875" style="118" bestFit="1" customWidth="1"/>
    <col min="726" max="731" width="0" style="118" hidden="1" customWidth="1"/>
    <col min="732" max="732" width="10.5703125" style="118" customWidth="1"/>
    <col min="733" max="733" width="10.140625" style="118" customWidth="1"/>
    <col min="734" max="734" width="10.7109375" style="118" bestFit="1" customWidth="1"/>
    <col min="735" max="736" width="0" style="118" hidden="1" customWidth="1"/>
    <col min="737" max="737" width="10.7109375" style="118" bestFit="1" customWidth="1"/>
    <col min="738" max="738" width="0" style="118" hidden="1" customWidth="1"/>
    <col min="739" max="739" width="11.7109375" style="118" bestFit="1" customWidth="1"/>
    <col min="740" max="740" width="10.7109375" style="118" bestFit="1" customWidth="1"/>
    <col min="741" max="741" width="9.7109375" style="118" bestFit="1" customWidth="1"/>
    <col min="742" max="742" width="0" style="118" hidden="1" customWidth="1"/>
    <col min="743" max="743" width="11.7109375" style="118" bestFit="1" customWidth="1"/>
    <col min="744" max="744" width="10" style="118" bestFit="1" customWidth="1"/>
    <col min="745" max="745" width="0" style="118" hidden="1" customWidth="1"/>
    <col min="746" max="748" width="11.7109375" style="118" bestFit="1" customWidth="1"/>
    <col min="749" max="749" width="10" style="118" bestFit="1" customWidth="1"/>
    <col min="750" max="750" width="0" style="118" hidden="1" customWidth="1"/>
    <col min="751" max="751" width="11.7109375" style="118" bestFit="1" customWidth="1"/>
    <col min="752" max="752" width="0" style="118" hidden="1" customWidth="1"/>
    <col min="753" max="754" width="11.7109375" style="118" bestFit="1" customWidth="1"/>
    <col min="755" max="755" width="9.7109375" style="118" bestFit="1" customWidth="1"/>
    <col min="756" max="756" width="11.7109375" style="118" bestFit="1" customWidth="1"/>
    <col min="757" max="757" width="10.7109375" style="118" bestFit="1" customWidth="1"/>
    <col min="758" max="758" width="10" style="118" bestFit="1" customWidth="1"/>
    <col min="759" max="759" width="11.7109375" style="118" bestFit="1" customWidth="1"/>
    <col min="760" max="763" width="0" style="118" hidden="1" customWidth="1"/>
    <col min="764" max="764" width="11.7109375" style="118" customWidth="1"/>
    <col min="765" max="769" width="0" style="118" hidden="1" customWidth="1"/>
    <col min="770" max="770" width="17" style="118" bestFit="1" customWidth="1"/>
    <col min="771" max="777" width="0" style="118" hidden="1" customWidth="1"/>
    <col min="778" max="778" width="11.7109375" style="118" bestFit="1" customWidth="1"/>
    <col min="779" max="780" width="0" style="118" hidden="1" customWidth="1"/>
    <col min="781" max="781" width="9" style="118" bestFit="1" customWidth="1"/>
    <col min="782" max="784" width="0" style="118" hidden="1" customWidth="1"/>
    <col min="785" max="785" width="9" style="118" bestFit="1" customWidth="1"/>
    <col min="786" max="786" width="0" style="118" hidden="1" customWidth="1"/>
    <col min="787" max="787" width="14" style="118" customWidth="1"/>
    <col min="788" max="788" width="9.42578125" style="118" bestFit="1" customWidth="1"/>
    <col min="789" max="789" width="9.7109375" style="118" bestFit="1" customWidth="1"/>
    <col min="790" max="792" width="0" style="118" hidden="1" customWidth="1"/>
    <col min="793" max="793" width="9" style="118" bestFit="1" customWidth="1"/>
    <col min="794" max="795" width="0" style="118" hidden="1" customWidth="1"/>
    <col min="796" max="796" width="10" style="118" bestFit="1" customWidth="1"/>
    <col min="797" max="801" width="0" style="118" hidden="1" customWidth="1"/>
    <col min="802" max="803" width="9.140625" style="118" bestFit="1" customWidth="1"/>
    <col min="804" max="807" width="0" style="118" hidden="1" customWidth="1"/>
    <col min="808" max="808" width="9.28515625" style="118" customWidth="1"/>
    <col min="809" max="811" width="10.140625" style="118" customWidth="1"/>
    <col min="812" max="812" width="9.7109375" style="118" customWidth="1"/>
    <col min="813" max="813" width="10" style="118" bestFit="1" customWidth="1"/>
    <col min="814" max="823" width="11.7109375" style="118" bestFit="1" customWidth="1"/>
    <col min="824" max="824" width="10" style="118" bestFit="1" customWidth="1"/>
    <col min="825" max="825" width="11.7109375" style="118" bestFit="1" customWidth="1"/>
    <col min="826" max="827" width="10.7109375" style="118" bestFit="1" customWidth="1"/>
    <col min="828" max="828" width="9" style="118" bestFit="1" customWidth="1"/>
    <col min="829" max="829" width="11.7109375" style="118" bestFit="1" customWidth="1"/>
    <col min="830" max="830" width="10" style="118" bestFit="1" customWidth="1"/>
    <col min="831" max="832" width="10.7109375" style="118" bestFit="1" customWidth="1"/>
    <col min="833" max="833" width="11.7109375" style="118" bestFit="1" customWidth="1"/>
    <col min="834" max="834" width="10.7109375" style="118" bestFit="1" customWidth="1"/>
    <col min="835" max="835" width="11.7109375" style="118" bestFit="1" customWidth="1"/>
    <col min="836" max="836" width="10" style="118" bestFit="1" customWidth="1"/>
    <col min="837" max="837" width="11.7109375" style="118" bestFit="1" customWidth="1"/>
    <col min="838" max="838" width="10.7109375" style="118" bestFit="1" customWidth="1"/>
    <col min="839" max="839" width="11.7109375" style="118" bestFit="1" customWidth="1"/>
    <col min="840" max="840" width="10.7109375" style="118" bestFit="1" customWidth="1"/>
    <col min="841" max="843" width="11.7109375" style="118" bestFit="1" customWidth="1"/>
    <col min="844" max="844" width="0" style="118" hidden="1" customWidth="1"/>
    <col min="845" max="845" width="11.7109375" style="118" bestFit="1" customWidth="1"/>
    <col min="846" max="846" width="9.7109375" style="118" customWidth="1"/>
    <col min="847" max="847" width="10.42578125" style="118" customWidth="1"/>
    <col min="848" max="848" width="11.28515625" style="118" customWidth="1"/>
    <col min="849" max="850" width="0" style="118" hidden="1" customWidth="1"/>
    <col min="851" max="851" width="9.7109375" style="118" customWidth="1"/>
    <col min="852" max="852" width="9.7109375" style="118" bestFit="1" customWidth="1"/>
    <col min="853" max="854" width="10.42578125" style="118" bestFit="1" customWidth="1"/>
    <col min="855" max="855" width="12.28515625" style="118" bestFit="1" customWidth="1"/>
    <col min="856" max="856" width="15.85546875" style="118" customWidth="1"/>
    <col min="857" max="946" width="9.140625" style="118"/>
    <col min="947" max="947" width="7.85546875" style="118" customWidth="1"/>
    <col min="948" max="948" width="35.28515625" style="118" customWidth="1"/>
    <col min="949" max="949" width="10.85546875" style="118" bestFit="1" customWidth="1"/>
    <col min="950" max="950" width="9.5703125" style="118" customWidth="1"/>
    <col min="951" max="951" width="12.140625" style="118" customWidth="1"/>
    <col min="952" max="952" width="10.7109375" style="118" bestFit="1" customWidth="1"/>
    <col min="953" max="954" width="0" style="118" hidden="1" customWidth="1"/>
    <col min="955" max="955" width="9.85546875" style="118" bestFit="1" customWidth="1"/>
    <col min="956" max="957" width="10" style="118" bestFit="1" customWidth="1"/>
    <col min="958" max="958" width="11.5703125" style="118" customWidth="1"/>
    <col min="959" max="959" width="9.28515625" style="118" customWidth="1"/>
    <col min="960" max="960" width="10" style="118" bestFit="1" customWidth="1"/>
    <col min="961" max="961" width="11.7109375" style="118" bestFit="1" customWidth="1"/>
    <col min="962" max="962" width="10.7109375" style="118" customWidth="1"/>
    <col min="963" max="963" width="11.7109375" style="118" bestFit="1" customWidth="1"/>
    <col min="964" max="964" width="10.7109375" style="118" customWidth="1"/>
    <col min="965" max="965" width="10" style="118" bestFit="1" customWidth="1"/>
    <col min="966" max="970" width="11.7109375" style="118" bestFit="1" customWidth="1"/>
    <col min="971" max="971" width="14" style="118" customWidth="1"/>
    <col min="972" max="973" width="11.7109375" style="118" bestFit="1" customWidth="1"/>
    <col min="974" max="974" width="9.5703125" style="118" customWidth="1"/>
    <col min="975" max="975" width="12.7109375" style="118" bestFit="1" customWidth="1"/>
    <col min="976" max="976" width="0" style="118" hidden="1" customWidth="1"/>
    <col min="977" max="977" width="11.7109375" style="118" bestFit="1" customWidth="1"/>
    <col min="978" max="978" width="0" style="118" hidden="1" customWidth="1"/>
    <col min="979" max="979" width="11.7109375" style="118" bestFit="1" customWidth="1"/>
    <col min="980" max="980" width="0" style="118" hidden="1" customWidth="1"/>
    <col min="981" max="981" width="9.85546875" style="118" bestFit="1" customWidth="1"/>
    <col min="982" max="987" width="0" style="118" hidden="1" customWidth="1"/>
    <col min="988" max="988" width="10.5703125" style="118" customWidth="1"/>
    <col min="989" max="989" width="10.140625" style="118" customWidth="1"/>
    <col min="990" max="990" width="10.7109375" style="118" bestFit="1" customWidth="1"/>
    <col min="991" max="992" width="0" style="118" hidden="1" customWidth="1"/>
    <col min="993" max="993" width="10.7109375" style="118" bestFit="1" customWidth="1"/>
    <col min="994" max="994" width="0" style="118" hidden="1" customWidth="1"/>
    <col min="995" max="995" width="11.7109375" style="118" bestFit="1" customWidth="1"/>
    <col min="996" max="996" width="10.7109375" style="118" bestFit="1" customWidth="1"/>
    <col min="997" max="997" width="9.7109375" style="118" bestFit="1" customWidth="1"/>
    <col min="998" max="998" width="0" style="118" hidden="1" customWidth="1"/>
    <col min="999" max="999" width="11.7109375" style="118" bestFit="1" customWidth="1"/>
    <col min="1000" max="1000" width="10" style="118" bestFit="1" customWidth="1"/>
    <col min="1001" max="1001" width="0" style="118" hidden="1" customWidth="1"/>
    <col min="1002" max="1004" width="11.7109375" style="118" bestFit="1" customWidth="1"/>
    <col min="1005" max="1005" width="10" style="118" bestFit="1" customWidth="1"/>
    <col min="1006" max="1006" width="0" style="118" hidden="1" customWidth="1"/>
    <col min="1007" max="1007" width="11.7109375" style="118" bestFit="1" customWidth="1"/>
    <col min="1008" max="1008" width="0" style="118" hidden="1" customWidth="1"/>
    <col min="1009" max="1010" width="11.7109375" style="118" bestFit="1" customWidth="1"/>
    <col min="1011" max="1011" width="9.7109375" style="118" bestFit="1" customWidth="1"/>
    <col min="1012" max="1012" width="11.7109375" style="118" bestFit="1" customWidth="1"/>
    <col min="1013" max="1013" width="10.7109375" style="118" bestFit="1" customWidth="1"/>
    <col min="1014" max="1014" width="10" style="118" bestFit="1" customWidth="1"/>
    <col min="1015" max="1015" width="11.7109375" style="118" bestFit="1" customWidth="1"/>
    <col min="1016" max="1019" width="0" style="118" hidden="1" customWidth="1"/>
    <col min="1020" max="1020" width="11.7109375" style="118" customWidth="1"/>
    <col min="1021" max="1025" width="0" style="118" hidden="1" customWidth="1"/>
    <col min="1026" max="1026" width="17" style="118" bestFit="1" customWidth="1"/>
    <col min="1027" max="1033" width="0" style="118" hidden="1" customWidth="1"/>
    <col min="1034" max="1034" width="11.7109375" style="118" bestFit="1" customWidth="1"/>
    <col min="1035" max="1036" width="0" style="118" hidden="1" customWidth="1"/>
    <col min="1037" max="1037" width="9" style="118" bestFit="1" customWidth="1"/>
    <col min="1038" max="1040" width="0" style="118" hidden="1" customWidth="1"/>
    <col min="1041" max="1041" width="9" style="118" bestFit="1" customWidth="1"/>
    <col min="1042" max="1042" width="0" style="118" hidden="1" customWidth="1"/>
    <col min="1043" max="1043" width="14" style="118" customWidth="1"/>
    <col min="1044" max="1044" width="9.42578125" style="118" bestFit="1" customWidth="1"/>
    <col min="1045" max="1045" width="9.7109375" style="118" bestFit="1" customWidth="1"/>
    <col min="1046" max="1048" width="0" style="118" hidden="1" customWidth="1"/>
    <col min="1049" max="1049" width="9" style="118" bestFit="1" customWidth="1"/>
    <col min="1050" max="1051" width="0" style="118" hidden="1" customWidth="1"/>
    <col min="1052" max="1052" width="10" style="118" bestFit="1" customWidth="1"/>
    <col min="1053" max="1057" width="0" style="118" hidden="1" customWidth="1"/>
    <col min="1058" max="1059" width="9.140625" style="118" bestFit="1" customWidth="1"/>
    <col min="1060" max="1063" width="0" style="118" hidden="1" customWidth="1"/>
    <col min="1064" max="1064" width="9.28515625" style="118" customWidth="1"/>
    <col min="1065" max="1067" width="10.140625" style="118" customWidth="1"/>
    <col min="1068" max="1068" width="9.7109375" style="118" customWidth="1"/>
    <col min="1069" max="1069" width="10" style="118" bestFit="1" customWidth="1"/>
    <col min="1070" max="1079" width="11.7109375" style="118" bestFit="1" customWidth="1"/>
    <col min="1080" max="1080" width="10" style="118" bestFit="1" customWidth="1"/>
    <col min="1081" max="1081" width="11.7109375" style="118" bestFit="1" customWidth="1"/>
    <col min="1082" max="1083" width="10.7109375" style="118" bestFit="1" customWidth="1"/>
    <col min="1084" max="1084" width="9" style="118" bestFit="1" customWidth="1"/>
    <col min="1085" max="1085" width="11.7109375" style="118" bestFit="1" customWidth="1"/>
    <col min="1086" max="1086" width="10" style="118" bestFit="1" customWidth="1"/>
    <col min="1087" max="1088" width="10.7109375" style="118" bestFit="1" customWidth="1"/>
    <col min="1089" max="1089" width="11.7109375" style="118" bestFit="1" customWidth="1"/>
    <col min="1090" max="1090" width="10.7109375" style="118" bestFit="1" customWidth="1"/>
    <col min="1091" max="1091" width="11.7109375" style="118" bestFit="1" customWidth="1"/>
    <col min="1092" max="1092" width="10" style="118" bestFit="1" customWidth="1"/>
    <col min="1093" max="1093" width="11.7109375" style="118" bestFit="1" customWidth="1"/>
    <col min="1094" max="1094" width="10.7109375" style="118" bestFit="1" customWidth="1"/>
    <col min="1095" max="1095" width="11.7109375" style="118" bestFit="1" customWidth="1"/>
    <col min="1096" max="1096" width="10.7109375" style="118" bestFit="1" customWidth="1"/>
    <col min="1097" max="1099" width="11.7109375" style="118" bestFit="1" customWidth="1"/>
    <col min="1100" max="1100" width="0" style="118" hidden="1" customWidth="1"/>
    <col min="1101" max="1101" width="11.7109375" style="118" bestFit="1" customWidth="1"/>
    <col min="1102" max="1102" width="9.7109375" style="118" customWidth="1"/>
    <col min="1103" max="1103" width="10.42578125" style="118" customWidth="1"/>
    <col min="1104" max="1104" width="11.28515625" style="118" customWidth="1"/>
    <col min="1105" max="1106" width="0" style="118" hidden="1" customWidth="1"/>
    <col min="1107" max="1107" width="9.7109375" style="118" customWidth="1"/>
    <col min="1108" max="1108" width="9.7109375" style="118" bestFit="1" customWidth="1"/>
    <col min="1109" max="1110" width="10.42578125" style="118" bestFit="1" customWidth="1"/>
    <col min="1111" max="1111" width="12.28515625" style="118" bestFit="1" customWidth="1"/>
    <col min="1112" max="1112" width="15.85546875" style="118" customWidth="1"/>
    <col min="1113" max="1202" width="9.140625" style="118"/>
    <col min="1203" max="1203" width="7.85546875" style="118" customWidth="1"/>
    <col min="1204" max="1204" width="35.28515625" style="118" customWidth="1"/>
    <col min="1205" max="1205" width="10.85546875" style="118" bestFit="1" customWidth="1"/>
    <col min="1206" max="1206" width="9.5703125" style="118" customWidth="1"/>
    <col min="1207" max="1207" width="12.140625" style="118" customWidth="1"/>
    <col min="1208" max="1208" width="10.7109375" style="118" bestFit="1" customWidth="1"/>
    <col min="1209" max="1210" width="0" style="118" hidden="1" customWidth="1"/>
    <col min="1211" max="1211" width="9.85546875" style="118" bestFit="1" customWidth="1"/>
    <col min="1212" max="1213" width="10" style="118" bestFit="1" customWidth="1"/>
    <col min="1214" max="1214" width="11.5703125" style="118" customWidth="1"/>
    <col min="1215" max="1215" width="9.28515625" style="118" customWidth="1"/>
    <col min="1216" max="1216" width="10" style="118" bestFit="1" customWidth="1"/>
    <col min="1217" max="1217" width="11.7109375" style="118" bestFit="1" customWidth="1"/>
    <col min="1218" max="1218" width="10.7109375" style="118" customWidth="1"/>
    <col min="1219" max="1219" width="11.7109375" style="118" bestFit="1" customWidth="1"/>
    <col min="1220" max="1220" width="10.7109375" style="118" customWidth="1"/>
    <col min="1221" max="1221" width="10" style="118" bestFit="1" customWidth="1"/>
    <col min="1222" max="1226" width="11.7109375" style="118" bestFit="1" customWidth="1"/>
    <col min="1227" max="1227" width="14" style="118" customWidth="1"/>
    <col min="1228" max="1229" width="11.7109375" style="118" bestFit="1" customWidth="1"/>
    <col min="1230" max="1230" width="9.5703125" style="118" customWidth="1"/>
    <col min="1231" max="1231" width="12.7109375" style="118" bestFit="1" customWidth="1"/>
    <col min="1232" max="1232" width="0" style="118" hidden="1" customWidth="1"/>
    <col min="1233" max="1233" width="11.7109375" style="118" bestFit="1" customWidth="1"/>
    <col min="1234" max="1234" width="0" style="118" hidden="1" customWidth="1"/>
    <col min="1235" max="1235" width="11.7109375" style="118" bestFit="1" customWidth="1"/>
    <col min="1236" max="1236" width="0" style="118" hidden="1" customWidth="1"/>
    <col min="1237" max="1237" width="9.85546875" style="118" bestFit="1" customWidth="1"/>
    <col min="1238" max="1243" width="0" style="118" hidden="1" customWidth="1"/>
    <col min="1244" max="1244" width="10.5703125" style="118" customWidth="1"/>
    <col min="1245" max="1245" width="10.140625" style="118" customWidth="1"/>
    <col min="1246" max="1246" width="10.7109375" style="118" bestFit="1" customWidth="1"/>
    <col min="1247" max="1248" width="0" style="118" hidden="1" customWidth="1"/>
    <col min="1249" max="1249" width="10.7109375" style="118" bestFit="1" customWidth="1"/>
    <col min="1250" max="1250" width="0" style="118" hidden="1" customWidth="1"/>
    <col min="1251" max="1251" width="11.7109375" style="118" bestFit="1" customWidth="1"/>
    <col min="1252" max="1252" width="10.7109375" style="118" bestFit="1" customWidth="1"/>
    <col min="1253" max="1253" width="9.7109375" style="118" bestFit="1" customWidth="1"/>
    <col min="1254" max="1254" width="0" style="118" hidden="1" customWidth="1"/>
    <col min="1255" max="1255" width="11.7109375" style="118" bestFit="1" customWidth="1"/>
    <col min="1256" max="1256" width="10" style="118" bestFit="1" customWidth="1"/>
    <col min="1257" max="1257" width="0" style="118" hidden="1" customWidth="1"/>
    <col min="1258" max="1260" width="11.7109375" style="118" bestFit="1" customWidth="1"/>
    <col min="1261" max="1261" width="10" style="118" bestFit="1" customWidth="1"/>
    <col min="1262" max="1262" width="0" style="118" hidden="1" customWidth="1"/>
    <col min="1263" max="1263" width="11.7109375" style="118" bestFit="1" customWidth="1"/>
    <col min="1264" max="1264" width="0" style="118" hidden="1" customWidth="1"/>
    <col min="1265" max="1266" width="11.7109375" style="118" bestFit="1" customWidth="1"/>
    <col min="1267" max="1267" width="9.7109375" style="118" bestFit="1" customWidth="1"/>
    <col min="1268" max="1268" width="11.7109375" style="118" bestFit="1" customWidth="1"/>
    <col min="1269" max="1269" width="10.7109375" style="118" bestFit="1" customWidth="1"/>
    <col min="1270" max="1270" width="10" style="118" bestFit="1" customWidth="1"/>
    <col min="1271" max="1271" width="11.7109375" style="118" bestFit="1" customWidth="1"/>
    <col min="1272" max="1275" width="0" style="118" hidden="1" customWidth="1"/>
    <col min="1276" max="1276" width="11.7109375" style="118" customWidth="1"/>
    <col min="1277" max="1281" width="0" style="118" hidden="1" customWidth="1"/>
    <col min="1282" max="1282" width="17" style="118" bestFit="1" customWidth="1"/>
    <col min="1283" max="1289" width="0" style="118" hidden="1" customWidth="1"/>
    <col min="1290" max="1290" width="11.7109375" style="118" bestFit="1" customWidth="1"/>
    <col min="1291" max="1292" width="0" style="118" hidden="1" customWidth="1"/>
    <col min="1293" max="1293" width="9" style="118" bestFit="1" customWidth="1"/>
    <col min="1294" max="1296" width="0" style="118" hidden="1" customWidth="1"/>
    <col min="1297" max="1297" width="9" style="118" bestFit="1" customWidth="1"/>
    <col min="1298" max="1298" width="0" style="118" hidden="1" customWidth="1"/>
    <col min="1299" max="1299" width="14" style="118" customWidth="1"/>
    <col min="1300" max="1300" width="9.42578125" style="118" bestFit="1" customWidth="1"/>
    <col min="1301" max="1301" width="9.7109375" style="118" bestFit="1" customWidth="1"/>
    <col min="1302" max="1304" width="0" style="118" hidden="1" customWidth="1"/>
    <col min="1305" max="1305" width="9" style="118" bestFit="1" customWidth="1"/>
    <col min="1306" max="1307" width="0" style="118" hidden="1" customWidth="1"/>
    <col min="1308" max="1308" width="10" style="118" bestFit="1" customWidth="1"/>
    <col min="1309" max="1313" width="0" style="118" hidden="1" customWidth="1"/>
    <col min="1314" max="1315" width="9.140625" style="118" bestFit="1" customWidth="1"/>
    <col min="1316" max="1319" width="0" style="118" hidden="1" customWidth="1"/>
    <col min="1320" max="1320" width="9.28515625" style="118" customWidth="1"/>
    <col min="1321" max="1323" width="10.140625" style="118" customWidth="1"/>
    <col min="1324" max="1324" width="9.7109375" style="118" customWidth="1"/>
    <col min="1325" max="1325" width="10" style="118" bestFit="1" customWidth="1"/>
    <col min="1326" max="1335" width="11.7109375" style="118" bestFit="1" customWidth="1"/>
    <col min="1336" max="1336" width="10" style="118" bestFit="1" customWidth="1"/>
    <col min="1337" max="1337" width="11.7109375" style="118" bestFit="1" customWidth="1"/>
    <col min="1338" max="1339" width="10.7109375" style="118" bestFit="1" customWidth="1"/>
    <col min="1340" max="1340" width="9" style="118" bestFit="1" customWidth="1"/>
    <col min="1341" max="1341" width="11.7109375" style="118" bestFit="1" customWidth="1"/>
    <col min="1342" max="1342" width="10" style="118" bestFit="1" customWidth="1"/>
    <col min="1343" max="1344" width="10.7109375" style="118" bestFit="1" customWidth="1"/>
    <col min="1345" max="1345" width="11.7109375" style="118" bestFit="1" customWidth="1"/>
    <col min="1346" max="1346" width="10.7109375" style="118" bestFit="1" customWidth="1"/>
    <col min="1347" max="1347" width="11.7109375" style="118" bestFit="1" customWidth="1"/>
    <col min="1348" max="1348" width="10" style="118" bestFit="1" customWidth="1"/>
    <col min="1349" max="1349" width="11.7109375" style="118" bestFit="1" customWidth="1"/>
    <col min="1350" max="1350" width="10.7109375" style="118" bestFit="1" customWidth="1"/>
    <col min="1351" max="1351" width="11.7109375" style="118" bestFit="1" customWidth="1"/>
    <col min="1352" max="1352" width="10.7109375" style="118" bestFit="1" customWidth="1"/>
    <col min="1353" max="1355" width="11.7109375" style="118" bestFit="1" customWidth="1"/>
    <col min="1356" max="1356" width="0" style="118" hidden="1" customWidth="1"/>
    <col min="1357" max="1357" width="11.7109375" style="118" bestFit="1" customWidth="1"/>
    <col min="1358" max="1358" width="9.7109375" style="118" customWidth="1"/>
    <col min="1359" max="1359" width="10.42578125" style="118" customWidth="1"/>
    <col min="1360" max="1360" width="11.28515625" style="118" customWidth="1"/>
    <col min="1361" max="1362" width="0" style="118" hidden="1" customWidth="1"/>
    <col min="1363" max="1363" width="9.7109375" style="118" customWidth="1"/>
    <col min="1364" max="1364" width="9.7109375" style="118" bestFit="1" customWidth="1"/>
    <col min="1365" max="1366" width="10.42578125" style="118" bestFit="1" customWidth="1"/>
    <col min="1367" max="1367" width="12.28515625" style="118" bestFit="1" customWidth="1"/>
    <col min="1368" max="1368" width="15.85546875" style="118" customWidth="1"/>
    <col min="1369" max="1458" width="9.140625" style="118"/>
    <col min="1459" max="1459" width="7.85546875" style="118" customWidth="1"/>
    <col min="1460" max="1460" width="35.28515625" style="118" customWidth="1"/>
    <col min="1461" max="1461" width="10.85546875" style="118" bestFit="1" customWidth="1"/>
    <col min="1462" max="1462" width="9.5703125" style="118" customWidth="1"/>
    <col min="1463" max="1463" width="12.140625" style="118" customWidth="1"/>
    <col min="1464" max="1464" width="10.7109375" style="118" bestFit="1" customWidth="1"/>
    <col min="1465" max="1466" width="0" style="118" hidden="1" customWidth="1"/>
    <col min="1467" max="1467" width="9.85546875" style="118" bestFit="1" customWidth="1"/>
    <col min="1468" max="1469" width="10" style="118" bestFit="1" customWidth="1"/>
    <col min="1470" max="1470" width="11.5703125" style="118" customWidth="1"/>
    <col min="1471" max="1471" width="9.28515625" style="118" customWidth="1"/>
    <col min="1472" max="1472" width="10" style="118" bestFit="1" customWidth="1"/>
    <col min="1473" max="1473" width="11.7109375" style="118" bestFit="1" customWidth="1"/>
    <col min="1474" max="1474" width="10.7109375" style="118" customWidth="1"/>
    <col min="1475" max="1475" width="11.7109375" style="118" bestFit="1" customWidth="1"/>
    <col min="1476" max="1476" width="10.7109375" style="118" customWidth="1"/>
    <col min="1477" max="1477" width="10" style="118" bestFit="1" customWidth="1"/>
    <col min="1478" max="1482" width="11.7109375" style="118" bestFit="1" customWidth="1"/>
    <col min="1483" max="1483" width="14" style="118" customWidth="1"/>
    <col min="1484" max="1485" width="11.7109375" style="118" bestFit="1" customWidth="1"/>
    <col min="1486" max="1486" width="9.5703125" style="118" customWidth="1"/>
    <col min="1487" max="1487" width="12.7109375" style="118" bestFit="1" customWidth="1"/>
    <col min="1488" max="1488" width="0" style="118" hidden="1" customWidth="1"/>
    <col min="1489" max="1489" width="11.7109375" style="118" bestFit="1" customWidth="1"/>
    <col min="1490" max="1490" width="0" style="118" hidden="1" customWidth="1"/>
    <col min="1491" max="1491" width="11.7109375" style="118" bestFit="1" customWidth="1"/>
    <col min="1492" max="1492" width="0" style="118" hidden="1" customWidth="1"/>
    <col min="1493" max="1493" width="9.85546875" style="118" bestFit="1" customWidth="1"/>
    <col min="1494" max="1499" width="0" style="118" hidden="1" customWidth="1"/>
    <col min="1500" max="1500" width="10.5703125" style="118" customWidth="1"/>
    <col min="1501" max="1501" width="10.140625" style="118" customWidth="1"/>
    <col min="1502" max="1502" width="10.7109375" style="118" bestFit="1" customWidth="1"/>
    <col min="1503" max="1504" width="0" style="118" hidden="1" customWidth="1"/>
    <col min="1505" max="1505" width="10.7109375" style="118" bestFit="1" customWidth="1"/>
    <col min="1506" max="1506" width="0" style="118" hidden="1" customWidth="1"/>
    <col min="1507" max="1507" width="11.7109375" style="118" bestFit="1" customWidth="1"/>
    <col min="1508" max="1508" width="10.7109375" style="118" bestFit="1" customWidth="1"/>
    <col min="1509" max="1509" width="9.7109375" style="118" bestFit="1" customWidth="1"/>
    <col min="1510" max="1510" width="0" style="118" hidden="1" customWidth="1"/>
    <col min="1511" max="1511" width="11.7109375" style="118" bestFit="1" customWidth="1"/>
    <col min="1512" max="1512" width="10" style="118" bestFit="1" customWidth="1"/>
    <col min="1513" max="1513" width="0" style="118" hidden="1" customWidth="1"/>
    <col min="1514" max="1516" width="11.7109375" style="118" bestFit="1" customWidth="1"/>
    <col min="1517" max="1517" width="10" style="118" bestFit="1" customWidth="1"/>
    <col min="1518" max="1518" width="0" style="118" hidden="1" customWidth="1"/>
    <col min="1519" max="1519" width="11.7109375" style="118" bestFit="1" customWidth="1"/>
    <col min="1520" max="1520" width="0" style="118" hidden="1" customWidth="1"/>
    <col min="1521" max="1522" width="11.7109375" style="118" bestFit="1" customWidth="1"/>
    <col min="1523" max="1523" width="9.7109375" style="118" bestFit="1" customWidth="1"/>
    <col min="1524" max="1524" width="11.7109375" style="118" bestFit="1" customWidth="1"/>
    <col min="1525" max="1525" width="10.7109375" style="118" bestFit="1" customWidth="1"/>
    <col min="1526" max="1526" width="10" style="118" bestFit="1" customWidth="1"/>
    <col min="1527" max="1527" width="11.7109375" style="118" bestFit="1" customWidth="1"/>
    <col min="1528" max="1531" width="0" style="118" hidden="1" customWidth="1"/>
    <col min="1532" max="1532" width="11.7109375" style="118" customWidth="1"/>
    <col min="1533" max="1537" width="0" style="118" hidden="1" customWidth="1"/>
    <col min="1538" max="1538" width="17" style="118" bestFit="1" customWidth="1"/>
    <col min="1539" max="1545" width="0" style="118" hidden="1" customWidth="1"/>
    <col min="1546" max="1546" width="11.7109375" style="118" bestFit="1" customWidth="1"/>
    <col min="1547" max="1548" width="0" style="118" hidden="1" customWidth="1"/>
    <col min="1549" max="1549" width="9" style="118" bestFit="1" customWidth="1"/>
    <col min="1550" max="1552" width="0" style="118" hidden="1" customWidth="1"/>
    <col min="1553" max="1553" width="9" style="118" bestFit="1" customWidth="1"/>
    <col min="1554" max="1554" width="0" style="118" hidden="1" customWidth="1"/>
    <col min="1555" max="1555" width="14" style="118" customWidth="1"/>
    <col min="1556" max="1556" width="9.42578125" style="118" bestFit="1" customWidth="1"/>
    <col min="1557" max="1557" width="9.7109375" style="118" bestFit="1" customWidth="1"/>
    <col min="1558" max="1560" width="0" style="118" hidden="1" customWidth="1"/>
    <col min="1561" max="1561" width="9" style="118" bestFit="1" customWidth="1"/>
    <col min="1562" max="1563" width="0" style="118" hidden="1" customWidth="1"/>
    <col min="1564" max="1564" width="10" style="118" bestFit="1" customWidth="1"/>
    <col min="1565" max="1569" width="0" style="118" hidden="1" customWidth="1"/>
    <col min="1570" max="1571" width="9.140625" style="118" bestFit="1" customWidth="1"/>
    <col min="1572" max="1575" width="0" style="118" hidden="1" customWidth="1"/>
    <col min="1576" max="1576" width="9.28515625" style="118" customWidth="1"/>
    <col min="1577" max="1579" width="10.140625" style="118" customWidth="1"/>
    <col min="1580" max="1580" width="9.7109375" style="118" customWidth="1"/>
    <col min="1581" max="1581" width="10" style="118" bestFit="1" customWidth="1"/>
    <col min="1582" max="1591" width="11.7109375" style="118" bestFit="1" customWidth="1"/>
    <col min="1592" max="1592" width="10" style="118" bestFit="1" customWidth="1"/>
    <col min="1593" max="1593" width="11.7109375" style="118" bestFit="1" customWidth="1"/>
    <col min="1594" max="1595" width="10.7109375" style="118" bestFit="1" customWidth="1"/>
    <col min="1596" max="1596" width="9" style="118" bestFit="1" customWidth="1"/>
    <col min="1597" max="1597" width="11.7109375" style="118" bestFit="1" customWidth="1"/>
    <col min="1598" max="1598" width="10" style="118" bestFit="1" customWidth="1"/>
    <col min="1599" max="1600" width="10.7109375" style="118" bestFit="1" customWidth="1"/>
    <col min="1601" max="1601" width="11.7109375" style="118" bestFit="1" customWidth="1"/>
    <col min="1602" max="1602" width="10.7109375" style="118" bestFit="1" customWidth="1"/>
    <col min="1603" max="1603" width="11.7109375" style="118" bestFit="1" customWidth="1"/>
    <col min="1604" max="1604" width="10" style="118" bestFit="1" customWidth="1"/>
    <col min="1605" max="1605" width="11.7109375" style="118" bestFit="1" customWidth="1"/>
    <col min="1606" max="1606" width="10.7109375" style="118" bestFit="1" customWidth="1"/>
    <col min="1607" max="1607" width="11.7109375" style="118" bestFit="1" customWidth="1"/>
    <col min="1608" max="1608" width="10.7109375" style="118" bestFit="1" customWidth="1"/>
    <col min="1609" max="1611" width="11.7109375" style="118" bestFit="1" customWidth="1"/>
    <col min="1612" max="1612" width="0" style="118" hidden="1" customWidth="1"/>
    <col min="1613" max="1613" width="11.7109375" style="118" bestFit="1" customWidth="1"/>
    <col min="1614" max="1614" width="9.7109375" style="118" customWidth="1"/>
    <col min="1615" max="1615" width="10.42578125" style="118" customWidth="1"/>
    <col min="1616" max="1616" width="11.28515625" style="118" customWidth="1"/>
    <col min="1617" max="1618" width="0" style="118" hidden="1" customWidth="1"/>
    <col min="1619" max="1619" width="9.7109375" style="118" customWidth="1"/>
    <col min="1620" max="1620" width="9.7109375" style="118" bestFit="1" customWidth="1"/>
    <col min="1621" max="1622" width="10.42578125" style="118" bestFit="1" customWidth="1"/>
    <col min="1623" max="1623" width="12.28515625" style="118" bestFit="1" customWidth="1"/>
    <col min="1624" max="1624" width="15.85546875" style="118" customWidth="1"/>
    <col min="1625" max="1714" width="9.140625" style="118"/>
    <col min="1715" max="1715" width="7.85546875" style="118" customWidth="1"/>
    <col min="1716" max="1716" width="35.28515625" style="118" customWidth="1"/>
    <col min="1717" max="1717" width="10.85546875" style="118" bestFit="1" customWidth="1"/>
    <col min="1718" max="1718" width="9.5703125" style="118" customWidth="1"/>
    <col min="1719" max="1719" width="12.140625" style="118" customWidth="1"/>
    <col min="1720" max="1720" width="10.7109375" style="118" bestFit="1" customWidth="1"/>
    <col min="1721" max="1722" width="0" style="118" hidden="1" customWidth="1"/>
    <col min="1723" max="1723" width="9.85546875" style="118" bestFit="1" customWidth="1"/>
    <col min="1724" max="1725" width="10" style="118" bestFit="1" customWidth="1"/>
    <col min="1726" max="1726" width="11.5703125" style="118" customWidth="1"/>
    <col min="1727" max="1727" width="9.28515625" style="118" customWidth="1"/>
    <col min="1728" max="1728" width="10" style="118" bestFit="1" customWidth="1"/>
    <col min="1729" max="1729" width="11.7109375" style="118" bestFit="1" customWidth="1"/>
    <col min="1730" max="1730" width="10.7109375" style="118" customWidth="1"/>
    <col min="1731" max="1731" width="11.7109375" style="118" bestFit="1" customWidth="1"/>
    <col min="1732" max="1732" width="10.7109375" style="118" customWidth="1"/>
    <col min="1733" max="1733" width="10" style="118" bestFit="1" customWidth="1"/>
    <col min="1734" max="1738" width="11.7109375" style="118" bestFit="1" customWidth="1"/>
    <col min="1739" max="1739" width="14" style="118" customWidth="1"/>
    <col min="1740" max="1741" width="11.7109375" style="118" bestFit="1" customWidth="1"/>
    <col min="1742" max="1742" width="9.5703125" style="118" customWidth="1"/>
    <col min="1743" max="1743" width="12.7109375" style="118" bestFit="1" customWidth="1"/>
    <col min="1744" max="1744" width="0" style="118" hidden="1" customWidth="1"/>
    <col min="1745" max="1745" width="11.7109375" style="118" bestFit="1" customWidth="1"/>
    <col min="1746" max="1746" width="0" style="118" hidden="1" customWidth="1"/>
    <col min="1747" max="1747" width="11.7109375" style="118" bestFit="1" customWidth="1"/>
    <col min="1748" max="1748" width="0" style="118" hidden="1" customWidth="1"/>
    <col min="1749" max="1749" width="9.85546875" style="118" bestFit="1" customWidth="1"/>
    <col min="1750" max="1755" width="0" style="118" hidden="1" customWidth="1"/>
    <col min="1756" max="1756" width="10.5703125" style="118" customWidth="1"/>
    <col min="1757" max="1757" width="10.140625" style="118" customWidth="1"/>
    <col min="1758" max="1758" width="10.7109375" style="118" bestFit="1" customWidth="1"/>
    <col min="1759" max="1760" width="0" style="118" hidden="1" customWidth="1"/>
    <col min="1761" max="1761" width="10.7109375" style="118" bestFit="1" customWidth="1"/>
    <col min="1762" max="1762" width="0" style="118" hidden="1" customWidth="1"/>
    <col min="1763" max="1763" width="11.7109375" style="118" bestFit="1" customWidth="1"/>
    <col min="1764" max="1764" width="10.7109375" style="118" bestFit="1" customWidth="1"/>
    <col min="1765" max="1765" width="9.7109375" style="118" bestFit="1" customWidth="1"/>
    <col min="1766" max="1766" width="0" style="118" hidden="1" customWidth="1"/>
    <col min="1767" max="1767" width="11.7109375" style="118" bestFit="1" customWidth="1"/>
    <col min="1768" max="1768" width="10" style="118" bestFit="1" customWidth="1"/>
    <col min="1769" max="1769" width="0" style="118" hidden="1" customWidth="1"/>
    <col min="1770" max="1772" width="11.7109375" style="118" bestFit="1" customWidth="1"/>
    <col min="1773" max="1773" width="10" style="118" bestFit="1" customWidth="1"/>
    <col min="1774" max="1774" width="0" style="118" hidden="1" customWidth="1"/>
    <col min="1775" max="1775" width="11.7109375" style="118" bestFit="1" customWidth="1"/>
    <col min="1776" max="1776" width="0" style="118" hidden="1" customWidth="1"/>
    <col min="1777" max="1778" width="11.7109375" style="118" bestFit="1" customWidth="1"/>
    <col min="1779" max="1779" width="9.7109375" style="118" bestFit="1" customWidth="1"/>
    <col min="1780" max="1780" width="11.7109375" style="118" bestFit="1" customWidth="1"/>
    <col min="1781" max="1781" width="10.7109375" style="118" bestFit="1" customWidth="1"/>
    <col min="1782" max="1782" width="10" style="118" bestFit="1" customWidth="1"/>
    <col min="1783" max="1783" width="11.7109375" style="118" bestFit="1" customWidth="1"/>
    <col min="1784" max="1787" width="0" style="118" hidden="1" customWidth="1"/>
    <col min="1788" max="1788" width="11.7109375" style="118" customWidth="1"/>
    <col min="1789" max="1793" width="0" style="118" hidden="1" customWidth="1"/>
    <col min="1794" max="1794" width="17" style="118" bestFit="1" customWidth="1"/>
    <col min="1795" max="1801" width="0" style="118" hidden="1" customWidth="1"/>
    <col min="1802" max="1802" width="11.7109375" style="118" bestFit="1" customWidth="1"/>
    <col min="1803" max="1804" width="0" style="118" hidden="1" customWidth="1"/>
    <col min="1805" max="1805" width="9" style="118" bestFit="1" customWidth="1"/>
    <col min="1806" max="1808" width="0" style="118" hidden="1" customWidth="1"/>
    <col min="1809" max="1809" width="9" style="118" bestFit="1" customWidth="1"/>
    <col min="1810" max="1810" width="0" style="118" hidden="1" customWidth="1"/>
    <col min="1811" max="1811" width="14" style="118" customWidth="1"/>
    <col min="1812" max="1812" width="9.42578125" style="118" bestFit="1" customWidth="1"/>
    <col min="1813" max="1813" width="9.7109375" style="118" bestFit="1" customWidth="1"/>
    <col min="1814" max="1816" width="0" style="118" hidden="1" customWidth="1"/>
    <col min="1817" max="1817" width="9" style="118" bestFit="1" customWidth="1"/>
    <col min="1818" max="1819" width="0" style="118" hidden="1" customWidth="1"/>
    <col min="1820" max="1820" width="10" style="118" bestFit="1" customWidth="1"/>
    <col min="1821" max="1825" width="0" style="118" hidden="1" customWidth="1"/>
    <col min="1826" max="1827" width="9.140625" style="118" bestFit="1" customWidth="1"/>
    <col min="1828" max="1831" width="0" style="118" hidden="1" customWidth="1"/>
    <col min="1832" max="1832" width="9.28515625" style="118" customWidth="1"/>
    <col min="1833" max="1835" width="10.140625" style="118" customWidth="1"/>
    <col min="1836" max="1836" width="9.7109375" style="118" customWidth="1"/>
    <col min="1837" max="1837" width="10" style="118" bestFit="1" customWidth="1"/>
    <col min="1838" max="1847" width="11.7109375" style="118" bestFit="1" customWidth="1"/>
    <col min="1848" max="1848" width="10" style="118" bestFit="1" customWidth="1"/>
    <col min="1849" max="1849" width="11.7109375" style="118" bestFit="1" customWidth="1"/>
    <col min="1850" max="1851" width="10.7109375" style="118" bestFit="1" customWidth="1"/>
    <col min="1852" max="1852" width="9" style="118" bestFit="1" customWidth="1"/>
    <col min="1853" max="1853" width="11.7109375" style="118" bestFit="1" customWidth="1"/>
    <col min="1854" max="1854" width="10" style="118" bestFit="1" customWidth="1"/>
    <col min="1855" max="1856" width="10.7109375" style="118" bestFit="1" customWidth="1"/>
    <col min="1857" max="1857" width="11.7109375" style="118" bestFit="1" customWidth="1"/>
    <col min="1858" max="1858" width="10.7109375" style="118" bestFit="1" customWidth="1"/>
    <col min="1859" max="1859" width="11.7109375" style="118" bestFit="1" customWidth="1"/>
    <col min="1860" max="1860" width="10" style="118" bestFit="1" customWidth="1"/>
    <col min="1861" max="1861" width="11.7109375" style="118" bestFit="1" customWidth="1"/>
    <col min="1862" max="1862" width="10.7109375" style="118" bestFit="1" customWidth="1"/>
    <col min="1863" max="1863" width="11.7109375" style="118" bestFit="1" customWidth="1"/>
    <col min="1864" max="1864" width="10.7109375" style="118" bestFit="1" customWidth="1"/>
    <col min="1865" max="1867" width="11.7109375" style="118" bestFit="1" customWidth="1"/>
    <col min="1868" max="1868" width="0" style="118" hidden="1" customWidth="1"/>
    <col min="1869" max="1869" width="11.7109375" style="118" bestFit="1" customWidth="1"/>
    <col min="1870" max="1870" width="9.7109375" style="118" customWidth="1"/>
    <col min="1871" max="1871" width="10.42578125" style="118" customWidth="1"/>
    <col min="1872" max="1872" width="11.28515625" style="118" customWidth="1"/>
    <col min="1873" max="1874" width="0" style="118" hidden="1" customWidth="1"/>
    <col min="1875" max="1875" width="9.7109375" style="118" customWidth="1"/>
    <col min="1876" max="1876" width="9.7109375" style="118" bestFit="1" customWidth="1"/>
    <col min="1877" max="1878" width="10.42578125" style="118" bestFit="1" customWidth="1"/>
    <col min="1879" max="1879" width="12.28515625" style="118" bestFit="1" customWidth="1"/>
    <col min="1880" max="1880" width="15.85546875" style="118" customWidth="1"/>
    <col min="1881" max="1970" width="9.140625" style="118"/>
    <col min="1971" max="1971" width="7.85546875" style="118" customWidth="1"/>
    <col min="1972" max="1972" width="35.28515625" style="118" customWidth="1"/>
    <col min="1973" max="1973" width="10.85546875" style="118" bestFit="1" customWidth="1"/>
    <col min="1974" max="1974" width="9.5703125" style="118" customWidth="1"/>
    <col min="1975" max="1975" width="12.140625" style="118" customWidth="1"/>
    <col min="1976" max="1976" width="10.7109375" style="118" bestFit="1" customWidth="1"/>
    <col min="1977" max="1978" width="0" style="118" hidden="1" customWidth="1"/>
    <col min="1979" max="1979" width="9.85546875" style="118" bestFit="1" customWidth="1"/>
    <col min="1980" max="1981" width="10" style="118" bestFit="1" customWidth="1"/>
    <col min="1982" max="1982" width="11.5703125" style="118" customWidth="1"/>
    <col min="1983" max="1983" width="9.28515625" style="118" customWidth="1"/>
    <col min="1984" max="1984" width="10" style="118" bestFit="1" customWidth="1"/>
    <col min="1985" max="1985" width="11.7109375" style="118" bestFit="1" customWidth="1"/>
    <col min="1986" max="1986" width="10.7109375" style="118" customWidth="1"/>
    <col min="1987" max="1987" width="11.7109375" style="118" bestFit="1" customWidth="1"/>
    <col min="1988" max="1988" width="10.7109375" style="118" customWidth="1"/>
    <col min="1989" max="1989" width="10" style="118" bestFit="1" customWidth="1"/>
    <col min="1990" max="1994" width="11.7109375" style="118" bestFit="1" customWidth="1"/>
    <col min="1995" max="1995" width="14" style="118" customWidth="1"/>
    <col min="1996" max="1997" width="11.7109375" style="118" bestFit="1" customWidth="1"/>
    <col min="1998" max="1998" width="9.5703125" style="118" customWidth="1"/>
    <col min="1999" max="1999" width="12.7109375" style="118" bestFit="1" customWidth="1"/>
    <col min="2000" max="2000" width="0" style="118" hidden="1" customWidth="1"/>
    <col min="2001" max="2001" width="11.7109375" style="118" bestFit="1" customWidth="1"/>
    <col min="2002" max="2002" width="0" style="118" hidden="1" customWidth="1"/>
    <col min="2003" max="2003" width="11.7109375" style="118" bestFit="1" customWidth="1"/>
    <col min="2004" max="2004" width="0" style="118" hidden="1" customWidth="1"/>
    <col min="2005" max="2005" width="9.85546875" style="118" bestFit="1" customWidth="1"/>
    <col min="2006" max="2011" width="0" style="118" hidden="1" customWidth="1"/>
    <col min="2012" max="2012" width="10.5703125" style="118" customWidth="1"/>
    <col min="2013" max="2013" width="10.140625" style="118" customWidth="1"/>
    <col min="2014" max="2014" width="10.7109375" style="118" bestFit="1" customWidth="1"/>
    <col min="2015" max="2016" width="0" style="118" hidden="1" customWidth="1"/>
    <col min="2017" max="2017" width="10.7109375" style="118" bestFit="1" customWidth="1"/>
    <col min="2018" max="2018" width="0" style="118" hidden="1" customWidth="1"/>
    <col min="2019" max="2019" width="11.7109375" style="118" bestFit="1" customWidth="1"/>
    <col min="2020" max="2020" width="10.7109375" style="118" bestFit="1" customWidth="1"/>
    <col min="2021" max="2021" width="9.7109375" style="118" bestFit="1" customWidth="1"/>
    <col min="2022" max="2022" width="0" style="118" hidden="1" customWidth="1"/>
    <col min="2023" max="2023" width="11.7109375" style="118" bestFit="1" customWidth="1"/>
    <col min="2024" max="2024" width="10" style="118" bestFit="1" customWidth="1"/>
    <col min="2025" max="2025" width="0" style="118" hidden="1" customWidth="1"/>
    <col min="2026" max="2028" width="11.7109375" style="118" bestFit="1" customWidth="1"/>
    <col min="2029" max="2029" width="10" style="118" bestFit="1" customWidth="1"/>
    <col min="2030" max="2030" width="0" style="118" hidden="1" customWidth="1"/>
    <col min="2031" max="2031" width="11.7109375" style="118" bestFit="1" customWidth="1"/>
    <col min="2032" max="2032" width="0" style="118" hidden="1" customWidth="1"/>
    <col min="2033" max="2034" width="11.7109375" style="118" bestFit="1" customWidth="1"/>
    <col min="2035" max="2035" width="9.7109375" style="118" bestFit="1" customWidth="1"/>
    <col min="2036" max="2036" width="11.7109375" style="118" bestFit="1" customWidth="1"/>
    <col min="2037" max="2037" width="10.7109375" style="118" bestFit="1" customWidth="1"/>
    <col min="2038" max="2038" width="10" style="118" bestFit="1" customWidth="1"/>
    <col min="2039" max="2039" width="11.7109375" style="118" bestFit="1" customWidth="1"/>
    <col min="2040" max="2043" width="0" style="118" hidden="1" customWidth="1"/>
    <col min="2044" max="2044" width="11.7109375" style="118" customWidth="1"/>
    <col min="2045" max="2049" width="0" style="118" hidden="1" customWidth="1"/>
    <col min="2050" max="2050" width="17" style="118" bestFit="1" customWidth="1"/>
    <col min="2051" max="2057" width="0" style="118" hidden="1" customWidth="1"/>
    <col min="2058" max="2058" width="11.7109375" style="118" bestFit="1" customWidth="1"/>
    <col min="2059" max="2060" width="0" style="118" hidden="1" customWidth="1"/>
    <col min="2061" max="2061" width="9" style="118" bestFit="1" customWidth="1"/>
    <col min="2062" max="2064" width="0" style="118" hidden="1" customWidth="1"/>
    <col min="2065" max="2065" width="9" style="118" bestFit="1" customWidth="1"/>
    <col min="2066" max="2066" width="0" style="118" hidden="1" customWidth="1"/>
    <col min="2067" max="2067" width="14" style="118" customWidth="1"/>
    <col min="2068" max="2068" width="9.42578125" style="118" bestFit="1" customWidth="1"/>
    <col min="2069" max="2069" width="9.7109375" style="118" bestFit="1" customWidth="1"/>
    <col min="2070" max="2072" width="0" style="118" hidden="1" customWidth="1"/>
    <col min="2073" max="2073" width="9" style="118" bestFit="1" customWidth="1"/>
    <col min="2074" max="2075" width="0" style="118" hidden="1" customWidth="1"/>
    <col min="2076" max="2076" width="10" style="118" bestFit="1" customWidth="1"/>
    <col min="2077" max="2081" width="0" style="118" hidden="1" customWidth="1"/>
    <col min="2082" max="2083" width="9.140625" style="118" bestFit="1" customWidth="1"/>
    <col min="2084" max="2087" width="0" style="118" hidden="1" customWidth="1"/>
    <col min="2088" max="2088" width="9.28515625" style="118" customWidth="1"/>
    <col min="2089" max="2091" width="10.140625" style="118" customWidth="1"/>
    <col min="2092" max="2092" width="9.7109375" style="118" customWidth="1"/>
    <col min="2093" max="2093" width="10" style="118" bestFit="1" customWidth="1"/>
    <col min="2094" max="2103" width="11.7109375" style="118" bestFit="1" customWidth="1"/>
    <col min="2104" max="2104" width="10" style="118" bestFit="1" customWidth="1"/>
    <col min="2105" max="2105" width="11.7109375" style="118" bestFit="1" customWidth="1"/>
    <col min="2106" max="2107" width="10.7109375" style="118" bestFit="1" customWidth="1"/>
    <col min="2108" max="2108" width="9" style="118" bestFit="1" customWidth="1"/>
    <col min="2109" max="2109" width="11.7109375" style="118" bestFit="1" customWidth="1"/>
    <col min="2110" max="2110" width="10" style="118" bestFit="1" customWidth="1"/>
    <col min="2111" max="2112" width="10.7109375" style="118" bestFit="1" customWidth="1"/>
    <col min="2113" max="2113" width="11.7109375" style="118" bestFit="1" customWidth="1"/>
    <col min="2114" max="2114" width="10.7109375" style="118" bestFit="1" customWidth="1"/>
    <col min="2115" max="2115" width="11.7109375" style="118" bestFit="1" customWidth="1"/>
    <col min="2116" max="2116" width="10" style="118" bestFit="1" customWidth="1"/>
    <col min="2117" max="2117" width="11.7109375" style="118" bestFit="1" customWidth="1"/>
    <col min="2118" max="2118" width="10.7109375" style="118" bestFit="1" customWidth="1"/>
    <col min="2119" max="2119" width="11.7109375" style="118" bestFit="1" customWidth="1"/>
    <col min="2120" max="2120" width="10.7109375" style="118" bestFit="1" customWidth="1"/>
    <col min="2121" max="2123" width="11.7109375" style="118" bestFit="1" customWidth="1"/>
    <col min="2124" max="2124" width="0" style="118" hidden="1" customWidth="1"/>
    <col min="2125" max="2125" width="11.7109375" style="118" bestFit="1" customWidth="1"/>
    <col min="2126" max="2126" width="9.7109375" style="118" customWidth="1"/>
    <col min="2127" max="2127" width="10.42578125" style="118" customWidth="1"/>
    <col min="2128" max="2128" width="11.28515625" style="118" customWidth="1"/>
    <col min="2129" max="2130" width="0" style="118" hidden="1" customWidth="1"/>
    <col min="2131" max="2131" width="9.7109375" style="118" customWidth="1"/>
    <col min="2132" max="2132" width="9.7109375" style="118" bestFit="1" customWidth="1"/>
    <col min="2133" max="2134" width="10.42578125" style="118" bestFit="1" customWidth="1"/>
    <col min="2135" max="2135" width="12.28515625" style="118" bestFit="1" customWidth="1"/>
    <col min="2136" max="2136" width="15.85546875" style="118" customWidth="1"/>
    <col min="2137" max="2226" width="9.140625" style="118"/>
    <col min="2227" max="2227" width="7.85546875" style="118" customWidth="1"/>
    <col min="2228" max="2228" width="35.28515625" style="118" customWidth="1"/>
    <col min="2229" max="2229" width="10.85546875" style="118" bestFit="1" customWidth="1"/>
    <col min="2230" max="2230" width="9.5703125" style="118" customWidth="1"/>
    <col min="2231" max="2231" width="12.140625" style="118" customWidth="1"/>
    <col min="2232" max="2232" width="10.7109375" style="118" bestFit="1" customWidth="1"/>
    <col min="2233" max="2234" width="0" style="118" hidden="1" customWidth="1"/>
    <col min="2235" max="2235" width="9.85546875" style="118" bestFit="1" customWidth="1"/>
    <col min="2236" max="2237" width="10" style="118" bestFit="1" customWidth="1"/>
    <col min="2238" max="2238" width="11.5703125" style="118" customWidth="1"/>
    <col min="2239" max="2239" width="9.28515625" style="118" customWidth="1"/>
    <col min="2240" max="2240" width="10" style="118" bestFit="1" customWidth="1"/>
    <col min="2241" max="2241" width="11.7109375" style="118" bestFit="1" customWidth="1"/>
    <col min="2242" max="2242" width="10.7109375" style="118" customWidth="1"/>
    <col min="2243" max="2243" width="11.7109375" style="118" bestFit="1" customWidth="1"/>
    <col min="2244" max="2244" width="10.7109375" style="118" customWidth="1"/>
    <col min="2245" max="2245" width="10" style="118" bestFit="1" customWidth="1"/>
    <col min="2246" max="2250" width="11.7109375" style="118" bestFit="1" customWidth="1"/>
    <col min="2251" max="2251" width="14" style="118" customWidth="1"/>
    <col min="2252" max="2253" width="11.7109375" style="118" bestFit="1" customWidth="1"/>
    <col min="2254" max="2254" width="9.5703125" style="118" customWidth="1"/>
    <col min="2255" max="2255" width="12.7109375" style="118" bestFit="1" customWidth="1"/>
    <col min="2256" max="2256" width="0" style="118" hidden="1" customWidth="1"/>
    <col min="2257" max="2257" width="11.7109375" style="118" bestFit="1" customWidth="1"/>
    <col min="2258" max="2258" width="0" style="118" hidden="1" customWidth="1"/>
    <col min="2259" max="2259" width="11.7109375" style="118" bestFit="1" customWidth="1"/>
    <col min="2260" max="2260" width="0" style="118" hidden="1" customWidth="1"/>
    <col min="2261" max="2261" width="9.85546875" style="118" bestFit="1" customWidth="1"/>
    <col min="2262" max="2267" width="0" style="118" hidden="1" customWidth="1"/>
    <col min="2268" max="2268" width="10.5703125" style="118" customWidth="1"/>
    <col min="2269" max="2269" width="10.140625" style="118" customWidth="1"/>
    <col min="2270" max="2270" width="10.7109375" style="118" bestFit="1" customWidth="1"/>
    <col min="2271" max="2272" width="0" style="118" hidden="1" customWidth="1"/>
    <col min="2273" max="2273" width="10.7109375" style="118" bestFit="1" customWidth="1"/>
    <col min="2274" max="2274" width="0" style="118" hidden="1" customWidth="1"/>
    <col min="2275" max="2275" width="11.7109375" style="118" bestFit="1" customWidth="1"/>
    <col min="2276" max="2276" width="10.7109375" style="118" bestFit="1" customWidth="1"/>
    <col min="2277" max="2277" width="9.7109375" style="118" bestFit="1" customWidth="1"/>
    <col min="2278" max="2278" width="0" style="118" hidden="1" customWidth="1"/>
    <col min="2279" max="2279" width="11.7109375" style="118" bestFit="1" customWidth="1"/>
    <col min="2280" max="2280" width="10" style="118" bestFit="1" customWidth="1"/>
    <col min="2281" max="2281" width="0" style="118" hidden="1" customWidth="1"/>
    <col min="2282" max="2284" width="11.7109375" style="118" bestFit="1" customWidth="1"/>
    <col min="2285" max="2285" width="10" style="118" bestFit="1" customWidth="1"/>
    <col min="2286" max="2286" width="0" style="118" hidden="1" customWidth="1"/>
    <col min="2287" max="2287" width="11.7109375" style="118" bestFit="1" customWidth="1"/>
    <col min="2288" max="2288" width="0" style="118" hidden="1" customWidth="1"/>
    <col min="2289" max="2290" width="11.7109375" style="118" bestFit="1" customWidth="1"/>
    <col min="2291" max="2291" width="9.7109375" style="118" bestFit="1" customWidth="1"/>
    <col min="2292" max="2292" width="11.7109375" style="118" bestFit="1" customWidth="1"/>
    <col min="2293" max="2293" width="10.7109375" style="118" bestFit="1" customWidth="1"/>
    <col min="2294" max="2294" width="10" style="118" bestFit="1" customWidth="1"/>
    <col min="2295" max="2295" width="11.7109375" style="118" bestFit="1" customWidth="1"/>
    <col min="2296" max="2299" width="0" style="118" hidden="1" customWidth="1"/>
    <col min="2300" max="2300" width="11.7109375" style="118" customWidth="1"/>
    <col min="2301" max="2305" width="0" style="118" hidden="1" customWidth="1"/>
    <col min="2306" max="2306" width="17" style="118" bestFit="1" customWidth="1"/>
    <col min="2307" max="2313" width="0" style="118" hidden="1" customWidth="1"/>
    <col min="2314" max="2314" width="11.7109375" style="118" bestFit="1" customWidth="1"/>
    <col min="2315" max="2316" width="0" style="118" hidden="1" customWidth="1"/>
    <col min="2317" max="2317" width="9" style="118" bestFit="1" customWidth="1"/>
    <col min="2318" max="2320" width="0" style="118" hidden="1" customWidth="1"/>
    <col min="2321" max="2321" width="9" style="118" bestFit="1" customWidth="1"/>
    <col min="2322" max="2322" width="0" style="118" hidden="1" customWidth="1"/>
    <col min="2323" max="2323" width="14" style="118" customWidth="1"/>
    <col min="2324" max="2324" width="9.42578125" style="118" bestFit="1" customWidth="1"/>
    <col min="2325" max="2325" width="9.7109375" style="118" bestFit="1" customWidth="1"/>
    <col min="2326" max="2328" width="0" style="118" hidden="1" customWidth="1"/>
    <col min="2329" max="2329" width="9" style="118" bestFit="1" customWidth="1"/>
    <col min="2330" max="2331" width="0" style="118" hidden="1" customWidth="1"/>
    <col min="2332" max="2332" width="10" style="118" bestFit="1" customWidth="1"/>
    <col min="2333" max="2337" width="0" style="118" hidden="1" customWidth="1"/>
    <col min="2338" max="2339" width="9.140625" style="118" bestFit="1" customWidth="1"/>
    <col min="2340" max="2343" width="0" style="118" hidden="1" customWidth="1"/>
    <col min="2344" max="2344" width="9.28515625" style="118" customWidth="1"/>
    <col min="2345" max="2347" width="10.140625" style="118" customWidth="1"/>
    <col min="2348" max="2348" width="9.7109375" style="118" customWidth="1"/>
    <col min="2349" max="2349" width="10" style="118" bestFit="1" customWidth="1"/>
    <col min="2350" max="2359" width="11.7109375" style="118" bestFit="1" customWidth="1"/>
    <col min="2360" max="2360" width="10" style="118" bestFit="1" customWidth="1"/>
    <col min="2361" max="2361" width="11.7109375" style="118" bestFit="1" customWidth="1"/>
    <col min="2362" max="2363" width="10.7109375" style="118" bestFit="1" customWidth="1"/>
    <col min="2364" max="2364" width="9" style="118" bestFit="1" customWidth="1"/>
    <col min="2365" max="2365" width="11.7109375" style="118" bestFit="1" customWidth="1"/>
    <col min="2366" max="2366" width="10" style="118" bestFit="1" customWidth="1"/>
    <col min="2367" max="2368" width="10.7109375" style="118" bestFit="1" customWidth="1"/>
    <col min="2369" max="2369" width="11.7109375" style="118" bestFit="1" customWidth="1"/>
    <col min="2370" max="2370" width="10.7109375" style="118" bestFit="1" customWidth="1"/>
    <col min="2371" max="2371" width="11.7109375" style="118" bestFit="1" customWidth="1"/>
    <col min="2372" max="2372" width="10" style="118" bestFit="1" customWidth="1"/>
    <col min="2373" max="2373" width="11.7109375" style="118" bestFit="1" customWidth="1"/>
    <col min="2374" max="2374" width="10.7109375" style="118" bestFit="1" customWidth="1"/>
    <col min="2375" max="2375" width="11.7109375" style="118" bestFit="1" customWidth="1"/>
    <col min="2376" max="2376" width="10.7109375" style="118" bestFit="1" customWidth="1"/>
    <col min="2377" max="2379" width="11.7109375" style="118" bestFit="1" customWidth="1"/>
    <col min="2380" max="2380" width="0" style="118" hidden="1" customWidth="1"/>
    <col min="2381" max="2381" width="11.7109375" style="118" bestFit="1" customWidth="1"/>
    <col min="2382" max="2382" width="9.7109375" style="118" customWidth="1"/>
    <col min="2383" max="2383" width="10.42578125" style="118" customWidth="1"/>
    <col min="2384" max="2384" width="11.28515625" style="118" customWidth="1"/>
    <col min="2385" max="2386" width="0" style="118" hidden="1" customWidth="1"/>
    <col min="2387" max="2387" width="9.7109375" style="118" customWidth="1"/>
    <col min="2388" max="2388" width="9.7109375" style="118" bestFit="1" customWidth="1"/>
    <col min="2389" max="2390" width="10.42578125" style="118" bestFit="1" customWidth="1"/>
    <col min="2391" max="2391" width="12.28515625" style="118" bestFit="1" customWidth="1"/>
    <col min="2392" max="2392" width="15.85546875" style="118" customWidth="1"/>
    <col min="2393" max="2482" width="9.140625" style="118"/>
    <col min="2483" max="2483" width="7.85546875" style="118" customWidth="1"/>
    <col min="2484" max="2484" width="35.28515625" style="118" customWidth="1"/>
    <col min="2485" max="2485" width="10.85546875" style="118" bestFit="1" customWidth="1"/>
    <col min="2486" max="2486" width="9.5703125" style="118" customWidth="1"/>
    <col min="2487" max="2487" width="12.140625" style="118" customWidth="1"/>
    <col min="2488" max="2488" width="10.7109375" style="118" bestFit="1" customWidth="1"/>
    <col min="2489" max="2490" width="0" style="118" hidden="1" customWidth="1"/>
    <col min="2491" max="2491" width="9.85546875" style="118" bestFit="1" customWidth="1"/>
    <col min="2492" max="2493" width="10" style="118" bestFit="1" customWidth="1"/>
    <col min="2494" max="2494" width="11.5703125" style="118" customWidth="1"/>
    <col min="2495" max="2495" width="9.28515625" style="118" customWidth="1"/>
    <col min="2496" max="2496" width="10" style="118" bestFit="1" customWidth="1"/>
    <col min="2497" max="2497" width="11.7109375" style="118" bestFit="1" customWidth="1"/>
    <col min="2498" max="2498" width="10.7109375" style="118" customWidth="1"/>
    <col min="2499" max="2499" width="11.7109375" style="118" bestFit="1" customWidth="1"/>
    <col min="2500" max="2500" width="10.7109375" style="118" customWidth="1"/>
    <col min="2501" max="2501" width="10" style="118" bestFit="1" customWidth="1"/>
    <col min="2502" max="2506" width="11.7109375" style="118" bestFit="1" customWidth="1"/>
    <col min="2507" max="2507" width="14" style="118" customWidth="1"/>
    <col min="2508" max="2509" width="11.7109375" style="118" bestFit="1" customWidth="1"/>
    <col min="2510" max="2510" width="9.5703125" style="118" customWidth="1"/>
    <col min="2511" max="2511" width="12.7109375" style="118" bestFit="1" customWidth="1"/>
    <col min="2512" max="2512" width="0" style="118" hidden="1" customWidth="1"/>
    <col min="2513" max="2513" width="11.7109375" style="118" bestFit="1" customWidth="1"/>
    <col min="2514" max="2514" width="0" style="118" hidden="1" customWidth="1"/>
    <col min="2515" max="2515" width="11.7109375" style="118" bestFit="1" customWidth="1"/>
    <col min="2516" max="2516" width="0" style="118" hidden="1" customWidth="1"/>
    <col min="2517" max="2517" width="9.85546875" style="118" bestFit="1" customWidth="1"/>
    <col min="2518" max="2523" width="0" style="118" hidden="1" customWidth="1"/>
    <col min="2524" max="2524" width="10.5703125" style="118" customWidth="1"/>
    <col min="2525" max="2525" width="10.140625" style="118" customWidth="1"/>
    <col min="2526" max="2526" width="10.7109375" style="118" bestFit="1" customWidth="1"/>
    <col min="2527" max="2528" width="0" style="118" hidden="1" customWidth="1"/>
    <col min="2529" max="2529" width="10.7109375" style="118" bestFit="1" customWidth="1"/>
    <col min="2530" max="2530" width="0" style="118" hidden="1" customWidth="1"/>
    <col min="2531" max="2531" width="11.7109375" style="118" bestFit="1" customWidth="1"/>
    <col min="2532" max="2532" width="10.7109375" style="118" bestFit="1" customWidth="1"/>
    <col min="2533" max="2533" width="9.7109375" style="118" bestFit="1" customWidth="1"/>
    <col min="2534" max="2534" width="0" style="118" hidden="1" customWidth="1"/>
    <col min="2535" max="2535" width="11.7109375" style="118" bestFit="1" customWidth="1"/>
    <col min="2536" max="2536" width="10" style="118" bestFit="1" customWidth="1"/>
    <col min="2537" max="2537" width="0" style="118" hidden="1" customWidth="1"/>
    <col min="2538" max="2540" width="11.7109375" style="118" bestFit="1" customWidth="1"/>
    <col min="2541" max="2541" width="10" style="118" bestFit="1" customWidth="1"/>
    <col min="2542" max="2542" width="0" style="118" hidden="1" customWidth="1"/>
    <col min="2543" max="2543" width="11.7109375" style="118" bestFit="1" customWidth="1"/>
    <col min="2544" max="2544" width="0" style="118" hidden="1" customWidth="1"/>
    <col min="2545" max="2546" width="11.7109375" style="118" bestFit="1" customWidth="1"/>
    <col min="2547" max="2547" width="9.7109375" style="118" bestFit="1" customWidth="1"/>
    <col min="2548" max="2548" width="11.7109375" style="118" bestFit="1" customWidth="1"/>
    <col min="2549" max="2549" width="10.7109375" style="118" bestFit="1" customWidth="1"/>
    <col min="2550" max="2550" width="10" style="118" bestFit="1" customWidth="1"/>
    <col min="2551" max="2551" width="11.7109375" style="118" bestFit="1" customWidth="1"/>
    <col min="2552" max="2555" width="0" style="118" hidden="1" customWidth="1"/>
    <col min="2556" max="2556" width="11.7109375" style="118" customWidth="1"/>
    <col min="2557" max="2561" width="0" style="118" hidden="1" customWidth="1"/>
    <col min="2562" max="2562" width="17" style="118" bestFit="1" customWidth="1"/>
    <col min="2563" max="2569" width="0" style="118" hidden="1" customWidth="1"/>
    <col min="2570" max="2570" width="11.7109375" style="118" bestFit="1" customWidth="1"/>
    <col min="2571" max="2572" width="0" style="118" hidden="1" customWidth="1"/>
    <col min="2573" max="2573" width="9" style="118" bestFit="1" customWidth="1"/>
    <col min="2574" max="2576" width="0" style="118" hidden="1" customWidth="1"/>
    <col min="2577" max="2577" width="9" style="118" bestFit="1" customWidth="1"/>
    <col min="2578" max="2578" width="0" style="118" hidden="1" customWidth="1"/>
    <col min="2579" max="2579" width="14" style="118" customWidth="1"/>
    <col min="2580" max="2580" width="9.42578125" style="118" bestFit="1" customWidth="1"/>
    <col min="2581" max="2581" width="9.7109375" style="118" bestFit="1" customWidth="1"/>
    <col min="2582" max="2584" width="0" style="118" hidden="1" customWidth="1"/>
    <col min="2585" max="2585" width="9" style="118" bestFit="1" customWidth="1"/>
    <col min="2586" max="2587" width="0" style="118" hidden="1" customWidth="1"/>
    <col min="2588" max="2588" width="10" style="118" bestFit="1" customWidth="1"/>
    <col min="2589" max="2593" width="0" style="118" hidden="1" customWidth="1"/>
    <col min="2594" max="2595" width="9.140625" style="118" bestFit="1" customWidth="1"/>
    <col min="2596" max="2599" width="0" style="118" hidden="1" customWidth="1"/>
    <col min="2600" max="2600" width="9.28515625" style="118" customWidth="1"/>
    <col min="2601" max="2603" width="10.140625" style="118" customWidth="1"/>
    <col min="2604" max="2604" width="9.7109375" style="118" customWidth="1"/>
    <col min="2605" max="2605" width="10" style="118" bestFit="1" customWidth="1"/>
    <col min="2606" max="2615" width="11.7109375" style="118" bestFit="1" customWidth="1"/>
    <col min="2616" max="2616" width="10" style="118" bestFit="1" customWidth="1"/>
    <col min="2617" max="2617" width="11.7109375" style="118" bestFit="1" customWidth="1"/>
    <col min="2618" max="2619" width="10.7109375" style="118" bestFit="1" customWidth="1"/>
    <col min="2620" max="2620" width="9" style="118" bestFit="1" customWidth="1"/>
    <col min="2621" max="2621" width="11.7109375" style="118" bestFit="1" customWidth="1"/>
    <col min="2622" max="2622" width="10" style="118" bestFit="1" customWidth="1"/>
    <col min="2623" max="2624" width="10.7109375" style="118" bestFit="1" customWidth="1"/>
    <col min="2625" max="2625" width="11.7109375" style="118" bestFit="1" customWidth="1"/>
    <col min="2626" max="2626" width="10.7109375" style="118" bestFit="1" customWidth="1"/>
    <col min="2627" max="2627" width="11.7109375" style="118" bestFit="1" customWidth="1"/>
    <col min="2628" max="2628" width="10" style="118" bestFit="1" customWidth="1"/>
    <col min="2629" max="2629" width="11.7109375" style="118" bestFit="1" customWidth="1"/>
    <col min="2630" max="2630" width="10.7109375" style="118" bestFit="1" customWidth="1"/>
    <col min="2631" max="2631" width="11.7109375" style="118" bestFit="1" customWidth="1"/>
    <col min="2632" max="2632" width="10.7109375" style="118" bestFit="1" customWidth="1"/>
    <col min="2633" max="2635" width="11.7109375" style="118" bestFit="1" customWidth="1"/>
    <col min="2636" max="2636" width="0" style="118" hidden="1" customWidth="1"/>
    <col min="2637" max="2637" width="11.7109375" style="118" bestFit="1" customWidth="1"/>
    <col min="2638" max="2638" width="9.7109375" style="118" customWidth="1"/>
    <col min="2639" max="2639" width="10.42578125" style="118" customWidth="1"/>
    <col min="2640" max="2640" width="11.28515625" style="118" customWidth="1"/>
    <col min="2641" max="2642" width="0" style="118" hidden="1" customWidth="1"/>
    <col min="2643" max="2643" width="9.7109375" style="118" customWidth="1"/>
    <col min="2644" max="2644" width="9.7109375" style="118" bestFit="1" customWidth="1"/>
    <col min="2645" max="2646" width="10.42578125" style="118" bestFit="1" customWidth="1"/>
    <col min="2647" max="2647" width="12.28515625" style="118" bestFit="1" customWidth="1"/>
    <col min="2648" max="2648" width="15.85546875" style="118" customWidth="1"/>
    <col min="2649" max="2738" width="9.140625" style="118"/>
    <col min="2739" max="2739" width="7.85546875" style="118" customWidth="1"/>
    <col min="2740" max="2740" width="35.28515625" style="118" customWidth="1"/>
    <col min="2741" max="2741" width="10.85546875" style="118" bestFit="1" customWidth="1"/>
    <col min="2742" max="2742" width="9.5703125" style="118" customWidth="1"/>
    <col min="2743" max="2743" width="12.140625" style="118" customWidth="1"/>
    <col min="2744" max="2744" width="10.7109375" style="118" bestFit="1" customWidth="1"/>
    <col min="2745" max="2746" width="0" style="118" hidden="1" customWidth="1"/>
    <col min="2747" max="2747" width="9.85546875" style="118" bestFit="1" customWidth="1"/>
    <col min="2748" max="2749" width="10" style="118" bestFit="1" customWidth="1"/>
    <col min="2750" max="2750" width="11.5703125" style="118" customWidth="1"/>
    <col min="2751" max="2751" width="9.28515625" style="118" customWidth="1"/>
    <col min="2752" max="2752" width="10" style="118" bestFit="1" customWidth="1"/>
    <col min="2753" max="2753" width="11.7109375" style="118" bestFit="1" customWidth="1"/>
    <col min="2754" max="2754" width="10.7109375" style="118" customWidth="1"/>
    <col min="2755" max="2755" width="11.7109375" style="118" bestFit="1" customWidth="1"/>
    <col min="2756" max="2756" width="10.7109375" style="118" customWidth="1"/>
    <col min="2757" max="2757" width="10" style="118" bestFit="1" customWidth="1"/>
    <col min="2758" max="2762" width="11.7109375" style="118" bestFit="1" customWidth="1"/>
    <col min="2763" max="2763" width="14" style="118" customWidth="1"/>
    <col min="2764" max="2765" width="11.7109375" style="118" bestFit="1" customWidth="1"/>
    <col min="2766" max="2766" width="9.5703125" style="118" customWidth="1"/>
    <col min="2767" max="2767" width="12.7109375" style="118" bestFit="1" customWidth="1"/>
    <col min="2768" max="2768" width="0" style="118" hidden="1" customWidth="1"/>
    <col min="2769" max="2769" width="11.7109375" style="118" bestFit="1" customWidth="1"/>
    <col min="2770" max="2770" width="0" style="118" hidden="1" customWidth="1"/>
    <col min="2771" max="2771" width="11.7109375" style="118" bestFit="1" customWidth="1"/>
    <col min="2772" max="2772" width="0" style="118" hidden="1" customWidth="1"/>
    <col min="2773" max="2773" width="9.85546875" style="118" bestFit="1" customWidth="1"/>
    <col min="2774" max="2779" width="0" style="118" hidden="1" customWidth="1"/>
    <col min="2780" max="2780" width="10.5703125" style="118" customWidth="1"/>
    <col min="2781" max="2781" width="10.140625" style="118" customWidth="1"/>
    <col min="2782" max="2782" width="10.7109375" style="118" bestFit="1" customWidth="1"/>
    <col min="2783" max="2784" width="0" style="118" hidden="1" customWidth="1"/>
    <col min="2785" max="2785" width="10.7109375" style="118" bestFit="1" customWidth="1"/>
    <col min="2786" max="2786" width="0" style="118" hidden="1" customWidth="1"/>
    <col min="2787" max="2787" width="11.7109375" style="118" bestFit="1" customWidth="1"/>
    <col min="2788" max="2788" width="10.7109375" style="118" bestFit="1" customWidth="1"/>
    <col min="2789" max="2789" width="9.7109375" style="118" bestFit="1" customWidth="1"/>
    <col min="2790" max="2790" width="0" style="118" hidden="1" customWidth="1"/>
    <col min="2791" max="2791" width="11.7109375" style="118" bestFit="1" customWidth="1"/>
    <col min="2792" max="2792" width="10" style="118" bestFit="1" customWidth="1"/>
    <col min="2793" max="2793" width="0" style="118" hidden="1" customWidth="1"/>
    <col min="2794" max="2796" width="11.7109375" style="118" bestFit="1" customWidth="1"/>
    <col min="2797" max="2797" width="10" style="118" bestFit="1" customWidth="1"/>
    <col min="2798" max="2798" width="0" style="118" hidden="1" customWidth="1"/>
    <col min="2799" max="2799" width="11.7109375" style="118" bestFit="1" customWidth="1"/>
    <col min="2800" max="2800" width="0" style="118" hidden="1" customWidth="1"/>
    <col min="2801" max="2802" width="11.7109375" style="118" bestFit="1" customWidth="1"/>
    <col min="2803" max="2803" width="9.7109375" style="118" bestFit="1" customWidth="1"/>
    <col min="2804" max="2804" width="11.7109375" style="118" bestFit="1" customWidth="1"/>
    <col min="2805" max="2805" width="10.7109375" style="118" bestFit="1" customWidth="1"/>
    <col min="2806" max="2806" width="10" style="118" bestFit="1" customWidth="1"/>
    <col min="2807" max="2807" width="11.7109375" style="118" bestFit="1" customWidth="1"/>
    <col min="2808" max="2811" width="0" style="118" hidden="1" customWidth="1"/>
    <col min="2812" max="2812" width="11.7109375" style="118" customWidth="1"/>
    <col min="2813" max="2817" width="0" style="118" hidden="1" customWidth="1"/>
    <col min="2818" max="2818" width="17" style="118" bestFit="1" customWidth="1"/>
    <col min="2819" max="2825" width="0" style="118" hidden="1" customWidth="1"/>
    <col min="2826" max="2826" width="11.7109375" style="118" bestFit="1" customWidth="1"/>
    <col min="2827" max="2828" width="0" style="118" hidden="1" customWidth="1"/>
    <col min="2829" max="2829" width="9" style="118" bestFit="1" customWidth="1"/>
    <col min="2830" max="2832" width="0" style="118" hidden="1" customWidth="1"/>
    <col min="2833" max="2833" width="9" style="118" bestFit="1" customWidth="1"/>
    <col min="2834" max="2834" width="0" style="118" hidden="1" customWidth="1"/>
    <col min="2835" max="2835" width="14" style="118" customWidth="1"/>
    <col min="2836" max="2836" width="9.42578125" style="118" bestFit="1" customWidth="1"/>
    <col min="2837" max="2837" width="9.7109375" style="118" bestFit="1" customWidth="1"/>
    <col min="2838" max="2840" width="0" style="118" hidden="1" customWidth="1"/>
    <col min="2841" max="2841" width="9" style="118" bestFit="1" customWidth="1"/>
    <col min="2842" max="2843" width="0" style="118" hidden="1" customWidth="1"/>
    <col min="2844" max="2844" width="10" style="118" bestFit="1" customWidth="1"/>
    <col min="2845" max="2849" width="0" style="118" hidden="1" customWidth="1"/>
    <col min="2850" max="2851" width="9.140625" style="118" bestFit="1" customWidth="1"/>
    <col min="2852" max="2855" width="0" style="118" hidden="1" customWidth="1"/>
    <col min="2856" max="2856" width="9.28515625" style="118" customWidth="1"/>
    <col min="2857" max="2859" width="10.140625" style="118" customWidth="1"/>
    <col min="2860" max="2860" width="9.7109375" style="118" customWidth="1"/>
    <col min="2861" max="2861" width="10" style="118" bestFit="1" customWidth="1"/>
    <col min="2862" max="2871" width="11.7109375" style="118" bestFit="1" customWidth="1"/>
    <col min="2872" max="2872" width="10" style="118" bestFit="1" customWidth="1"/>
    <col min="2873" max="2873" width="11.7109375" style="118" bestFit="1" customWidth="1"/>
    <col min="2874" max="2875" width="10.7109375" style="118" bestFit="1" customWidth="1"/>
    <col min="2876" max="2876" width="9" style="118" bestFit="1" customWidth="1"/>
    <col min="2877" max="2877" width="11.7109375" style="118" bestFit="1" customWidth="1"/>
    <col min="2878" max="2878" width="10" style="118" bestFit="1" customWidth="1"/>
    <col min="2879" max="2880" width="10.7109375" style="118" bestFit="1" customWidth="1"/>
    <col min="2881" max="2881" width="11.7109375" style="118" bestFit="1" customWidth="1"/>
    <col min="2882" max="2882" width="10.7109375" style="118" bestFit="1" customWidth="1"/>
    <col min="2883" max="2883" width="11.7109375" style="118" bestFit="1" customWidth="1"/>
    <col min="2884" max="2884" width="10" style="118" bestFit="1" customWidth="1"/>
    <col min="2885" max="2885" width="11.7109375" style="118" bestFit="1" customWidth="1"/>
    <col min="2886" max="2886" width="10.7109375" style="118" bestFit="1" customWidth="1"/>
    <col min="2887" max="2887" width="11.7109375" style="118" bestFit="1" customWidth="1"/>
    <col min="2888" max="2888" width="10.7109375" style="118" bestFit="1" customWidth="1"/>
    <col min="2889" max="2891" width="11.7109375" style="118" bestFit="1" customWidth="1"/>
    <col min="2892" max="2892" width="0" style="118" hidden="1" customWidth="1"/>
    <col min="2893" max="2893" width="11.7109375" style="118" bestFit="1" customWidth="1"/>
    <col min="2894" max="2894" width="9.7109375" style="118" customWidth="1"/>
    <col min="2895" max="2895" width="10.42578125" style="118" customWidth="1"/>
    <col min="2896" max="2896" width="11.28515625" style="118" customWidth="1"/>
    <col min="2897" max="2898" width="0" style="118" hidden="1" customWidth="1"/>
    <col min="2899" max="2899" width="9.7109375" style="118" customWidth="1"/>
    <col min="2900" max="2900" width="9.7109375" style="118" bestFit="1" customWidth="1"/>
    <col min="2901" max="2902" width="10.42578125" style="118" bestFit="1" customWidth="1"/>
    <col min="2903" max="2903" width="12.28515625" style="118" bestFit="1" customWidth="1"/>
    <col min="2904" max="2904" width="15.85546875" style="118" customWidth="1"/>
    <col min="2905" max="2994" width="9.140625" style="118"/>
    <col min="2995" max="2995" width="7.85546875" style="118" customWidth="1"/>
    <col min="2996" max="2996" width="35.28515625" style="118" customWidth="1"/>
    <col min="2997" max="2997" width="10.85546875" style="118" bestFit="1" customWidth="1"/>
    <col min="2998" max="2998" width="9.5703125" style="118" customWidth="1"/>
    <col min="2999" max="2999" width="12.140625" style="118" customWidth="1"/>
    <col min="3000" max="3000" width="10.7109375" style="118" bestFit="1" customWidth="1"/>
    <col min="3001" max="3002" width="0" style="118" hidden="1" customWidth="1"/>
    <col min="3003" max="3003" width="9.85546875" style="118" bestFit="1" customWidth="1"/>
    <col min="3004" max="3005" width="10" style="118" bestFit="1" customWidth="1"/>
    <col min="3006" max="3006" width="11.5703125" style="118" customWidth="1"/>
    <col min="3007" max="3007" width="9.28515625" style="118" customWidth="1"/>
    <col min="3008" max="3008" width="10" style="118" bestFit="1" customWidth="1"/>
    <col min="3009" max="3009" width="11.7109375" style="118" bestFit="1" customWidth="1"/>
    <col min="3010" max="3010" width="10.7109375" style="118" customWidth="1"/>
    <col min="3011" max="3011" width="11.7109375" style="118" bestFit="1" customWidth="1"/>
    <col min="3012" max="3012" width="10.7109375" style="118" customWidth="1"/>
    <col min="3013" max="3013" width="10" style="118" bestFit="1" customWidth="1"/>
    <col min="3014" max="3018" width="11.7109375" style="118" bestFit="1" customWidth="1"/>
    <col min="3019" max="3019" width="14" style="118" customWidth="1"/>
    <col min="3020" max="3021" width="11.7109375" style="118" bestFit="1" customWidth="1"/>
    <col min="3022" max="3022" width="9.5703125" style="118" customWidth="1"/>
    <col min="3023" max="3023" width="12.7109375" style="118" bestFit="1" customWidth="1"/>
    <col min="3024" max="3024" width="0" style="118" hidden="1" customWidth="1"/>
    <col min="3025" max="3025" width="11.7109375" style="118" bestFit="1" customWidth="1"/>
    <col min="3026" max="3026" width="0" style="118" hidden="1" customWidth="1"/>
    <col min="3027" max="3027" width="11.7109375" style="118" bestFit="1" customWidth="1"/>
    <col min="3028" max="3028" width="0" style="118" hidden="1" customWidth="1"/>
    <col min="3029" max="3029" width="9.85546875" style="118" bestFit="1" customWidth="1"/>
    <col min="3030" max="3035" width="0" style="118" hidden="1" customWidth="1"/>
    <col min="3036" max="3036" width="10.5703125" style="118" customWidth="1"/>
    <col min="3037" max="3037" width="10.140625" style="118" customWidth="1"/>
    <col min="3038" max="3038" width="10.7109375" style="118" bestFit="1" customWidth="1"/>
    <col min="3039" max="3040" width="0" style="118" hidden="1" customWidth="1"/>
    <col min="3041" max="3041" width="10.7109375" style="118" bestFit="1" customWidth="1"/>
    <col min="3042" max="3042" width="0" style="118" hidden="1" customWidth="1"/>
    <col min="3043" max="3043" width="11.7109375" style="118" bestFit="1" customWidth="1"/>
    <col min="3044" max="3044" width="10.7109375" style="118" bestFit="1" customWidth="1"/>
    <col min="3045" max="3045" width="9.7109375" style="118" bestFit="1" customWidth="1"/>
    <col min="3046" max="3046" width="0" style="118" hidden="1" customWidth="1"/>
    <col min="3047" max="3047" width="11.7109375" style="118" bestFit="1" customWidth="1"/>
    <col min="3048" max="3048" width="10" style="118" bestFit="1" customWidth="1"/>
    <col min="3049" max="3049" width="0" style="118" hidden="1" customWidth="1"/>
    <col min="3050" max="3052" width="11.7109375" style="118" bestFit="1" customWidth="1"/>
    <col min="3053" max="3053" width="10" style="118" bestFit="1" customWidth="1"/>
    <col min="3054" max="3054" width="0" style="118" hidden="1" customWidth="1"/>
    <col min="3055" max="3055" width="11.7109375" style="118" bestFit="1" customWidth="1"/>
    <col min="3056" max="3056" width="0" style="118" hidden="1" customWidth="1"/>
    <col min="3057" max="3058" width="11.7109375" style="118" bestFit="1" customWidth="1"/>
    <col min="3059" max="3059" width="9.7109375" style="118" bestFit="1" customWidth="1"/>
    <col min="3060" max="3060" width="11.7109375" style="118" bestFit="1" customWidth="1"/>
    <col min="3061" max="3061" width="10.7109375" style="118" bestFit="1" customWidth="1"/>
    <col min="3062" max="3062" width="10" style="118" bestFit="1" customWidth="1"/>
    <col min="3063" max="3063" width="11.7109375" style="118" bestFit="1" customWidth="1"/>
    <col min="3064" max="3067" width="0" style="118" hidden="1" customWidth="1"/>
    <col min="3068" max="3068" width="11.7109375" style="118" customWidth="1"/>
    <col min="3069" max="3073" width="0" style="118" hidden="1" customWidth="1"/>
    <col min="3074" max="3074" width="17" style="118" bestFit="1" customWidth="1"/>
    <col min="3075" max="3081" width="0" style="118" hidden="1" customWidth="1"/>
    <col min="3082" max="3082" width="11.7109375" style="118" bestFit="1" customWidth="1"/>
    <col min="3083" max="3084" width="0" style="118" hidden="1" customWidth="1"/>
    <col min="3085" max="3085" width="9" style="118" bestFit="1" customWidth="1"/>
    <col min="3086" max="3088" width="0" style="118" hidden="1" customWidth="1"/>
    <col min="3089" max="3089" width="9" style="118" bestFit="1" customWidth="1"/>
    <col min="3090" max="3090" width="0" style="118" hidden="1" customWidth="1"/>
    <col min="3091" max="3091" width="14" style="118" customWidth="1"/>
    <col min="3092" max="3092" width="9.42578125" style="118" bestFit="1" customWidth="1"/>
    <col min="3093" max="3093" width="9.7109375" style="118" bestFit="1" customWidth="1"/>
    <col min="3094" max="3096" width="0" style="118" hidden="1" customWidth="1"/>
    <col min="3097" max="3097" width="9" style="118" bestFit="1" customWidth="1"/>
    <col min="3098" max="3099" width="0" style="118" hidden="1" customWidth="1"/>
    <col min="3100" max="3100" width="10" style="118" bestFit="1" customWidth="1"/>
    <col min="3101" max="3105" width="0" style="118" hidden="1" customWidth="1"/>
    <col min="3106" max="3107" width="9.140625" style="118" bestFit="1" customWidth="1"/>
    <col min="3108" max="3111" width="0" style="118" hidden="1" customWidth="1"/>
    <col min="3112" max="3112" width="9.28515625" style="118" customWidth="1"/>
    <col min="3113" max="3115" width="10.140625" style="118" customWidth="1"/>
    <col min="3116" max="3116" width="9.7109375" style="118" customWidth="1"/>
    <col min="3117" max="3117" width="10" style="118" bestFit="1" customWidth="1"/>
    <col min="3118" max="3127" width="11.7109375" style="118" bestFit="1" customWidth="1"/>
    <col min="3128" max="3128" width="10" style="118" bestFit="1" customWidth="1"/>
    <col min="3129" max="3129" width="11.7109375" style="118" bestFit="1" customWidth="1"/>
    <col min="3130" max="3131" width="10.7109375" style="118" bestFit="1" customWidth="1"/>
    <col min="3132" max="3132" width="9" style="118" bestFit="1" customWidth="1"/>
    <col min="3133" max="3133" width="11.7109375" style="118" bestFit="1" customWidth="1"/>
    <col min="3134" max="3134" width="10" style="118" bestFit="1" customWidth="1"/>
    <col min="3135" max="3136" width="10.7109375" style="118" bestFit="1" customWidth="1"/>
    <col min="3137" max="3137" width="11.7109375" style="118" bestFit="1" customWidth="1"/>
    <col min="3138" max="3138" width="10.7109375" style="118" bestFit="1" customWidth="1"/>
    <col min="3139" max="3139" width="11.7109375" style="118" bestFit="1" customWidth="1"/>
    <col min="3140" max="3140" width="10" style="118" bestFit="1" customWidth="1"/>
    <col min="3141" max="3141" width="11.7109375" style="118" bestFit="1" customWidth="1"/>
    <col min="3142" max="3142" width="10.7109375" style="118" bestFit="1" customWidth="1"/>
    <col min="3143" max="3143" width="11.7109375" style="118" bestFit="1" customWidth="1"/>
    <col min="3144" max="3144" width="10.7109375" style="118" bestFit="1" customWidth="1"/>
    <col min="3145" max="3147" width="11.7109375" style="118" bestFit="1" customWidth="1"/>
    <col min="3148" max="3148" width="0" style="118" hidden="1" customWidth="1"/>
    <col min="3149" max="3149" width="11.7109375" style="118" bestFit="1" customWidth="1"/>
    <col min="3150" max="3150" width="9.7109375" style="118" customWidth="1"/>
    <col min="3151" max="3151" width="10.42578125" style="118" customWidth="1"/>
    <col min="3152" max="3152" width="11.28515625" style="118" customWidth="1"/>
    <col min="3153" max="3154" width="0" style="118" hidden="1" customWidth="1"/>
    <col min="3155" max="3155" width="9.7109375" style="118" customWidth="1"/>
    <col min="3156" max="3156" width="9.7109375" style="118" bestFit="1" customWidth="1"/>
    <col min="3157" max="3158" width="10.42578125" style="118" bestFit="1" customWidth="1"/>
    <col min="3159" max="3159" width="12.28515625" style="118" bestFit="1" customWidth="1"/>
    <col min="3160" max="3160" width="15.85546875" style="118" customWidth="1"/>
    <col min="3161" max="3250" width="9.140625" style="118"/>
    <col min="3251" max="3251" width="7.85546875" style="118" customWidth="1"/>
    <col min="3252" max="3252" width="35.28515625" style="118" customWidth="1"/>
    <col min="3253" max="3253" width="10.85546875" style="118" bestFit="1" customWidth="1"/>
    <col min="3254" max="3254" width="9.5703125" style="118" customWidth="1"/>
    <col min="3255" max="3255" width="12.140625" style="118" customWidth="1"/>
    <col min="3256" max="3256" width="10.7109375" style="118" bestFit="1" customWidth="1"/>
    <col min="3257" max="3258" width="0" style="118" hidden="1" customWidth="1"/>
    <col min="3259" max="3259" width="9.85546875" style="118" bestFit="1" customWidth="1"/>
    <col min="3260" max="3261" width="10" style="118" bestFit="1" customWidth="1"/>
    <col min="3262" max="3262" width="11.5703125" style="118" customWidth="1"/>
    <col min="3263" max="3263" width="9.28515625" style="118" customWidth="1"/>
    <col min="3264" max="3264" width="10" style="118" bestFit="1" customWidth="1"/>
    <col min="3265" max="3265" width="11.7109375" style="118" bestFit="1" customWidth="1"/>
    <col min="3266" max="3266" width="10.7109375" style="118" customWidth="1"/>
    <col min="3267" max="3267" width="11.7109375" style="118" bestFit="1" customWidth="1"/>
    <col min="3268" max="3268" width="10.7109375" style="118" customWidth="1"/>
    <col min="3269" max="3269" width="10" style="118" bestFit="1" customWidth="1"/>
    <col min="3270" max="3274" width="11.7109375" style="118" bestFit="1" customWidth="1"/>
    <col min="3275" max="3275" width="14" style="118" customWidth="1"/>
    <col min="3276" max="3277" width="11.7109375" style="118" bestFit="1" customWidth="1"/>
    <col min="3278" max="3278" width="9.5703125" style="118" customWidth="1"/>
    <col min="3279" max="3279" width="12.7109375" style="118" bestFit="1" customWidth="1"/>
    <col min="3280" max="3280" width="0" style="118" hidden="1" customWidth="1"/>
    <col min="3281" max="3281" width="11.7109375" style="118" bestFit="1" customWidth="1"/>
    <col min="3282" max="3282" width="0" style="118" hidden="1" customWidth="1"/>
    <col min="3283" max="3283" width="11.7109375" style="118" bestFit="1" customWidth="1"/>
    <col min="3284" max="3284" width="0" style="118" hidden="1" customWidth="1"/>
    <col min="3285" max="3285" width="9.85546875" style="118" bestFit="1" customWidth="1"/>
    <col min="3286" max="3291" width="0" style="118" hidden="1" customWidth="1"/>
    <col min="3292" max="3292" width="10.5703125" style="118" customWidth="1"/>
    <col min="3293" max="3293" width="10.140625" style="118" customWidth="1"/>
    <col min="3294" max="3294" width="10.7109375" style="118" bestFit="1" customWidth="1"/>
    <col min="3295" max="3296" width="0" style="118" hidden="1" customWidth="1"/>
    <col min="3297" max="3297" width="10.7109375" style="118" bestFit="1" customWidth="1"/>
    <col min="3298" max="3298" width="0" style="118" hidden="1" customWidth="1"/>
    <col min="3299" max="3299" width="11.7109375" style="118" bestFit="1" customWidth="1"/>
    <col min="3300" max="3300" width="10.7109375" style="118" bestFit="1" customWidth="1"/>
    <col min="3301" max="3301" width="9.7109375" style="118" bestFit="1" customWidth="1"/>
    <col min="3302" max="3302" width="0" style="118" hidden="1" customWidth="1"/>
    <col min="3303" max="3303" width="11.7109375" style="118" bestFit="1" customWidth="1"/>
    <col min="3304" max="3304" width="10" style="118" bestFit="1" customWidth="1"/>
    <col min="3305" max="3305" width="0" style="118" hidden="1" customWidth="1"/>
    <col min="3306" max="3308" width="11.7109375" style="118" bestFit="1" customWidth="1"/>
    <col min="3309" max="3309" width="10" style="118" bestFit="1" customWidth="1"/>
    <col min="3310" max="3310" width="0" style="118" hidden="1" customWidth="1"/>
    <col min="3311" max="3311" width="11.7109375" style="118" bestFit="1" customWidth="1"/>
    <col min="3312" max="3312" width="0" style="118" hidden="1" customWidth="1"/>
    <col min="3313" max="3314" width="11.7109375" style="118" bestFit="1" customWidth="1"/>
    <col min="3315" max="3315" width="9.7109375" style="118" bestFit="1" customWidth="1"/>
    <col min="3316" max="3316" width="11.7109375" style="118" bestFit="1" customWidth="1"/>
    <col min="3317" max="3317" width="10.7109375" style="118" bestFit="1" customWidth="1"/>
    <col min="3318" max="3318" width="10" style="118" bestFit="1" customWidth="1"/>
    <col min="3319" max="3319" width="11.7109375" style="118" bestFit="1" customWidth="1"/>
    <col min="3320" max="3323" width="0" style="118" hidden="1" customWidth="1"/>
    <col min="3324" max="3324" width="11.7109375" style="118" customWidth="1"/>
    <col min="3325" max="3329" width="0" style="118" hidden="1" customWidth="1"/>
    <col min="3330" max="3330" width="17" style="118" bestFit="1" customWidth="1"/>
    <col min="3331" max="3337" width="0" style="118" hidden="1" customWidth="1"/>
    <col min="3338" max="3338" width="11.7109375" style="118" bestFit="1" customWidth="1"/>
    <col min="3339" max="3340" width="0" style="118" hidden="1" customWidth="1"/>
    <col min="3341" max="3341" width="9" style="118" bestFit="1" customWidth="1"/>
    <col min="3342" max="3344" width="0" style="118" hidden="1" customWidth="1"/>
    <col min="3345" max="3345" width="9" style="118" bestFit="1" customWidth="1"/>
    <col min="3346" max="3346" width="0" style="118" hidden="1" customWidth="1"/>
    <col min="3347" max="3347" width="14" style="118" customWidth="1"/>
    <col min="3348" max="3348" width="9.42578125" style="118" bestFit="1" customWidth="1"/>
    <col min="3349" max="3349" width="9.7109375" style="118" bestFit="1" customWidth="1"/>
    <col min="3350" max="3352" width="0" style="118" hidden="1" customWidth="1"/>
    <col min="3353" max="3353" width="9" style="118" bestFit="1" customWidth="1"/>
    <col min="3354" max="3355" width="0" style="118" hidden="1" customWidth="1"/>
    <col min="3356" max="3356" width="10" style="118" bestFit="1" customWidth="1"/>
    <col min="3357" max="3361" width="0" style="118" hidden="1" customWidth="1"/>
    <col min="3362" max="3363" width="9.140625" style="118" bestFit="1" customWidth="1"/>
    <col min="3364" max="3367" width="0" style="118" hidden="1" customWidth="1"/>
    <col min="3368" max="3368" width="9.28515625" style="118" customWidth="1"/>
    <col min="3369" max="3371" width="10.140625" style="118" customWidth="1"/>
    <col min="3372" max="3372" width="9.7109375" style="118" customWidth="1"/>
    <col min="3373" max="3373" width="10" style="118" bestFit="1" customWidth="1"/>
    <col min="3374" max="3383" width="11.7109375" style="118" bestFit="1" customWidth="1"/>
    <col min="3384" max="3384" width="10" style="118" bestFit="1" customWidth="1"/>
    <col min="3385" max="3385" width="11.7109375" style="118" bestFit="1" customWidth="1"/>
    <col min="3386" max="3387" width="10.7109375" style="118" bestFit="1" customWidth="1"/>
    <col min="3388" max="3388" width="9" style="118" bestFit="1" customWidth="1"/>
    <col min="3389" max="3389" width="11.7109375" style="118" bestFit="1" customWidth="1"/>
    <col min="3390" max="3390" width="10" style="118" bestFit="1" customWidth="1"/>
    <col min="3391" max="3392" width="10.7109375" style="118" bestFit="1" customWidth="1"/>
    <col min="3393" max="3393" width="11.7109375" style="118" bestFit="1" customWidth="1"/>
    <col min="3394" max="3394" width="10.7109375" style="118" bestFit="1" customWidth="1"/>
    <col min="3395" max="3395" width="11.7109375" style="118" bestFit="1" customWidth="1"/>
    <col min="3396" max="3396" width="10" style="118" bestFit="1" customWidth="1"/>
    <col min="3397" max="3397" width="11.7109375" style="118" bestFit="1" customWidth="1"/>
    <col min="3398" max="3398" width="10.7109375" style="118" bestFit="1" customWidth="1"/>
    <col min="3399" max="3399" width="11.7109375" style="118" bestFit="1" customWidth="1"/>
    <col min="3400" max="3400" width="10.7109375" style="118" bestFit="1" customWidth="1"/>
    <col min="3401" max="3403" width="11.7109375" style="118" bestFit="1" customWidth="1"/>
    <col min="3404" max="3404" width="0" style="118" hidden="1" customWidth="1"/>
    <col min="3405" max="3405" width="11.7109375" style="118" bestFit="1" customWidth="1"/>
    <col min="3406" max="3406" width="9.7109375" style="118" customWidth="1"/>
    <col min="3407" max="3407" width="10.42578125" style="118" customWidth="1"/>
    <col min="3408" max="3408" width="11.28515625" style="118" customWidth="1"/>
    <col min="3409" max="3410" width="0" style="118" hidden="1" customWidth="1"/>
    <col min="3411" max="3411" width="9.7109375" style="118" customWidth="1"/>
    <col min="3412" max="3412" width="9.7109375" style="118" bestFit="1" customWidth="1"/>
    <col min="3413" max="3414" width="10.42578125" style="118" bestFit="1" customWidth="1"/>
    <col min="3415" max="3415" width="12.28515625" style="118" bestFit="1" customWidth="1"/>
    <col min="3416" max="3416" width="15.85546875" style="118" customWidth="1"/>
    <col min="3417" max="3506" width="9.140625" style="118"/>
    <col min="3507" max="3507" width="7.85546875" style="118" customWidth="1"/>
    <col min="3508" max="3508" width="35.28515625" style="118" customWidth="1"/>
    <col min="3509" max="3509" width="10.85546875" style="118" bestFit="1" customWidth="1"/>
    <col min="3510" max="3510" width="9.5703125" style="118" customWidth="1"/>
    <col min="3511" max="3511" width="12.140625" style="118" customWidth="1"/>
    <col min="3512" max="3512" width="10.7109375" style="118" bestFit="1" customWidth="1"/>
    <col min="3513" max="3514" width="0" style="118" hidden="1" customWidth="1"/>
    <col min="3515" max="3515" width="9.85546875" style="118" bestFit="1" customWidth="1"/>
    <col min="3516" max="3517" width="10" style="118" bestFit="1" customWidth="1"/>
    <col min="3518" max="3518" width="11.5703125" style="118" customWidth="1"/>
    <col min="3519" max="3519" width="9.28515625" style="118" customWidth="1"/>
    <col min="3520" max="3520" width="10" style="118" bestFit="1" customWidth="1"/>
    <col min="3521" max="3521" width="11.7109375" style="118" bestFit="1" customWidth="1"/>
    <col min="3522" max="3522" width="10.7109375" style="118" customWidth="1"/>
    <col min="3523" max="3523" width="11.7109375" style="118" bestFit="1" customWidth="1"/>
    <col min="3524" max="3524" width="10.7109375" style="118" customWidth="1"/>
    <col min="3525" max="3525" width="10" style="118" bestFit="1" customWidth="1"/>
    <col min="3526" max="3530" width="11.7109375" style="118" bestFit="1" customWidth="1"/>
    <col min="3531" max="3531" width="14" style="118" customWidth="1"/>
    <col min="3532" max="3533" width="11.7109375" style="118" bestFit="1" customWidth="1"/>
    <col min="3534" max="3534" width="9.5703125" style="118" customWidth="1"/>
    <col min="3535" max="3535" width="12.7109375" style="118" bestFit="1" customWidth="1"/>
    <col min="3536" max="3536" width="0" style="118" hidden="1" customWidth="1"/>
    <col min="3537" max="3537" width="11.7109375" style="118" bestFit="1" customWidth="1"/>
    <col min="3538" max="3538" width="0" style="118" hidden="1" customWidth="1"/>
    <col min="3539" max="3539" width="11.7109375" style="118" bestFit="1" customWidth="1"/>
    <col min="3540" max="3540" width="0" style="118" hidden="1" customWidth="1"/>
    <col min="3541" max="3541" width="9.85546875" style="118" bestFit="1" customWidth="1"/>
    <col min="3542" max="3547" width="0" style="118" hidden="1" customWidth="1"/>
    <col min="3548" max="3548" width="10.5703125" style="118" customWidth="1"/>
    <col min="3549" max="3549" width="10.140625" style="118" customWidth="1"/>
    <col min="3550" max="3550" width="10.7109375" style="118" bestFit="1" customWidth="1"/>
    <col min="3551" max="3552" width="0" style="118" hidden="1" customWidth="1"/>
    <col min="3553" max="3553" width="10.7109375" style="118" bestFit="1" customWidth="1"/>
    <col min="3554" max="3554" width="0" style="118" hidden="1" customWidth="1"/>
    <col min="3555" max="3555" width="11.7109375" style="118" bestFit="1" customWidth="1"/>
    <col min="3556" max="3556" width="10.7109375" style="118" bestFit="1" customWidth="1"/>
    <col min="3557" max="3557" width="9.7109375" style="118" bestFit="1" customWidth="1"/>
    <col min="3558" max="3558" width="0" style="118" hidden="1" customWidth="1"/>
    <col min="3559" max="3559" width="11.7109375" style="118" bestFit="1" customWidth="1"/>
    <col min="3560" max="3560" width="10" style="118" bestFit="1" customWidth="1"/>
    <col min="3561" max="3561" width="0" style="118" hidden="1" customWidth="1"/>
    <col min="3562" max="3564" width="11.7109375" style="118" bestFit="1" customWidth="1"/>
    <col min="3565" max="3565" width="10" style="118" bestFit="1" customWidth="1"/>
    <col min="3566" max="3566" width="0" style="118" hidden="1" customWidth="1"/>
    <col min="3567" max="3567" width="11.7109375" style="118" bestFit="1" customWidth="1"/>
    <col min="3568" max="3568" width="0" style="118" hidden="1" customWidth="1"/>
    <col min="3569" max="3570" width="11.7109375" style="118" bestFit="1" customWidth="1"/>
    <col min="3571" max="3571" width="9.7109375" style="118" bestFit="1" customWidth="1"/>
    <col min="3572" max="3572" width="11.7109375" style="118" bestFit="1" customWidth="1"/>
    <col min="3573" max="3573" width="10.7109375" style="118" bestFit="1" customWidth="1"/>
    <col min="3574" max="3574" width="10" style="118" bestFit="1" customWidth="1"/>
    <col min="3575" max="3575" width="11.7109375" style="118" bestFit="1" customWidth="1"/>
    <col min="3576" max="3579" width="0" style="118" hidden="1" customWidth="1"/>
    <col min="3580" max="3580" width="11.7109375" style="118" customWidth="1"/>
    <col min="3581" max="3585" width="0" style="118" hidden="1" customWidth="1"/>
    <col min="3586" max="3586" width="17" style="118" bestFit="1" customWidth="1"/>
    <col min="3587" max="3593" width="0" style="118" hidden="1" customWidth="1"/>
    <col min="3594" max="3594" width="11.7109375" style="118" bestFit="1" customWidth="1"/>
    <col min="3595" max="3596" width="0" style="118" hidden="1" customWidth="1"/>
    <col min="3597" max="3597" width="9" style="118" bestFit="1" customWidth="1"/>
    <col min="3598" max="3600" width="0" style="118" hidden="1" customWidth="1"/>
    <col min="3601" max="3601" width="9" style="118" bestFit="1" customWidth="1"/>
    <col min="3602" max="3602" width="0" style="118" hidden="1" customWidth="1"/>
    <col min="3603" max="3603" width="14" style="118" customWidth="1"/>
    <col min="3604" max="3604" width="9.42578125" style="118" bestFit="1" customWidth="1"/>
    <col min="3605" max="3605" width="9.7109375" style="118" bestFit="1" customWidth="1"/>
    <col min="3606" max="3608" width="0" style="118" hidden="1" customWidth="1"/>
    <col min="3609" max="3609" width="9" style="118" bestFit="1" customWidth="1"/>
    <col min="3610" max="3611" width="0" style="118" hidden="1" customWidth="1"/>
    <col min="3612" max="3612" width="10" style="118" bestFit="1" customWidth="1"/>
    <col min="3613" max="3617" width="0" style="118" hidden="1" customWidth="1"/>
    <col min="3618" max="3619" width="9.140625" style="118" bestFit="1" customWidth="1"/>
    <col min="3620" max="3623" width="0" style="118" hidden="1" customWidth="1"/>
    <col min="3624" max="3624" width="9.28515625" style="118" customWidth="1"/>
    <col min="3625" max="3627" width="10.140625" style="118" customWidth="1"/>
    <col min="3628" max="3628" width="9.7109375" style="118" customWidth="1"/>
    <col min="3629" max="3629" width="10" style="118" bestFit="1" customWidth="1"/>
    <col min="3630" max="3639" width="11.7109375" style="118" bestFit="1" customWidth="1"/>
    <col min="3640" max="3640" width="10" style="118" bestFit="1" customWidth="1"/>
    <col min="3641" max="3641" width="11.7109375" style="118" bestFit="1" customWidth="1"/>
    <col min="3642" max="3643" width="10.7109375" style="118" bestFit="1" customWidth="1"/>
    <col min="3644" max="3644" width="9" style="118" bestFit="1" customWidth="1"/>
    <col min="3645" max="3645" width="11.7109375" style="118" bestFit="1" customWidth="1"/>
    <col min="3646" max="3646" width="10" style="118" bestFit="1" customWidth="1"/>
    <col min="3647" max="3648" width="10.7109375" style="118" bestFit="1" customWidth="1"/>
    <col min="3649" max="3649" width="11.7109375" style="118" bestFit="1" customWidth="1"/>
    <col min="3650" max="3650" width="10.7109375" style="118" bestFit="1" customWidth="1"/>
    <col min="3651" max="3651" width="11.7109375" style="118" bestFit="1" customWidth="1"/>
    <col min="3652" max="3652" width="10" style="118" bestFit="1" customWidth="1"/>
    <col min="3653" max="3653" width="11.7109375" style="118" bestFit="1" customWidth="1"/>
    <col min="3654" max="3654" width="10.7109375" style="118" bestFit="1" customWidth="1"/>
    <col min="3655" max="3655" width="11.7109375" style="118" bestFit="1" customWidth="1"/>
    <col min="3656" max="3656" width="10.7109375" style="118" bestFit="1" customWidth="1"/>
    <col min="3657" max="3659" width="11.7109375" style="118" bestFit="1" customWidth="1"/>
    <col min="3660" max="3660" width="0" style="118" hidden="1" customWidth="1"/>
    <col min="3661" max="3661" width="11.7109375" style="118" bestFit="1" customWidth="1"/>
    <col min="3662" max="3662" width="9.7109375" style="118" customWidth="1"/>
    <col min="3663" max="3663" width="10.42578125" style="118" customWidth="1"/>
    <col min="3664" max="3664" width="11.28515625" style="118" customWidth="1"/>
    <col min="3665" max="3666" width="0" style="118" hidden="1" customWidth="1"/>
    <col min="3667" max="3667" width="9.7109375" style="118" customWidth="1"/>
    <col min="3668" max="3668" width="9.7109375" style="118" bestFit="1" customWidth="1"/>
    <col min="3669" max="3670" width="10.42578125" style="118" bestFit="1" customWidth="1"/>
    <col min="3671" max="3671" width="12.28515625" style="118" bestFit="1" customWidth="1"/>
    <col min="3672" max="3672" width="15.85546875" style="118" customWidth="1"/>
    <col min="3673" max="3762" width="9.140625" style="118"/>
    <col min="3763" max="3763" width="7.85546875" style="118" customWidth="1"/>
    <col min="3764" max="3764" width="35.28515625" style="118" customWidth="1"/>
    <col min="3765" max="3765" width="10.85546875" style="118" bestFit="1" customWidth="1"/>
    <col min="3766" max="3766" width="9.5703125" style="118" customWidth="1"/>
    <col min="3767" max="3767" width="12.140625" style="118" customWidth="1"/>
    <col min="3768" max="3768" width="10.7109375" style="118" bestFit="1" customWidth="1"/>
    <col min="3769" max="3770" width="0" style="118" hidden="1" customWidth="1"/>
    <col min="3771" max="3771" width="9.85546875" style="118" bestFit="1" customWidth="1"/>
    <col min="3772" max="3773" width="10" style="118" bestFit="1" customWidth="1"/>
    <col min="3774" max="3774" width="11.5703125" style="118" customWidth="1"/>
    <col min="3775" max="3775" width="9.28515625" style="118" customWidth="1"/>
    <col min="3776" max="3776" width="10" style="118" bestFit="1" customWidth="1"/>
    <col min="3777" max="3777" width="11.7109375" style="118" bestFit="1" customWidth="1"/>
    <col min="3778" max="3778" width="10.7109375" style="118" customWidth="1"/>
    <col min="3779" max="3779" width="11.7109375" style="118" bestFit="1" customWidth="1"/>
    <col min="3780" max="3780" width="10.7109375" style="118" customWidth="1"/>
    <col min="3781" max="3781" width="10" style="118" bestFit="1" customWidth="1"/>
    <col min="3782" max="3786" width="11.7109375" style="118" bestFit="1" customWidth="1"/>
    <col min="3787" max="3787" width="14" style="118" customWidth="1"/>
    <col min="3788" max="3789" width="11.7109375" style="118" bestFit="1" customWidth="1"/>
    <col min="3790" max="3790" width="9.5703125" style="118" customWidth="1"/>
    <col min="3791" max="3791" width="12.7109375" style="118" bestFit="1" customWidth="1"/>
    <col min="3792" max="3792" width="0" style="118" hidden="1" customWidth="1"/>
    <col min="3793" max="3793" width="11.7109375" style="118" bestFit="1" customWidth="1"/>
    <col min="3794" max="3794" width="0" style="118" hidden="1" customWidth="1"/>
    <col min="3795" max="3795" width="11.7109375" style="118" bestFit="1" customWidth="1"/>
    <col min="3796" max="3796" width="0" style="118" hidden="1" customWidth="1"/>
    <col min="3797" max="3797" width="9.85546875" style="118" bestFit="1" customWidth="1"/>
    <col min="3798" max="3803" width="0" style="118" hidden="1" customWidth="1"/>
    <col min="3804" max="3804" width="10.5703125" style="118" customWidth="1"/>
    <col min="3805" max="3805" width="10.140625" style="118" customWidth="1"/>
    <col min="3806" max="3806" width="10.7109375" style="118" bestFit="1" customWidth="1"/>
    <col min="3807" max="3808" width="0" style="118" hidden="1" customWidth="1"/>
    <col min="3809" max="3809" width="10.7109375" style="118" bestFit="1" customWidth="1"/>
    <col min="3810" max="3810" width="0" style="118" hidden="1" customWidth="1"/>
    <col min="3811" max="3811" width="11.7109375" style="118" bestFit="1" customWidth="1"/>
    <col min="3812" max="3812" width="10.7109375" style="118" bestFit="1" customWidth="1"/>
    <col min="3813" max="3813" width="9.7109375" style="118" bestFit="1" customWidth="1"/>
    <col min="3814" max="3814" width="0" style="118" hidden="1" customWidth="1"/>
    <col min="3815" max="3815" width="11.7109375" style="118" bestFit="1" customWidth="1"/>
    <col min="3816" max="3816" width="10" style="118" bestFit="1" customWidth="1"/>
    <col min="3817" max="3817" width="0" style="118" hidden="1" customWidth="1"/>
    <col min="3818" max="3820" width="11.7109375" style="118" bestFit="1" customWidth="1"/>
    <col min="3821" max="3821" width="10" style="118" bestFit="1" customWidth="1"/>
    <col min="3822" max="3822" width="0" style="118" hidden="1" customWidth="1"/>
    <col min="3823" max="3823" width="11.7109375" style="118" bestFit="1" customWidth="1"/>
    <col min="3824" max="3824" width="0" style="118" hidden="1" customWidth="1"/>
    <col min="3825" max="3826" width="11.7109375" style="118" bestFit="1" customWidth="1"/>
    <col min="3827" max="3827" width="9.7109375" style="118" bestFit="1" customWidth="1"/>
    <col min="3828" max="3828" width="11.7109375" style="118" bestFit="1" customWidth="1"/>
    <col min="3829" max="3829" width="10.7109375" style="118" bestFit="1" customWidth="1"/>
    <col min="3830" max="3830" width="10" style="118" bestFit="1" customWidth="1"/>
    <col min="3831" max="3831" width="11.7109375" style="118" bestFit="1" customWidth="1"/>
    <col min="3832" max="3835" width="0" style="118" hidden="1" customWidth="1"/>
    <col min="3836" max="3836" width="11.7109375" style="118" customWidth="1"/>
    <col min="3837" max="3841" width="0" style="118" hidden="1" customWidth="1"/>
    <col min="3842" max="3842" width="17" style="118" bestFit="1" customWidth="1"/>
    <col min="3843" max="3849" width="0" style="118" hidden="1" customWidth="1"/>
    <col min="3850" max="3850" width="11.7109375" style="118" bestFit="1" customWidth="1"/>
    <col min="3851" max="3852" width="0" style="118" hidden="1" customWidth="1"/>
    <col min="3853" max="3853" width="9" style="118" bestFit="1" customWidth="1"/>
    <col min="3854" max="3856" width="0" style="118" hidden="1" customWidth="1"/>
    <col min="3857" max="3857" width="9" style="118" bestFit="1" customWidth="1"/>
    <col min="3858" max="3858" width="0" style="118" hidden="1" customWidth="1"/>
    <col min="3859" max="3859" width="14" style="118" customWidth="1"/>
    <col min="3860" max="3860" width="9.42578125" style="118" bestFit="1" customWidth="1"/>
    <col min="3861" max="3861" width="9.7109375" style="118" bestFit="1" customWidth="1"/>
    <col min="3862" max="3864" width="0" style="118" hidden="1" customWidth="1"/>
    <col min="3865" max="3865" width="9" style="118" bestFit="1" customWidth="1"/>
    <col min="3866" max="3867" width="0" style="118" hidden="1" customWidth="1"/>
    <col min="3868" max="3868" width="10" style="118" bestFit="1" customWidth="1"/>
    <col min="3869" max="3873" width="0" style="118" hidden="1" customWidth="1"/>
    <col min="3874" max="3875" width="9.140625" style="118" bestFit="1" customWidth="1"/>
    <col min="3876" max="3879" width="0" style="118" hidden="1" customWidth="1"/>
    <col min="3880" max="3880" width="9.28515625" style="118" customWidth="1"/>
    <col min="3881" max="3883" width="10.140625" style="118" customWidth="1"/>
    <col min="3884" max="3884" width="9.7109375" style="118" customWidth="1"/>
    <col min="3885" max="3885" width="10" style="118" bestFit="1" customWidth="1"/>
    <col min="3886" max="3895" width="11.7109375" style="118" bestFit="1" customWidth="1"/>
    <col min="3896" max="3896" width="10" style="118" bestFit="1" customWidth="1"/>
    <col min="3897" max="3897" width="11.7109375" style="118" bestFit="1" customWidth="1"/>
    <col min="3898" max="3899" width="10.7109375" style="118" bestFit="1" customWidth="1"/>
    <col min="3900" max="3900" width="9" style="118" bestFit="1" customWidth="1"/>
    <col min="3901" max="3901" width="11.7109375" style="118" bestFit="1" customWidth="1"/>
    <col min="3902" max="3902" width="10" style="118" bestFit="1" customWidth="1"/>
    <col min="3903" max="3904" width="10.7109375" style="118" bestFit="1" customWidth="1"/>
    <col min="3905" max="3905" width="11.7109375" style="118" bestFit="1" customWidth="1"/>
    <col min="3906" max="3906" width="10.7109375" style="118" bestFit="1" customWidth="1"/>
    <col min="3907" max="3907" width="11.7109375" style="118" bestFit="1" customWidth="1"/>
    <col min="3908" max="3908" width="10" style="118" bestFit="1" customWidth="1"/>
    <col min="3909" max="3909" width="11.7109375" style="118" bestFit="1" customWidth="1"/>
    <col min="3910" max="3910" width="10.7109375" style="118" bestFit="1" customWidth="1"/>
    <col min="3911" max="3911" width="11.7109375" style="118" bestFit="1" customWidth="1"/>
    <col min="3912" max="3912" width="10.7109375" style="118" bestFit="1" customWidth="1"/>
    <col min="3913" max="3915" width="11.7109375" style="118" bestFit="1" customWidth="1"/>
    <col min="3916" max="3916" width="0" style="118" hidden="1" customWidth="1"/>
    <col min="3917" max="3917" width="11.7109375" style="118" bestFit="1" customWidth="1"/>
    <col min="3918" max="3918" width="9.7109375" style="118" customWidth="1"/>
    <col min="3919" max="3919" width="10.42578125" style="118" customWidth="1"/>
    <col min="3920" max="3920" width="11.28515625" style="118" customWidth="1"/>
    <col min="3921" max="3922" width="0" style="118" hidden="1" customWidth="1"/>
    <col min="3923" max="3923" width="9.7109375" style="118" customWidth="1"/>
    <col min="3924" max="3924" width="9.7109375" style="118" bestFit="1" customWidth="1"/>
    <col min="3925" max="3926" width="10.42578125" style="118" bestFit="1" customWidth="1"/>
    <col min="3927" max="3927" width="12.28515625" style="118" bestFit="1" customWidth="1"/>
    <col min="3928" max="3928" width="15.85546875" style="118" customWidth="1"/>
    <col min="3929" max="4018" width="9.140625" style="118"/>
    <col min="4019" max="4019" width="7.85546875" style="118" customWidth="1"/>
    <col min="4020" max="4020" width="35.28515625" style="118" customWidth="1"/>
    <col min="4021" max="4021" width="10.85546875" style="118" bestFit="1" customWidth="1"/>
    <col min="4022" max="4022" width="9.5703125" style="118" customWidth="1"/>
    <col min="4023" max="4023" width="12.140625" style="118" customWidth="1"/>
    <col min="4024" max="4024" width="10.7109375" style="118" bestFit="1" customWidth="1"/>
    <col min="4025" max="4026" width="0" style="118" hidden="1" customWidth="1"/>
    <col min="4027" max="4027" width="9.85546875" style="118" bestFit="1" customWidth="1"/>
    <col min="4028" max="4029" width="10" style="118" bestFit="1" customWidth="1"/>
    <col min="4030" max="4030" width="11.5703125" style="118" customWidth="1"/>
    <col min="4031" max="4031" width="9.28515625" style="118" customWidth="1"/>
    <col min="4032" max="4032" width="10" style="118" bestFit="1" customWidth="1"/>
    <col min="4033" max="4033" width="11.7109375" style="118" bestFit="1" customWidth="1"/>
    <col min="4034" max="4034" width="10.7109375" style="118" customWidth="1"/>
    <col min="4035" max="4035" width="11.7109375" style="118" bestFit="1" customWidth="1"/>
    <col min="4036" max="4036" width="10.7109375" style="118" customWidth="1"/>
    <col min="4037" max="4037" width="10" style="118" bestFit="1" customWidth="1"/>
    <col min="4038" max="4042" width="11.7109375" style="118" bestFit="1" customWidth="1"/>
    <col min="4043" max="4043" width="14" style="118" customWidth="1"/>
    <col min="4044" max="4045" width="11.7109375" style="118" bestFit="1" customWidth="1"/>
    <col min="4046" max="4046" width="9.5703125" style="118" customWidth="1"/>
    <col min="4047" max="4047" width="12.7109375" style="118" bestFit="1" customWidth="1"/>
    <col min="4048" max="4048" width="0" style="118" hidden="1" customWidth="1"/>
    <col min="4049" max="4049" width="11.7109375" style="118" bestFit="1" customWidth="1"/>
    <col min="4050" max="4050" width="0" style="118" hidden="1" customWidth="1"/>
    <col min="4051" max="4051" width="11.7109375" style="118" bestFit="1" customWidth="1"/>
    <col min="4052" max="4052" width="0" style="118" hidden="1" customWidth="1"/>
    <col min="4053" max="4053" width="9.85546875" style="118" bestFit="1" customWidth="1"/>
    <col min="4054" max="4059" width="0" style="118" hidden="1" customWidth="1"/>
    <col min="4060" max="4060" width="10.5703125" style="118" customWidth="1"/>
    <col min="4061" max="4061" width="10.140625" style="118" customWidth="1"/>
    <col min="4062" max="4062" width="10.7109375" style="118" bestFit="1" customWidth="1"/>
    <col min="4063" max="4064" width="0" style="118" hidden="1" customWidth="1"/>
    <col min="4065" max="4065" width="10.7109375" style="118" bestFit="1" customWidth="1"/>
    <col min="4066" max="4066" width="0" style="118" hidden="1" customWidth="1"/>
    <col min="4067" max="4067" width="11.7109375" style="118" bestFit="1" customWidth="1"/>
    <col min="4068" max="4068" width="10.7109375" style="118" bestFit="1" customWidth="1"/>
    <col min="4069" max="4069" width="9.7109375" style="118" bestFit="1" customWidth="1"/>
    <col min="4070" max="4070" width="0" style="118" hidden="1" customWidth="1"/>
    <col min="4071" max="4071" width="11.7109375" style="118" bestFit="1" customWidth="1"/>
    <col min="4072" max="4072" width="10" style="118" bestFit="1" customWidth="1"/>
    <col min="4073" max="4073" width="0" style="118" hidden="1" customWidth="1"/>
    <col min="4074" max="4076" width="11.7109375" style="118" bestFit="1" customWidth="1"/>
    <col min="4077" max="4077" width="10" style="118" bestFit="1" customWidth="1"/>
    <col min="4078" max="4078" width="0" style="118" hidden="1" customWidth="1"/>
    <col min="4079" max="4079" width="11.7109375" style="118" bestFit="1" customWidth="1"/>
    <col min="4080" max="4080" width="0" style="118" hidden="1" customWidth="1"/>
    <col min="4081" max="4082" width="11.7109375" style="118" bestFit="1" customWidth="1"/>
    <col min="4083" max="4083" width="9.7109375" style="118" bestFit="1" customWidth="1"/>
    <col min="4084" max="4084" width="11.7109375" style="118" bestFit="1" customWidth="1"/>
    <col min="4085" max="4085" width="10.7109375" style="118" bestFit="1" customWidth="1"/>
    <col min="4086" max="4086" width="10" style="118" bestFit="1" customWidth="1"/>
    <col min="4087" max="4087" width="11.7109375" style="118" bestFit="1" customWidth="1"/>
    <col min="4088" max="4091" width="0" style="118" hidden="1" customWidth="1"/>
    <col min="4092" max="4092" width="11.7109375" style="118" customWidth="1"/>
    <col min="4093" max="4097" width="0" style="118" hidden="1" customWidth="1"/>
    <col min="4098" max="4098" width="17" style="118" bestFit="1" customWidth="1"/>
    <col min="4099" max="4105" width="0" style="118" hidden="1" customWidth="1"/>
    <col min="4106" max="4106" width="11.7109375" style="118" bestFit="1" customWidth="1"/>
    <col min="4107" max="4108" width="0" style="118" hidden="1" customWidth="1"/>
    <col min="4109" max="4109" width="9" style="118" bestFit="1" customWidth="1"/>
    <col min="4110" max="4112" width="0" style="118" hidden="1" customWidth="1"/>
    <col min="4113" max="4113" width="9" style="118" bestFit="1" customWidth="1"/>
    <col min="4114" max="4114" width="0" style="118" hidden="1" customWidth="1"/>
    <col min="4115" max="4115" width="14" style="118" customWidth="1"/>
    <col min="4116" max="4116" width="9.42578125" style="118" bestFit="1" customWidth="1"/>
    <col min="4117" max="4117" width="9.7109375" style="118" bestFit="1" customWidth="1"/>
    <col min="4118" max="4120" width="0" style="118" hidden="1" customWidth="1"/>
    <col min="4121" max="4121" width="9" style="118" bestFit="1" customWidth="1"/>
    <col min="4122" max="4123" width="0" style="118" hidden="1" customWidth="1"/>
    <col min="4124" max="4124" width="10" style="118" bestFit="1" customWidth="1"/>
    <col min="4125" max="4129" width="0" style="118" hidden="1" customWidth="1"/>
    <col min="4130" max="4131" width="9.140625" style="118" bestFit="1" customWidth="1"/>
    <col min="4132" max="4135" width="0" style="118" hidden="1" customWidth="1"/>
    <col min="4136" max="4136" width="9.28515625" style="118" customWidth="1"/>
    <col min="4137" max="4139" width="10.140625" style="118" customWidth="1"/>
    <col min="4140" max="4140" width="9.7109375" style="118" customWidth="1"/>
    <col min="4141" max="4141" width="10" style="118" bestFit="1" customWidth="1"/>
    <col min="4142" max="4151" width="11.7109375" style="118" bestFit="1" customWidth="1"/>
    <col min="4152" max="4152" width="10" style="118" bestFit="1" customWidth="1"/>
    <col min="4153" max="4153" width="11.7109375" style="118" bestFit="1" customWidth="1"/>
    <col min="4154" max="4155" width="10.7109375" style="118" bestFit="1" customWidth="1"/>
    <col min="4156" max="4156" width="9" style="118" bestFit="1" customWidth="1"/>
    <col min="4157" max="4157" width="11.7109375" style="118" bestFit="1" customWidth="1"/>
    <col min="4158" max="4158" width="10" style="118" bestFit="1" customWidth="1"/>
    <col min="4159" max="4160" width="10.7109375" style="118" bestFit="1" customWidth="1"/>
    <col min="4161" max="4161" width="11.7109375" style="118" bestFit="1" customWidth="1"/>
    <col min="4162" max="4162" width="10.7109375" style="118" bestFit="1" customWidth="1"/>
    <col min="4163" max="4163" width="11.7109375" style="118" bestFit="1" customWidth="1"/>
    <col min="4164" max="4164" width="10" style="118" bestFit="1" customWidth="1"/>
    <col min="4165" max="4165" width="11.7109375" style="118" bestFit="1" customWidth="1"/>
    <col min="4166" max="4166" width="10.7109375" style="118" bestFit="1" customWidth="1"/>
    <col min="4167" max="4167" width="11.7109375" style="118" bestFit="1" customWidth="1"/>
    <col min="4168" max="4168" width="10.7109375" style="118" bestFit="1" customWidth="1"/>
    <col min="4169" max="4171" width="11.7109375" style="118" bestFit="1" customWidth="1"/>
    <col min="4172" max="4172" width="0" style="118" hidden="1" customWidth="1"/>
    <col min="4173" max="4173" width="11.7109375" style="118" bestFit="1" customWidth="1"/>
    <col min="4174" max="4174" width="9.7109375" style="118" customWidth="1"/>
    <col min="4175" max="4175" width="10.42578125" style="118" customWidth="1"/>
    <col min="4176" max="4176" width="11.28515625" style="118" customWidth="1"/>
    <col min="4177" max="4178" width="0" style="118" hidden="1" customWidth="1"/>
    <col min="4179" max="4179" width="9.7109375" style="118" customWidth="1"/>
    <col min="4180" max="4180" width="9.7109375" style="118" bestFit="1" customWidth="1"/>
    <col min="4181" max="4182" width="10.42578125" style="118" bestFit="1" customWidth="1"/>
    <col min="4183" max="4183" width="12.28515625" style="118" bestFit="1" customWidth="1"/>
    <col min="4184" max="4184" width="15.85546875" style="118" customWidth="1"/>
    <col min="4185" max="4274" width="9.140625" style="118"/>
    <col min="4275" max="4275" width="7.85546875" style="118" customWidth="1"/>
    <col min="4276" max="4276" width="35.28515625" style="118" customWidth="1"/>
    <col min="4277" max="4277" width="10.85546875" style="118" bestFit="1" customWidth="1"/>
    <col min="4278" max="4278" width="9.5703125" style="118" customWidth="1"/>
    <col min="4279" max="4279" width="12.140625" style="118" customWidth="1"/>
    <col min="4280" max="4280" width="10.7109375" style="118" bestFit="1" customWidth="1"/>
    <col min="4281" max="4282" width="0" style="118" hidden="1" customWidth="1"/>
    <col min="4283" max="4283" width="9.85546875" style="118" bestFit="1" customWidth="1"/>
    <col min="4284" max="4285" width="10" style="118" bestFit="1" customWidth="1"/>
    <col min="4286" max="4286" width="11.5703125" style="118" customWidth="1"/>
    <col min="4287" max="4287" width="9.28515625" style="118" customWidth="1"/>
    <col min="4288" max="4288" width="10" style="118" bestFit="1" customWidth="1"/>
    <col min="4289" max="4289" width="11.7109375" style="118" bestFit="1" customWidth="1"/>
    <col min="4290" max="4290" width="10.7109375" style="118" customWidth="1"/>
    <col min="4291" max="4291" width="11.7109375" style="118" bestFit="1" customWidth="1"/>
    <col min="4292" max="4292" width="10.7109375" style="118" customWidth="1"/>
    <col min="4293" max="4293" width="10" style="118" bestFit="1" customWidth="1"/>
    <col min="4294" max="4298" width="11.7109375" style="118" bestFit="1" customWidth="1"/>
    <col min="4299" max="4299" width="14" style="118" customWidth="1"/>
    <col min="4300" max="4301" width="11.7109375" style="118" bestFit="1" customWidth="1"/>
    <col min="4302" max="4302" width="9.5703125" style="118" customWidth="1"/>
    <col min="4303" max="4303" width="12.7109375" style="118" bestFit="1" customWidth="1"/>
    <col min="4304" max="4304" width="0" style="118" hidden="1" customWidth="1"/>
    <col min="4305" max="4305" width="11.7109375" style="118" bestFit="1" customWidth="1"/>
    <col min="4306" max="4306" width="0" style="118" hidden="1" customWidth="1"/>
    <col min="4307" max="4307" width="11.7109375" style="118" bestFit="1" customWidth="1"/>
    <col min="4308" max="4308" width="0" style="118" hidden="1" customWidth="1"/>
    <col min="4309" max="4309" width="9.85546875" style="118" bestFit="1" customWidth="1"/>
    <col min="4310" max="4315" width="0" style="118" hidden="1" customWidth="1"/>
    <col min="4316" max="4316" width="10.5703125" style="118" customWidth="1"/>
    <col min="4317" max="4317" width="10.140625" style="118" customWidth="1"/>
    <col min="4318" max="4318" width="10.7109375" style="118" bestFit="1" customWidth="1"/>
    <col min="4319" max="4320" width="0" style="118" hidden="1" customWidth="1"/>
    <col min="4321" max="4321" width="10.7109375" style="118" bestFit="1" customWidth="1"/>
    <col min="4322" max="4322" width="0" style="118" hidden="1" customWidth="1"/>
    <col min="4323" max="4323" width="11.7109375" style="118" bestFit="1" customWidth="1"/>
    <col min="4324" max="4324" width="10.7109375" style="118" bestFit="1" customWidth="1"/>
    <col min="4325" max="4325" width="9.7109375" style="118" bestFit="1" customWidth="1"/>
    <col min="4326" max="4326" width="0" style="118" hidden="1" customWidth="1"/>
    <col min="4327" max="4327" width="11.7109375" style="118" bestFit="1" customWidth="1"/>
    <col min="4328" max="4328" width="10" style="118" bestFit="1" customWidth="1"/>
    <col min="4329" max="4329" width="0" style="118" hidden="1" customWidth="1"/>
    <col min="4330" max="4332" width="11.7109375" style="118" bestFit="1" customWidth="1"/>
    <col min="4333" max="4333" width="10" style="118" bestFit="1" customWidth="1"/>
    <col min="4334" max="4334" width="0" style="118" hidden="1" customWidth="1"/>
    <col min="4335" max="4335" width="11.7109375" style="118" bestFit="1" customWidth="1"/>
    <col min="4336" max="4336" width="0" style="118" hidden="1" customWidth="1"/>
    <col min="4337" max="4338" width="11.7109375" style="118" bestFit="1" customWidth="1"/>
    <col min="4339" max="4339" width="9.7109375" style="118" bestFit="1" customWidth="1"/>
    <col min="4340" max="4340" width="11.7109375" style="118" bestFit="1" customWidth="1"/>
    <col min="4341" max="4341" width="10.7109375" style="118" bestFit="1" customWidth="1"/>
    <col min="4342" max="4342" width="10" style="118" bestFit="1" customWidth="1"/>
    <col min="4343" max="4343" width="11.7109375" style="118" bestFit="1" customWidth="1"/>
    <col min="4344" max="4347" width="0" style="118" hidden="1" customWidth="1"/>
    <col min="4348" max="4348" width="11.7109375" style="118" customWidth="1"/>
    <col min="4349" max="4353" width="0" style="118" hidden="1" customWidth="1"/>
    <col min="4354" max="4354" width="17" style="118" bestFit="1" customWidth="1"/>
    <col min="4355" max="4361" width="0" style="118" hidden="1" customWidth="1"/>
    <col min="4362" max="4362" width="11.7109375" style="118" bestFit="1" customWidth="1"/>
    <col min="4363" max="4364" width="0" style="118" hidden="1" customWidth="1"/>
    <col min="4365" max="4365" width="9" style="118" bestFit="1" customWidth="1"/>
    <col min="4366" max="4368" width="0" style="118" hidden="1" customWidth="1"/>
    <col min="4369" max="4369" width="9" style="118" bestFit="1" customWidth="1"/>
    <col min="4370" max="4370" width="0" style="118" hidden="1" customWidth="1"/>
    <col min="4371" max="4371" width="14" style="118" customWidth="1"/>
    <col min="4372" max="4372" width="9.42578125" style="118" bestFit="1" customWidth="1"/>
    <col min="4373" max="4373" width="9.7109375" style="118" bestFit="1" customWidth="1"/>
    <col min="4374" max="4376" width="0" style="118" hidden="1" customWidth="1"/>
    <col min="4377" max="4377" width="9" style="118" bestFit="1" customWidth="1"/>
    <col min="4378" max="4379" width="0" style="118" hidden="1" customWidth="1"/>
    <col min="4380" max="4380" width="10" style="118" bestFit="1" customWidth="1"/>
    <col min="4381" max="4385" width="0" style="118" hidden="1" customWidth="1"/>
    <col min="4386" max="4387" width="9.140625" style="118" bestFit="1" customWidth="1"/>
    <col min="4388" max="4391" width="0" style="118" hidden="1" customWidth="1"/>
    <col min="4392" max="4392" width="9.28515625" style="118" customWidth="1"/>
    <col min="4393" max="4395" width="10.140625" style="118" customWidth="1"/>
    <col min="4396" max="4396" width="9.7109375" style="118" customWidth="1"/>
    <col min="4397" max="4397" width="10" style="118" bestFit="1" customWidth="1"/>
    <col min="4398" max="4407" width="11.7109375" style="118" bestFit="1" customWidth="1"/>
    <col min="4408" max="4408" width="10" style="118" bestFit="1" customWidth="1"/>
    <col min="4409" max="4409" width="11.7109375" style="118" bestFit="1" customWidth="1"/>
    <col min="4410" max="4411" width="10.7109375" style="118" bestFit="1" customWidth="1"/>
    <col min="4412" max="4412" width="9" style="118" bestFit="1" customWidth="1"/>
    <col min="4413" max="4413" width="11.7109375" style="118" bestFit="1" customWidth="1"/>
    <col min="4414" max="4414" width="10" style="118" bestFit="1" customWidth="1"/>
    <col min="4415" max="4416" width="10.7109375" style="118" bestFit="1" customWidth="1"/>
    <col min="4417" max="4417" width="11.7109375" style="118" bestFit="1" customWidth="1"/>
    <col min="4418" max="4418" width="10.7109375" style="118" bestFit="1" customWidth="1"/>
    <col min="4419" max="4419" width="11.7109375" style="118" bestFit="1" customWidth="1"/>
    <col min="4420" max="4420" width="10" style="118" bestFit="1" customWidth="1"/>
    <col min="4421" max="4421" width="11.7109375" style="118" bestFit="1" customWidth="1"/>
    <col min="4422" max="4422" width="10.7109375" style="118" bestFit="1" customWidth="1"/>
    <col min="4423" max="4423" width="11.7109375" style="118" bestFit="1" customWidth="1"/>
    <col min="4424" max="4424" width="10.7109375" style="118" bestFit="1" customWidth="1"/>
    <col min="4425" max="4427" width="11.7109375" style="118" bestFit="1" customWidth="1"/>
    <col min="4428" max="4428" width="0" style="118" hidden="1" customWidth="1"/>
    <col min="4429" max="4429" width="11.7109375" style="118" bestFit="1" customWidth="1"/>
    <col min="4430" max="4430" width="9.7109375" style="118" customWidth="1"/>
    <col min="4431" max="4431" width="10.42578125" style="118" customWidth="1"/>
    <col min="4432" max="4432" width="11.28515625" style="118" customWidth="1"/>
    <col min="4433" max="4434" width="0" style="118" hidden="1" customWidth="1"/>
    <col min="4435" max="4435" width="9.7109375" style="118" customWidth="1"/>
    <col min="4436" max="4436" width="9.7109375" style="118" bestFit="1" customWidth="1"/>
    <col min="4437" max="4438" width="10.42578125" style="118" bestFit="1" customWidth="1"/>
    <col min="4439" max="4439" width="12.28515625" style="118" bestFit="1" customWidth="1"/>
    <col min="4440" max="4440" width="15.85546875" style="118" customWidth="1"/>
    <col min="4441" max="4530" width="9.140625" style="118"/>
    <col min="4531" max="4531" width="7.85546875" style="118" customWidth="1"/>
    <col min="4532" max="4532" width="35.28515625" style="118" customWidth="1"/>
    <col min="4533" max="4533" width="10.85546875" style="118" bestFit="1" customWidth="1"/>
    <col min="4534" max="4534" width="9.5703125" style="118" customWidth="1"/>
    <col min="4535" max="4535" width="12.140625" style="118" customWidth="1"/>
    <col min="4536" max="4536" width="10.7109375" style="118" bestFit="1" customWidth="1"/>
    <col min="4537" max="4538" width="0" style="118" hidden="1" customWidth="1"/>
    <col min="4539" max="4539" width="9.85546875" style="118" bestFit="1" customWidth="1"/>
    <col min="4540" max="4541" width="10" style="118" bestFit="1" customWidth="1"/>
    <col min="4542" max="4542" width="11.5703125" style="118" customWidth="1"/>
    <col min="4543" max="4543" width="9.28515625" style="118" customWidth="1"/>
    <col min="4544" max="4544" width="10" style="118" bestFit="1" customWidth="1"/>
    <col min="4545" max="4545" width="11.7109375" style="118" bestFit="1" customWidth="1"/>
    <col min="4546" max="4546" width="10.7109375" style="118" customWidth="1"/>
    <col min="4547" max="4547" width="11.7109375" style="118" bestFit="1" customWidth="1"/>
    <col min="4548" max="4548" width="10.7109375" style="118" customWidth="1"/>
    <col min="4549" max="4549" width="10" style="118" bestFit="1" customWidth="1"/>
    <col min="4550" max="4554" width="11.7109375" style="118" bestFit="1" customWidth="1"/>
    <col min="4555" max="4555" width="14" style="118" customWidth="1"/>
    <col min="4556" max="4557" width="11.7109375" style="118" bestFit="1" customWidth="1"/>
    <col min="4558" max="4558" width="9.5703125" style="118" customWidth="1"/>
    <col min="4559" max="4559" width="12.7109375" style="118" bestFit="1" customWidth="1"/>
    <col min="4560" max="4560" width="0" style="118" hidden="1" customWidth="1"/>
    <col min="4561" max="4561" width="11.7109375" style="118" bestFit="1" customWidth="1"/>
    <col min="4562" max="4562" width="0" style="118" hidden="1" customWidth="1"/>
    <col min="4563" max="4563" width="11.7109375" style="118" bestFit="1" customWidth="1"/>
    <col min="4564" max="4564" width="0" style="118" hidden="1" customWidth="1"/>
    <col min="4565" max="4565" width="9.85546875" style="118" bestFit="1" customWidth="1"/>
    <col min="4566" max="4571" width="0" style="118" hidden="1" customWidth="1"/>
    <col min="4572" max="4572" width="10.5703125" style="118" customWidth="1"/>
    <col min="4573" max="4573" width="10.140625" style="118" customWidth="1"/>
    <col min="4574" max="4574" width="10.7109375" style="118" bestFit="1" customWidth="1"/>
    <col min="4575" max="4576" width="0" style="118" hidden="1" customWidth="1"/>
    <col min="4577" max="4577" width="10.7109375" style="118" bestFit="1" customWidth="1"/>
    <col min="4578" max="4578" width="0" style="118" hidden="1" customWidth="1"/>
    <col min="4579" max="4579" width="11.7109375" style="118" bestFit="1" customWidth="1"/>
    <col min="4580" max="4580" width="10.7109375" style="118" bestFit="1" customWidth="1"/>
    <col min="4581" max="4581" width="9.7109375" style="118" bestFit="1" customWidth="1"/>
    <col min="4582" max="4582" width="0" style="118" hidden="1" customWidth="1"/>
    <col min="4583" max="4583" width="11.7109375" style="118" bestFit="1" customWidth="1"/>
    <col min="4584" max="4584" width="10" style="118" bestFit="1" customWidth="1"/>
    <col min="4585" max="4585" width="0" style="118" hidden="1" customWidth="1"/>
    <col min="4586" max="4588" width="11.7109375" style="118" bestFit="1" customWidth="1"/>
    <col min="4589" max="4589" width="10" style="118" bestFit="1" customWidth="1"/>
    <col min="4590" max="4590" width="0" style="118" hidden="1" customWidth="1"/>
    <col min="4591" max="4591" width="11.7109375" style="118" bestFit="1" customWidth="1"/>
    <col min="4592" max="4592" width="0" style="118" hidden="1" customWidth="1"/>
    <col min="4593" max="4594" width="11.7109375" style="118" bestFit="1" customWidth="1"/>
    <col min="4595" max="4595" width="9.7109375" style="118" bestFit="1" customWidth="1"/>
    <col min="4596" max="4596" width="11.7109375" style="118" bestFit="1" customWidth="1"/>
    <col min="4597" max="4597" width="10.7109375" style="118" bestFit="1" customWidth="1"/>
    <col min="4598" max="4598" width="10" style="118" bestFit="1" customWidth="1"/>
    <col min="4599" max="4599" width="11.7109375" style="118" bestFit="1" customWidth="1"/>
    <col min="4600" max="4603" width="0" style="118" hidden="1" customWidth="1"/>
    <col min="4604" max="4604" width="11.7109375" style="118" customWidth="1"/>
    <col min="4605" max="4609" width="0" style="118" hidden="1" customWidth="1"/>
    <col min="4610" max="4610" width="17" style="118" bestFit="1" customWidth="1"/>
    <col min="4611" max="4617" width="0" style="118" hidden="1" customWidth="1"/>
    <col min="4618" max="4618" width="11.7109375" style="118" bestFit="1" customWidth="1"/>
    <col min="4619" max="4620" width="0" style="118" hidden="1" customWidth="1"/>
    <col min="4621" max="4621" width="9" style="118" bestFit="1" customWidth="1"/>
    <col min="4622" max="4624" width="0" style="118" hidden="1" customWidth="1"/>
    <col min="4625" max="4625" width="9" style="118" bestFit="1" customWidth="1"/>
    <col min="4626" max="4626" width="0" style="118" hidden="1" customWidth="1"/>
    <col min="4627" max="4627" width="14" style="118" customWidth="1"/>
    <col min="4628" max="4628" width="9.42578125" style="118" bestFit="1" customWidth="1"/>
    <col min="4629" max="4629" width="9.7109375" style="118" bestFit="1" customWidth="1"/>
    <col min="4630" max="4632" width="0" style="118" hidden="1" customWidth="1"/>
    <col min="4633" max="4633" width="9" style="118" bestFit="1" customWidth="1"/>
    <col min="4634" max="4635" width="0" style="118" hidden="1" customWidth="1"/>
    <col min="4636" max="4636" width="10" style="118" bestFit="1" customWidth="1"/>
    <col min="4637" max="4641" width="0" style="118" hidden="1" customWidth="1"/>
    <col min="4642" max="4643" width="9.140625" style="118" bestFit="1" customWidth="1"/>
    <col min="4644" max="4647" width="0" style="118" hidden="1" customWidth="1"/>
    <col min="4648" max="4648" width="9.28515625" style="118" customWidth="1"/>
    <col min="4649" max="4651" width="10.140625" style="118" customWidth="1"/>
    <col min="4652" max="4652" width="9.7109375" style="118" customWidth="1"/>
    <col min="4653" max="4653" width="10" style="118" bestFit="1" customWidth="1"/>
    <col min="4654" max="4663" width="11.7109375" style="118" bestFit="1" customWidth="1"/>
    <col min="4664" max="4664" width="10" style="118" bestFit="1" customWidth="1"/>
    <col min="4665" max="4665" width="11.7109375" style="118" bestFit="1" customWidth="1"/>
    <col min="4666" max="4667" width="10.7109375" style="118" bestFit="1" customWidth="1"/>
    <col min="4668" max="4668" width="9" style="118" bestFit="1" customWidth="1"/>
    <col min="4669" max="4669" width="11.7109375" style="118" bestFit="1" customWidth="1"/>
    <col min="4670" max="4670" width="10" style="118" bestFit="1" customWidth="1"/>
    <col min="4671" max="4672" width="10.7109375" style="118" bestFit="1" customWidth="1"/>
    <col min="4673" max="4673" width="11.7109375" style="118" bestFit="1" customWidth="1"/>
    <col min="4674" max="4674" width="10.7109375" style="118" bestFit="1" customWidth="1"/>
    <col min="4675" max="4675" width="11.7109375" style="118" bestFit="1" customWidth="1"/>
    <col min="4676" max="4676" width="10" style="118" bestFit="1" customWidth="1"/>
    <col min="4677" max="4677" width="11.7109375" style="118" bestFit="1" customWidth="1"/>
    <col min="4678" max="4678" width="10.7109375" style="118" bestFit="1" customWidth="1"/>
    <col min="4679" max="4679" width="11.7109375" style="118" bestFit="1" customWidth="1"/>
    <col min="4680" max="4680" width="10.7109375" style="118" bestFit="1" customWidth="1"/>
    <col min="4681" max="4683" width="11.7109375" style="118" bestFit="1" customWidth="1"/>
    <col min="4684" max="4684" width="0" style="118" hidden="1" customWidth="1"/>
    <col min="4685" max="4685" width="11.7109375" style="118" bestFit="1" customWidth="1"/>
    <col min="4686" max="4686" width="9.7109375" style="118" customWidth="1"/>
    <col min="4687" max="4687" width="10.42578125" style="118" customWidth="1"/>
    <col min="4688" max="4688" width="11.28515625" style="118" customWidth="1"/>
    <col min="4689" max="4690" width="0" style="118" hidden="1" customWidth="1"/>
    <col min="4691" max="4691" width="9.7109375" style="118" customWidth="1"/>
    <col min="4692" max="4692" width="9.7109375" style="118" bestFit="1" customWidth="1"/>
    <col min="4693" max="4694" width="10.42578125" style="118" bestFit="1" customWidth="1"/>
    <col min="4695" max="4695" width="12.28515625" style="118" bestFit="1" customWidth="1"/>
    <col min="4696" max="4696" width="15.85546875" style="118" customWidth="1"/>
    <col min="4697" max="4786" width="9.140625" style="118"/>
    <col min="4787" max="4787" width="7.85546875" style="118" customWidth="1"/>
    <col min="4788" max="4788" width="35.28515625" style="118" customWidth="1"/>
    <col min="4789" max="4789" width="10.85546875" style="118" bestFit="1" customWidth="1"/>
    <col min="4790" max="4790" width="9.5703125" style="118" customWidth="1"/>
    <col min="4791" max="4791" width="12.140625" style="118" customWidth="1"/>
    <col min="4792" max="4792" width="10.7109375" style="118" bestFit="1" customWidth="1"/>
    <col min="4793" max="4794" width="0" style="118" hidden="1" customWidth="1"/>
    <col min="4795" max="4795" width="9.85546875" style="118" bestFit="1" customWidth="1"/>
    <col min="4796" max="4797" width="10" style="118" bestFit="1" customWidth="1"/>
    <col min="4798" max="4798" width="11.5703125" style="118" customWidth="1"/>
    <col min="4799" max="4799" width="9.28515625" style="118" customWidth="1"/>
    <col min="4800" max="4800" width="10" style="118" bestFit="1" customWidth="1"/>
    <col min="4801" max="4801" width="11.7109375" style="118" bestFit="1" customWidth="1"/>
    <col min="4802" max="4802" width="10.7109375" style="118" customWidth="1"/>
    <col min="4803" max="4803" width="11.7109375" style="118" bestFit="1" customWidth="1"/>
    <col min="4804" max="4804" width="10.7109375" style="118" customWidth="1"/>
    <col min="4805" max="4805" width="10" style="118" bestFit="1" customWidth="1"/>
    <col min="4806" max="4810" width="11.7109375" style="118" bestFit="1" customWidth="1"/>
    <col min="4811" max="4811" width="14" style="118" customWidth="1"/>
    <col min="4812" max="4813" width="11.7109375" style="118" bestFit="1" customWidth="1"/>
    <col min="4814" max="4814" width="9.5703125" style="118" customWidth="1"/>
    <col min="4815" max="4815" width="12.7109375" style="118" bestFit="1" customWidth="1"/>
    <col min="4816" max="4816" width="0" style="118" hidden="1" customWidth="1"/>
    <col min="4817" max="4817" width="11.7109375" style="118" bestFit="1" customWidth="1"/>
    <col min="4818" max="4818" width="0" style="118" hidden="1" customWidth="1"/>
    <col min="4819" max="4819" width="11.7109375" style="118" bestFit="1" customWidth="1"/>
    <col min="4820" max="4820" width="0" style="118" hidden="1" customWidth="1"/>
    <col min="4821" max="4821" width="9.85546875" style="118" bestFit="1" customWidth="1"/>
    <col min="4822" max="4827" width="0" style="118" hidden="1" customWidth="1"/>
    <col min="4828" max="4828" width="10.5703125" style="118" customWidth="1"/>
    <col min="4829" max="4829" width="10.140625" style="118" customWidth="1"/>
    <col min="4830" max="4830" width="10.7109375" style="118" bestFit="1" customWidth="1"/>
    <col min="4831" max="4832" width="0" style="118" hidden="1" customWidth="1"/>
    <col min="4833" max="4833" width="10.7109375" style="118" bestFit="1" customWidth="1"/>
    <col min="4834" max="4834" width="0" style="118" hidden="1" customWidth="1"/>
    <col min="4835" max="4835" width="11.7109375" style="118" bestFit="1" customWidth="1"/>
    <col min="4836" max="4836" width="10.7109375" style="118" bestFit="1" customWidth="1"/>
    <col min="4837" max="4837" width="9.7109375" style="118" bestFit="1" customWidth="1"/>
    <col min="4838" max="4838" width="0" style="118" hidden="1" customWidth="1"/>
    <col min="4839" max="4839" width="11.7109375" style="118" bestFit="1" customWidth="1"/>
    <col min="4840" max="4840" width="10" style="118" bestFit="1" customWidth="1"/>
    <col min="4841" max="4841" width="0" style="118" hidden="1" customWidth="1"/>
    <col min="4842" max="4844" width="11.7109375" style="118" bestFit="1" customWidth="1"/>
    <col min="4845" max="4845" width="10" style="118" bestFit="1" customWidth="1"/>
    <col min="4846" max="4846" width="0" style="118" hidden="1" customWidth="1"/>
    <col min="4847" max="4847" width="11.7109375" style="118" bestFit="1" customWidth="1"/>
    <col min="4848" max="4848" width="0" style="118" hidden="1" customWidth="1"/>
    <col min="4849" max="4850" width="11.7109375" style="118" bestFit="1" customWidth="1"/>
    <col min="4851" max="4851" width="9.7109375" style="118" bestFit="1" customWidth="1"/>
    <col min="4852" max="4852" width="11.7109375" style="118" bestFit="1" customWidth="1"/>
    <col min="4853" max="4853" width="10.7109375" style="118" bestFit="1" customWidth="1"/>
    <col min="4854" max="4854" width="10" style="118" bestFit="1" customWidth="1"/>
    <col min="4855" max="4855" width="11.7109375" style="118" bestFit="1" customWidth="1"/>
    <col min="4856" max="4859" width="0" style="118" hidden="1" customWidth="1"/>
    <col min="4860" max="4860" width="11.7109375" style="118" customWidth="1"/>
    <col min="4861" max="4865" width="0" style="118" hidden="1" customWidth="1"/>
    <col min="4866" max="4866" width="17" style="118" bestFit="1" customWidth="1"/>
    <col min="4867" max="4873" width="0" style="118" hidden="1" customWidth="1"/>
    <col min="4874" max="4874" width="11.7109375" style="118" bestFit="1" customWidth="1"/>
    <col min="4875" max="4876" width="0" style="118" hidden="1" customWidth="1"/>
    <col min="4877" max="4877" width="9" style="118" bestFit="1" customWidth="1"/>
    <col min="4878" max="4880" width="0" style="118" hidden="1" customWidth="1"/>
    <col min="4881" max="4881" width="9" style="118" bestFit="1" customWidth="1"/>
    <col min="4882" max="4882" width="0" style="118" hidden="1" customWidth="1"/>
    <col min="4883" max="4883" width="14" style="118" customWidth="1"/>
    <col min="4884" max="4884" width="9.42578125" style="118" bestFit="1" customWidth="1"/>
    <col min="4885" max="4885" width="9.7109375" style="118" bestFit="1" customWidth="1"/>
    <col min="4886" max="4888" width="0" style="118" hidden="1" customWidth="1"/>
    <col min="4889" max="4889" width="9" style="118" bestFit="1" customWidth="1"/>
    <col min="4890" max="4891" width="0" style="118" hidden="1" customWidth="1"/>
    <col min="4892" max="4892" width="10" style="118" bestFit="1" customWidth="1"/>
    <col min="4893" max="4897" width="0" style="118" hidden="1" customWidth="1"/>
    <col min="4898" max="4899" width="9.140625" style="118" bestFit="1" customWidth="1"/>
    <col min="4900" max="4903" width="0" style="118" hidden="1" customWidth="1"/>
    <col min="4904" max="4904" width="9.28515625" style="118" customWidth="1"/>
    <col min="4905" max="4907" width="10.140625" style="118" customWidth="1"/>
    <col min="4908" max="4908" width="9.7109375" style="118" customWidth="1"/>
    <col min="4909" max="4909" width="10" style="118" bestFit="1" customWidth="1"/>
    <col min="4910" max="4919" width="11.7109375" style="118" bestFit="1" customWidth="1"/>
    <col min="4920" max="4920" width="10" style="118" bestFit="1" customWidth="1"/>
    <col min="4921" max="4921" width="11.7109375" style="118" bestFit="1" customWidth="1"/>
    <col min="4922" max="4923" width="10.7109375" style="118" bestFit="1" customWidth="1"/>
    <col min="4924" max="4924" width="9" style="118" bestFit="1" customWidth="1"/>
    <col min="4925" max="4925" width="11.7109375" style="118" bestFit="1" customWidth="1"/>
    <col min="4926" max="4926" width="10" style="118" bestFit="1" customWidth="1"/>
    <col min="4927" max="4928" width="10.7109375" style="118" bestFit="1" customWidth="1"/>
    <col min="4929" max="4929" width="11.7109375" style="118" bestFit="1" customWidth="1"/>
    <col min="4930" max="4930" width="10.7109375" style="118" bestFit="1" customWidth="1"/>
    <col min="4931" max="4931" width="11.7109375" style="118" bestFit="1" customWidth="1"/>
    <col min="4932" max="4932" width="10" style="118" bestFit="1" customWidth="1"/>
    <col min="4933" max="4933" width="11.7109375" style="118" bestFit="1" customWidth="1"/>
    <col min="4934" max="4934" width="10.7109375" style="118" bestFit="1" customWidth="1"/>
    <col min="4935" max="4935" width="11.7109375" style="118" bestFit="1" customWidth="1"/>
    <col min="4936" max="4936" width="10.7109375" style="118" bestFit="1" customWidth="1"/>
    <col min="4937" max="4939" width="11.7109375" style="118" bestFit="1" customWidth="1"/>
    <col min="4940" max="4940" width="0" style="118" hidden="1" customWidth="1"/>
    <col min="4941" max="4941" width="11.7109375" style="118" bestFit="1" customWidth="1"/>
    <col min="4942" max="4942" width="9.7109375" style="118" customWidth="1"/>
    <col min="4943" max="4943" width="10.42578125" style="118" customWidth="1"/>
    <col min="4944" max="4944" width="11.28515625" style="118" customWidth="1"/>
    <col min="4945" max="4946" width="0" style="118" hidden="1" customWidth="1"/>
    <col min="4947" max="4947" width="9.7109375" style="118" customWidth="1"/>
    <col min="4948" max="4948" width="9.7109375" style="118" bestFit="1" customWidth="1"/>
    <col min="4949" max="4950" width="10.42578125" style="118" bestFit="1" customWidth="1"/>
    <col min="4951" max="4951" width="12.28515625" style="118" bestFit="1" customWidth="1"/>
    <col min="4952" max="4952" width="15.85546875" style="118" customWidth="1"/>
    <col min="4953" max="5042" width="9.140625" style="118"/>
    <col min="5043" max="5043" width="7.85546875" style="118" customWidth="1"/>
    <col min="5044" max="5044" width="35.28515625" style="118" customWidth="1"/>
    <col min="5045" max="5045" width="10.85546875" style="118" bestFit="1" customWidth="1"/>
    <col min="5046" max="5046" width="9.5703125" style="118" customWidth="1"/>
    <col min="5047" max="5047" width="12.140625" style="118" customWidth="1"/>
    <col min="5048" max="5048" width="10.7109375" style="118" bestFit="1" customWidth="1"/>
    <col min="5049" max="5050" width="0" style="118" hidden="1" customWidth="1"/>
    <col min="5051" max="5051" width="9.85546875" style="118" bestFit="1" customWidth="1"/>
    <col min="5052" max="5053" width="10" style="118" bestFit="1" customWidth="1"/>
    <col min="5054" max="5054" width="11.5703125" style="118" customWidth="1"/>
    <col min="5055" max="5055" width="9.28515625" style="118" customWidth="1"/>
    <col min="5056" max="5056" width="10" style="118" bestFit="1" customWidth="1"/>
    <col min="5057" max="5057" width="11.7109375" style="118" bestFit="1" customWidth="1"/>
    <col min="5058" max="5058" width="10.7109375" style="118" customWidth="1"/>
    <col min="5059" max="5059" width="11.7109375" style="118" bestFit="1" customWidth="1"/>
    <col min="5060" max="5060" width="10.7109375" style="118" customWidth="1"/>
    <col min="5061" max="5061" width="10" style="118" bestFit="1" customWidth="1"/>
    <col min="5062" max="5066" width="11.7109375" style="118" bestFit="1" customWidth="1"/>
    <col min="5067" max="5067" width="14" style="118" customWidth="1"/>
    <col min="5068" max="5069" width="11.7109375" style="118" bestFit="1" customWidth="1"/>
    <col min="5070" max="5070" width="9.5703125" style="118" customWidth="1"/>
    <col min="5071" max="5071" width="12.7109375" style="118" bestFit="1" customWidth="1"/>
    <col min="5072" max="5072" width="0" style="118" hidden="1" customWidth="1"/>
    <col min="5073" max="5073" width="11.7109375" style="118" bestFit="1" customWidth="1"/>
    <col min="5074" max="5074" width="0" style="118" hidden="1" customWidth="1"/>
    <col min="5075" max="5075" width="11.7109375" style="118" bestFit="1" customWidth="1"/>
    <col min="5076" max="5076" width="0" style="118" hidden="1" customWidth="1"/>
    <col min="5077" max="5077" width="9.85546875" style="118" bestFit="1" customWidth="1"/>
    <col min="5078" max="5083" width="0" style="118" hidden="1" customWidth="1"/>
    <col min="5084" max="5084" width="10.5703125" style="118" customWidth="1"/>
    <col min="5085" max="5085" width="10.140625" style="118" customWidth="1"/>
    <col min="5086" max="5086" width="10.7109375" style="118" bestFit="1" customWidth="1"/>
    <col min="5087" max="5088" width="0" style="118" hidden="1" customWidth="1"/>
    <col min="5089" max="5089" width="10.7109375" style="118" bestFit="1" customWidth="1"/>
    <col min="5090" max="5090" width="0" style="118" hidden="1" customWidth="1"/>
    <col min="5091" max="5091" width="11.7109375" style="118" bestFit="1" customWidth="1"/>
    <col min="5092" max="5092" width="10.7109375" style="118" bestFit="1" customWidth="1"/>
    <col min="5093" max="5093" width="9.7109375" style="118" bestFit="1" customWidth="1"/>
    <col min="5094" max="5094" width="0" style="118" hidden="1" customWidth="1"/>
    <col min="5095" max="5095" width="11.7109375" style="118" bestFit="1" customWidth="1"/>
    <col min="5096" max="5096" width="10" style="118" bestFit="1" customWidth="1"/>
    <col min="5097" max="5097" width="0" style="118" hidden="1" customWidth="1"/>
    <col min="5098" max="5100" width="11.7109375" style="118" bestFit="1" customWidth="1"/>
    <col min="5101" max="5101" width="10" style="118" bestFit="1" customWidth="1"/>
    <col min="5102" max="5102" width="0" style="118" hidden="1" customWidth="1"/>
    <col min="5103" max="5103" width="11.7109375" style="118" bestFit="1" customWidth="1"/>
    <col min="5104" max="5104" width="0" style="118" hidden="1" customWidth="1"/>
    <col min="5105" max="5106" width="11.7109375" style="118" bestFit="1" customWidth="1"/>
    <col min="5107" max="5107" width="9.7109375" style="118" bestFit="1" customWidth="1"/>
    <col min="5108" max="5108" width="11.7109375" style="118" bestFit="1" customWidth="1"/>
    <col min="5109" max="5109" width="10.7109375" style="118" bestFit="1" customWidth="1"/>
    <col min="5110" max="5110" width="10" style="118" bestFit="1" customWidth="1"/>
    <col min="5111" max="5111" width="11.7109375" style="118" bestFit="1" customWidth="1"/>
    <col min="5112" max="5115" width="0" style="118" hidden="1" customWidth="1"/>
    <col min="5116" max="5116" width="11.7109375" style="118" customWidth="1"/>
    <col min="5117" max="5121" width="0" style="118" hidden="1" customWidth="1"/>
    <col min="5122" max="5122" width="17" style="118" bestFit="1" customWidth="1"/>
    <col min="5123" max="5129" width="0" style="118" hidden="1" customWidth="1"/>
    <col min="5130" max="5130" width="11.7109375" style="118" bestFit="1" customWidth="1"/>
    <col min="5131" max="5132" width="0" style="118" hidden="1" customWidth="1"/>
    <col min="5133" max="5133" width="9" style="118" bestFit="1" customWidth="1"/>
    <col min="5134" max="5136" width="0" style="118" hidden="1" customWidth="1"/>
    <col min="5137" max="5137" width="9" style="118" bestFit="1" customWidth="1"/>
    <col min="5138" max="5138" width="0" style="118" hidden="1" customWidth="1"/>
    <col min="5139" max="5139" width="14" style="118" customWidth="1"/>
    <col min="5140" max="5140" width="9.42578125" style="118" bestFit="1" customWidth="1"/>
    <col min="5141" max="5141" width="9.7109375" style="118" bestFit="1" customWidth="1"/>
    <col min="5142" max="5144" width="0" style="118" hidden="1" customWidth="1"/>
    <col min="5145" max="5145" width="9" style="118" bestFit="1" customWidth="1"/>
    <col min="5146" max="5147" width="0" style="118" hidden="1" customWidth="1"/>
    <col min="5148" max="5148" width="10" style="118" bestFit="1" customWidth="1"/>
    <col min="5149" max="5153" width="0" style="118" hidden="1" customWidth="1"/>
    <col min="5154" max="5155" width="9.140625" style="118" bestFit="1" customWidth="1"/>
    <col min="5156" max="5159" width="0" style="118" hidden="1" customWidth="1"/>
    <col min="5160" max="5160" width="9.28515625" style="118" customWidth="1"/>
    <col min="5161" max="5163" width="10.140625" style="118" customWidth="1"/>
    <col min="5164" max="5164" width="9.7109375" style="118" customWidth="1"/>
    <col min="5165" max="5165" width="10" style="118" bestFit="1" customWidth="1"/>
    <col min="5166" max="5175" width="11.7109375" style="118" bestFit="1" customWidth="1"/>
    <col min="5176" max="5176" width="10" style="118" bestFit="1" customWidth="1"/>
    <col min="5177" max="5177" width="11.7109375" style="118" bestFit="1" customWidth="1"/>
    <col min="5178" max="5179" width="10.7109375" style="118" bestFit="1" customWidth="1"/>
    <col min="5180" max="5180" width="9" style="118" bestFit="1" customWidth="1"/>
    <col min="5181" max="5181" width="11.7109375" style="118" bestFit="1" customWidth="1"/>
    <col min="5182" max="5182" width="10" style="118" bestFit="1" customWidth="1"/>
    <col min="5183" max="5184" width="10.7109375" style="118" bestFit="1" customWidth="1"/>
    <col min="5185" max="5185" width="11.7109375" style="118" bestFit="1" customWidth="1"/>
    <col min="5186" max="5186" width="10.7109375" style="118" bestFit="1" customWidth="1"/>
    <col min="5187" max="5187" width="11.7109375" style="118" bestFit="1" customWidth="1"/>
    <col min="5188" max="5188" width="10" style="118" bestFit="1" customWidth="1"/>
    <col min="5189" max="5189" width="11.7109375" style="118" bestFit="1" customWidth="1"/>
    <col min="5190" max="5190" width="10.7109375" style="118" bestFit="1" customWidth="1"/>
    <col min="5191" max="5191" width="11.7109375" style="118" bestFit="1" customWidth="1"/>
    <col min="5192" max="5192" width="10.7109375" style="118" bestFit="1" customWidth="1"/>
    <col min="5193" max="5195" width="11.7109375" style="118" bestFit="1" customWidth="1"/>
    <col min="5196" max="5196" width="0" style="118" hidden="1" customWidth="1"/>
    <col min="5197" max="5197" width="11.7109375" style="118" bestFit="1" customWidth="1"/>
    <col min="5198" max="5198" width="9.7109375" style="118" customWidth="1"/>
    <col min="5199" max="5199" width="10.42578125" style="118" customWidth="1"/>
    <col min="5200" max="5200" width="11.28515625" style="118" customWidth="1"/>
    <col min="5201" max="5202" width="0" style="118" hidden="1" customWidth="1"/>
    <col min="5203" max="5203" width="9.7109375" style="118" customWidth="1"/>
    <col min="5204" max="5204" width="9.7109375" style="118" bestFit="1" customWidth="1"/>
    <col min="5205" max="5206" width="10.42578125" style="118" bestFit="1" customWidth="1"/>
    <col min="5207" max="5207" width="12.28515625" style="118" bestFit="1" customWidth="1"/>
    <col min="5208" max="5208" width="15.85546875" style="118" customWidth="1"/>
    <col min="5209" max="5298" width="9.140625" style="118"/>
    <col min="5299" max="5299" width="7.85546875" style="118" customWidth="1"/>
    <col min="5300" max="5300" width="35.28515625" style="118" customWidth="1"/>
    <col min="5301" max="5301" width="10.85546875" style="118" bestFit="1" customWidth="1"/>
    <col min="5302" max="5302" width="9.5703125" style="118" customWidth="1"/>
    <col min="5303" max="5303" width="12.140625" style="118" customWidth="1"/>
    <col min="5304" max="5304" width="10.7109375" style="118" bestFit="1" customWidth="1"/>
    <col min="5305" max="5306" width="0" style="118" hidden="1" customWidth="1"/>
    <col min="5307" max="5307" width="9.85546875" style="118" bestFit="1" customWidth="1"/>
    <col min="5308" max="5309" width="10" style="118" bestFit="1" customWidth="1"/>
    <col min="5310" max="5310" width="11.5703125" style="118" customWidth="1"/>
    <col min="5311" max="5311" width="9.28515625" style="118" customWidth="1"/>
    <col min="5312" max="5312" width="10" style="118" bestFit="1" customWidth="1"/>
    <col min="5313" max="5313" width="11.7109375" style="118" bestFit="1" customWidth="1"/>
    <col min="5314" max="5314" width="10.7109375" style="118" customWidth="1"/>
    <col min="5315" max="5315" width="11.7109375" style="118" bestFit="1" customWidth="1"/>
    <col min="5316" max="5316" width="10.7109375" style="118" customWidth="1"/>
    <col min="5317" max="5317" width="10" style="118" bestFit="1" customWidth="1"/>
    <col min="5318" max="5322" width="11.7109375" style="118" bestFit="1" customWidth="1"/>
    <col min="5323" max="5323" width="14" style="118" customWidth="1"/>
    <col min="5324" max="5325" width="11.7109375" style="118" bestFit="1" customWidth="1"/>
    <col min="5326" max="5326" width="9.5703125" style="118" customWidth="1"/>
    <col min="5327" max="5327" width="12.7109375" style="118" bestFit="1" customWidth="1"/>
    <col min="5328" max="5328" width="0" style="118" hidden="1" customWidth="1"/>
    <col min="5329" max="5329" width="11.7109375" style="118" bestFit="1" customWidth="1"/>
    <col min="5330" max="5330" width="0" style="118" hidden="1" customWidth="1"/>
    <col min="5331" max="5331" width="11.7109375" style="118" bestFit="1" customWidth="1"/>
    <col min="5332" max="5332" width="0" style="118" hidden="1" customWidth="1"/>
    <col min="5333" max="5333" width="9.85546875" style="118" bestFit="1" customWidth="1"/>
    <col min="5334" max="5339" width="0" style="118" hidden="1" customWidth="1"/>
    <col min="5340" max="5340" width="10.5703125" style="118" customWidth="1"/>
    <col min="5341" max="5341" width="10.140625" style="118" customWidth="1"/>
    <col min="5342" max="5342" width="10.7109375" style="118" bestFit="1" customWidth="1"/>
    <col min="5343" max="5344" width="0" style="118" hidden="1" customWidth="1"/>
    <col min="5345" max="5345" width="10.7109375" style="118" bestFit="1" customWidth="1"/>
    <col min="5346" max="5346" width="0" style="118" hidden="1" customWidth="1"/>
    <col min="5347" max="5347" width="11.7109375" style="118" bestFit="1" customWidth="1"/>
    <col min="5348" max="5348" width="10.7109375" style="118" bestFit="1" customWidth="1"/>
    <col min="5349" max="5349" width="9.7109375" style="118" bestFit="1" customWidth="1"/>
    <col min="5350" max="5350" width="0" style="118" hidden="1" customWidth="1"/>
    <col min="5351" max="5351" width="11.7109375" style="118" bestFit="1" customWidth="1"/>
    <col min="5352" max="5352" width="10" style="118" bestFit="1" customWidth="1"/>
    <col min="5353" max="5353" width="0" style="118" hidden="1" customWidth="1"/>
    <col min="5354" max="5356" width="11.7109375" style="118" bestFit="1" customWidth="1"/>
    <col min="5357" max="5357" width="10" style="118" bestFit="1" customWidth="1"/>
    <col min="5358" max="5358" width="0" style="118" hidden="1" customWidth="1"/>
    <col min="5359" max="5359" width="11.7109375" style="118" bestFit="1" customWidth="1"/>
    <col min="5360" max="5360" width="0" style="118" hidden="1" customWidth="1"/>
    <col min="5361" max="5362" width="11.7109375" style="118" bestFit="1" customWidth="1"/>
    <col min="5363" max="5363" width="9.7109375" style="118" bestFit="1" customWidth="1"/>
    <col min="5364" max="5364" width="11.7109375" style="118" bestFit="1" customWidth="1"/>
    <col min="5365" max="5365" width="10.7109375" style="118" bestFit="1" customWidth="1"/>
    <col min="5366" max="5366" width="10" style="118" bestFit="1" customWidth="1"/>
    <col min="5367" max="5367" width="11.7109375" style="118" bestFit="1" customWidth="1"/>
    <col min="5368" max="5371" width="0" style="118" hidden="1" customWidth="1"/>
    <col min="5372" max="5372" width="11.7109375" style="118" customWidth="1"/>
    <col min="5373" max="5377" width="0" style="118" hidden="1" customWidth="1"/>
    <col min="5378" max="5378" width="17" style="118" bestFit="1" customWidth="1"/>
    <col min="5379" max="5385" width="0" style="118" hidden="1" customWidth="1"/>
    <col min="5386" max="5386" width="11.7109375" style="118" bestFit="1" customWidth="1"/>
    <col min="5387" max="5388" width="0" style="118" hidden="1" customWidth="1"/>
    <col min="5389" max="5389" width="9" style="118" bestFit="1" customWidth="1"/>
    <col min="5390" max="5392" width="0" style="118" hidden="1" customWidth="1"/>
    <col min="5393" max="5393" width="9" style="118" bestFit="1" customWidth="1"/>
    <col min="5394" max="5394" width="0" style="118" hidden="1" customWidth="1"/>
    <col min="5395" max="5395" width="14" style="118" customWidth="1"/>
    <col min="5396" max="5396" width="9.42578125" style="118" bestFit="1" customWidth="1"/>
    <col min="5397" max="5397" width="9.7109375" style="118" bestFit="1" customWidth="1"/>
    <col min="5398" max="5400" width="0" style="118" hidden="1" customWidth="1"/>
    <col min="5401" max="5401" width="9" style="118" bestFit="1" customWidth="1"/>
    <col min="5402" max="5403" width="0" style="118" hidden="1" customWidth="1"/>
    <col min="5404" max="5404" width="10" style="118" bestFit="1" customWidth="1"/>
    <col min="5405" max="5409" width="0" style="118" hidden="1" customWidth="1"/>
    <col min="5410" max="5411" width="9.140625" style="118" bestFit="1" customWidth="1"/>
    <col min="5412" max="5415" width="0" style="118" hidden="1" customWidth="1"/>
    <col min="5416" max="5416" width="9.28515625" style="118" customWidth="1"/>
    <col min="5417" max="5419" width="10.140625" style="118" customWidth="1"/>
    <col min="5420" max="5420" width="9.7109375" style="118" customWidth="1"/>
    <col min="5421" max="5421" width="10" style="118" bestFit="1" customWidth="1"/>
    <col min="5422" max="5431" width="11.7109375" style="118" bestFit="1" customWidth="1"/>
    <col min="5432" max="5432" width="10" style="118" bestFit="1" customWidth="1"/>
    <col min="5433" max="5433" width="11.7109375" style="118" bestFit="1" customWidth="1"/>
    <col min="5434" max="5435" width="10.7109375" style="118" bestFit="1" customWidth="1"/>
    <col min="5436" max="5436" width="9" style="118" bestFit="1" customWidth="1"/>
    <col min="5437" max="5437" width="11.7109375" style="118" bestFit="1" customWidth="1"/>
    <col min="5438" max="5438" width="10" style="118" bestFit="1" customWidth="1"/>
    <col min="5439" max="5440" width="10.7109375" style="118" bestFit="1" customWidth="1"/>
    <col min="5441" max="5441" width="11.7109375" style="118" bestFit="1" customWidth="1"/>
    <col min="5442" max="5442" width="10.7109375" style="118" bestFit="1" customWidth="1"/>
    <col min="5443" max="5443" width="11.7109375" style="118" bestFit="1" customWidth="1"/>
    <col min="5444" max="5444" width="10" style="118" bestFit="1" customWidth="1"/>
    <col min="5445" max="5445" width="11.7109375" style="118" bestFit="1" customWidth="1"/>
    <col min="5446" max="5446" width="10.7109375" style="118" bestFit="1" customWidth="1"/>
    <col min="5447" max="5447" width="11.7109375" style="118" bestFit="1" customWidth="1"/>
    <col min="5448" max="5448" width="10.7109375" style="118" bestFit="1" customWidth="1"/>
    <col min="5449" max="5451" width="11.7109375" style="118" bestFit="1" customWidth="1"/>
    <col min="5452" max="5452" width="0" style="118" hidden="1" customWidth="1"/>
    <col min="5453" max="5453" width="11.7109375" style="118" bestFit="1" customWidth="1"/>
    <col min="5454" max="5454" width="9.7109375" style="118" customWidth="1"/>
    <col min="5455" max="5455" width="10.42578125" style="118" customWidth="1"/>
    <col min="5456" max="5456" width="11.28515625" style="118" customWidth="1"/>
    <col min="5457" max="5458" width="0" style="118" hidden="1" customWidth="1"/>
    <col min="5459" max="5459" width="9.7109375" style="118" customWidth="1"/>
    <col min="5460" max="5460" width="9.7109375" style="118" bestFit="1" customWidth="1"/>
    <col min="5461" max="5462" width="10.42578125" style="118" bestFit="1" customWidth="1"/>
    <col min="5463" max="5463" width="12.28515625" style="118" bestFit="1" customWidth="1"/>
    <col min="5464" max="5464" width="15.85546875" style="118" customWidth="1"/>
    <col min="5465" max="5554" width="9.140625" style="118"/>
    <col min="5555" max="5555" width="7.85546875" style="118" customWidth="1"/>
    <col min="5556" max="5556" width="35.28515625" style="118" customWidth="1"/>
    <col min="5557" max="5557" width="10.85546875" style="118" bestFit="1" customWidth="1"/>
    <col min="5558" max="5558" width="9.5703125" style="118" customWidth="1"/>
    <col min="5559" max="5559" width="12.140625" style="118" customWidth="1"/>
    <col min="5560" max="5560" width="10.7109375" style="118" bestFit="1" customWidth="1"/>
    <col min="5561" max="5562" width="0" style="118" hidden="1" customWidth="1"/>
    <col min="5563" max="5563" width="9.85546875" style="118" bestFit="1" customWidth="1"/>
    <col min="5564" max="5565" width="10" style="118" bestFit="1" customWidth="1"/>
    <col min="5566" max="5566" width="11.5703125" style="118" customWidth="1"/>
    <col min="5567" max="5567" width="9.28515625" style="118" customWidth="1"/>
    <col min="5568" max="5568" width="10" style="118" bestFit="1" customWidth="1"/>
    <col min="5569" max="5569" width="11.7109375" style="118" bestFit="1" customWidth="1"/>
    <col min="5570" max="5570" width="10.7109375" style="118" customWidth="1"/>
    <col min="5571" max="5571" width="11.7109375" style="118" bestFit="1" customWidth="1"/>
    <col min="5572" max="5572" width="10.7109375" style="118" customWidth="1"/>
    <col min="5573" max="5573" width="10" style="118" bestFit="1" customWidth="1"/>
    <col min="5574" max="5578" width="11.7109375" style="118" bestFit="1" customWidth="1"/>
    <col min="5579" max="5579" width="14" style="118" customWidth="1"/>
    <col min="5580" max="5581" width="11.7109375" style="118" bestFit="1" customWidth="1"/>
    <col min="5582" max="5582" width="9.5703125" style="118" customWidth="1"/>
    <col min="5583" max="5583" width="12.7109375" style="118" bestFit="1" customWidth="1"/>
    <col min="5584" max="5584" width="0" style="118" hidden="1" customWidth="1"/>
    <col min="5585" max="5585" width="11.7109375" style="118" bestFit="1" customWidth="1"/>
    <col min="5586" max="5586" width="0" style="118" hidden="1" customWidth="1"/>
    <col min="5587" max="5587" width="11.7109375" style="118" bestFit="1" customWidth="1"/>
    <col min="5588" max="5588" width="0" style="118" hidden="1" customWidth="1"/>
    <col min="5589" max="5589" width="9.85546875" style="118" bestFit="1" customWidth="1"/>
    <col min="5590" max="5595" width="0" style="118" hidden="1" customWidth="1"/>
    <col min="5596" max="5596" width="10.5703125" style="118" customWidth="1"/>
    <col min="5597" max="5597" width="10.140625" style="118" customWidth="1"/>
    <col min="5598" max="5598" width="10.7109375" style="118" bestFit="1" customWidth="1"/>
    <col min="5599" max="5600" width="0" style="118" hidden="1" customWidth="1"/>
    <col min="5601" max="5601" width="10.7109375" style="118" bestFit="1" customWidth="1"/>
    <col min="5602" max="5602" width="0" style="118" hidden="1" customWidth="1"/>
    <col min="5603" max="5603" width="11.7109375" style="118" bestFit="1" customWidth="1"/>
    <col min="5604" max="5604" width="10.7109375" style="118" bestFit="1" customWidth="1"/>
    <col min="5605" max="5605" width="9.7109375" style="118" bestFit="1" customWidth="1"/>
    <col min="5606" max="5606" width="0" style="118" hidden="1" customWidth="1"/>
    <col min="5607" max="5607" width="11.7109375" style="118" bestFit="1" customWidth="1"/>
    <col min="5608" max="5608" width="10" style="118" bestFit="1" customWidth="1"/>
    <col min="5609" max="5609" width="0" style="118" hidden="1" customWidth="1"/>
    <col min="5610" max="5612" width="11.7109375" style="118" bestFit="1" customWidth="1"/>
    <col min="5613" max="5613" width="10" style="118" bestFit="1" customWidth="1"/>
    <col min="5614" max="5614" width="0" style="118" hidden="1" customWidth="1"/>
    <col min="5615" max="5615" width="11.7109375" style="118" bestFit="1" customWidth="1"/>
    <col min="5616" max="5616" width="0" style="118" hidden="1" customWidth="1"/>
    <col min="5617" max="5618" width="11.7109375" style="118" bestFit="1" customWidth="1"/>
    <col min="5619" max="5619" width="9.7109375" style="118" bestFit="1" customWidth="1"/>
    <col min="5620" max="5620" width="11.7109375" style="118" bestFit="1" customWidth="1"/>
    <col min="5621" max="5621" width="10.7109375" style="118" bestFit="1" customWidth="1"/>
    <col min="5622" max="5622" width="10" style="118" bestFit="1" customWidth="1"/>
    <col min="5623" max="5623" width="11.7109375" style="118" bestFit="1" customWidth="1"/>
    <col min="5624" max="5627" width="0" style="118" hidden="1" customWidth="1"/>
    <col min="5628" max="5628" width="11.7109375" style="118" customWidth="1"/>
    <col min="5629" max="5633" width="0" style="118" hidden="1" customWidth="1"/>
    <col min="5634" max="5634" width="17" style="118" bestFit="1" customWidth="1"/>
    <col min="5635" max="5641" width="0" style="118" hidden="1" customWidth="1"/>
    <col min="5642" max="5642" width="11.7109375" style="118" bestFit="1" customWidth="1"/>
    <col min="5643" max="5644" width="0" style="118" hidden="1" customWidth="1"/>
    <col min="5645" max="5645" width="9" style="118" bestFit="1" customWidth="1"/>
    <col min="5646" max="5648" width="0" style="118" hidden="1" customWidth="1"/>
    <col min="5649" max="5649" width="9" style="118" bestFit="1" customWidth="1"/>
    <col min="5650" max="5650" width="0" style="118" hidden="1" customWidth="1"/>
    <col min="5651" max="5651" width="14" style="118" customWidth="1"/>
    <col min="5652" max="5652" width="9.42578125" style="118" bestFit="1" customWidth="1"/>
    <col min="5653" max="5653" width="9.7109375" style="118" bestFit="1" customWidth="1"/>
    <col min="5654" max="5656" width="0" style="118" hidden="1" customWidth="1"/>
    <col min="5657" max="5657" width="9" style="118" bestFit="1" customWidth="1"/>
    <col min="5658" max="5659" width="0" style="118" hidden="1" customWidth="1"/>
    <col min="5660" max="5660" width="10" style="118" bestFit="1" customWidth="1"/>
    <col min="5661" max="5665" width="0" style="118" hidden="1" customWidth="1"/>
    <col min="5666" max="5667" width="9.140625" style="118" bestFit="1" customWidth="1"/>
    <col min="5668" max="5671" width="0" style="118" hidden="1" customWidth="1"/>
    <col min="5672" max="5672" width="9.28515625" style="118" customWidth="1"/>
    <col min="5673" max="5675" width="10.140625" style="118" customWidth="1"/>
    <col min="5676" max="5676" width="9.7109375" style="118" customWidth="1"/>
    <col min="5677" max="5677" width="10" style="118" bestFit="1" customWidth="1"/>
    <col min="5678" max="5687" width="11.7109375" style="118" bestFit="1" customWidth="1"/>
    <col min="5688" max="5688" width="10" style="118" bestFit="1" customWidth="1"/>
    <col min="5689" max="5689" width="11.7109375" style="118" bestFit="1" customWidth="1"/>
    <col min="5690" max="5691" width="10.7109375" style="118" bestFit="1" customWidth="1"/>
    <col min="5692" max="5692" width="9" style="118" bestFit="1" customWidth="1"/>
    <col min="5693" max="5693" width="11.7109375" style="118" bestFit="1" customWidth="1"/>
    <col min="5694" max="5694" width="10" style="118" bestFit="1" customWidth="1"/>
    <col min="5695" max="5696" width="10.7109375" style="118" bestFit="1" customWidth="1"/>
    <col min="5697" max="5697" width="11.7109375" style="118" bestFit="1" customWidth="1"/>
    <col min="5698" max="5698" width="10.7109375" style="118" bestFit="1" customWidth="1"/>
    <col min="5699" max="5699" width="11.7109375" style="118" bestFit="1" customWidth="1"/>
    <col min="5700" max="5700" width="10" style="118" bestFit="1" customWidth="1"/>
    <col min="5701" max="5701" width="11.7109375" style="118" bestFit="1" customWidth="1"/>
    <col min="5702" max="5702" width="10.7109375" style="118" bestFit="1" customWidth="1"/>
    <col min="5703" max="5703" width="11.7109375" style="118" bestFit="1" customWidth="1"/>
    <col min="5704" max="5704" width="10.7109375" style="118" bestFit="1" customWidth="1"/>
    <col min="5705" max="5707" width="11.7109375" style="118" bestFit="1" customWidth="1"/>
    <col min="5708" max="5708" width="0" style="118" hidden="1" customWidth="1"/>
    <col min="5709" max="5709" width="11.7109375" style="118" bestFit="1" customWidth="1"/>
    <col min="5710" max="5710" width="9.7109375" style="118" customWidth="1"/>
    <col min="5711" max="5711" width="10.42578125" style="118" customWidth="1"/>
    <col min="5712" max="5712" width="11.28515625" style="118" customWidth="1"/>
    <col min="5713" max="5714" width="0" style="118" hidden="1" customWidth="1"/>
    <col min="5715" max="5715" width="9.7109375" style="118" customWidth="1"/>
    <col min="5716" max="5716" width="9.7109375" style="118" bestFit="1" customWidth="1"/>
    <col min="5717" max="5718" width="10.42578125" style="118" bestFit="1" customWidth="1"/>
    <col min="5719" max="5719" width="12.28515625" style="118" bestFit="1" customWidth="1"/>
    <col min="5720" max="5720" width="15.85546875" style="118" customWidth="1"/>
    <col min="5721" max="5810" width="9.140625" style="118"/>
    <col min="5811" max="5811" width="7.85546875" style="118" customWidth="1"/>
    <col min="5812" max="5812" width="35.28515625" style="118" customWidth="1"/>
    <col min="5813" max="5813" width="10.85546875" style="118" bestFit="1" customWidth="1"/>
    <col min="5814" max="5814" width="9.5703125" style="118" customWidth="1"/>
    <col min="5815" max="5815" width="12.140625" style="118" customWidth="1"/>
    <col min="5816" max="5816" width="10.7109375" style="118" bestFit="1" customWidth="1"/>
    <col min="5817" max="5818" width="0" style="118" hidden="1" customWidth="1"/>
    <col min="5819" max="5819" width="9.85546875" style="118" bestFit="1" customWidth="1"/>
    <col min="5820" max="5821" width="10" style="118" bestFit="1" customWidth="1"/>
    <col min="5822" max="5822" width="11.5703125" style="118" customWidth="1"/>
    <col min="5823" max="5823" width="9.28515625" style="118" customWidth="1"/>
    <col min="5824" max="5824" width="10" style="118" bestFit="1" customWidth="1"/>
    <col min="5825" max="5825" width="11.7109375" style="118" bestFit="1" customWidth="1"/>
    <col min="5826" max="5826" width="10.7109375" style="118" customWidth="1"/>
    <col min="5827" max="5827" width="11.7109375" style="118" bestFit="1" customWidth="1"/>
    <col min="5828" max="5828" width="10.7109375" style="118" customWidth="1"/>
    <col min="5829" max="5829" width="10" style="118" bestFit="1" customWidth="1"/>
    <col min="5830" max="5834" width="11.7109375" style="118" bestFit="1" customWidth="1"/>
    <col min="5835" max="5835" width="14" style="118" customWidth="1"/>
    <col min="5836" max="5837" width="11.7109375" style="118" bestFit="1" customWidth="1"/>
    <col min="5838" max="5838" width="9.5703125" style="118" customWidth="1"/>
    <col min="5839" max="5839" width="12.7109375" style="118" bestFit="1" customWidth="1"/>
    <col min="5840" max="5840" width="0" style="118" hidden="1" customWidth="1"/>
    <col min="5841" max="5841" width="11.7109375" style="118" bestFit="1" customWidth="1"/>
    <col min="5842" max="5842" width="0" style="118" hidden="1" customWidth="1"/>
    <col min="5843" max="5843" width="11.7109375" style="118" bestFit="1" customWidth="1"/>
    <col min="5844" max="5844" width="0" style="118" hidden="1" customWidth="1"/>
    <col min="5845" max="5845" width="9.85546875" style="118" bestFit="1" customWidth="1"/>
    <col min="5846" max="5851" width="0" style="118" hidden="1" customWidth="1"/>
    <col min="5852" max="5852" width="10.5703125" style="118" customWidth="1"/>
    <col min="5853" max="5853" width="10.140625" style="118" customWidth="1"/>
    <col min="5854" max="5854" width="10.7109375" style="118" bestFit="1" customWidth="1"/>
    <col min="5855" max="5856" width="0" style="118" hidden="1" customWidth="1"/>
    <col min="5857" max="5857" width="10.7109375" style="118" bestFit="1" customWidth="1"/>
    <col min="5858" max="5858" width="0" style="118" hidden="1" customWidth="1"/>
    <col min="5859" max="5859" width="11.7109375" style="118" bestFit="1" customWidth="1"/>
    <col min="5860" max="5860" width="10.7109375" style="118" bestFit="1" customWidth="1"/>
    <col min="5861" max="5861" width="9.7109375" style="118" bestFit="1" customWidth="1"/>
    <col min="5862" max="5862" width="0" style="118" hidden="1" customWidth="1"/>
    <col min="5863" max="5863" width="11.7109375" style="118" bestFit="1" customWidth="1"/>
    <col min="5864" max="5864" width="10" style="118" bestFit="1" customWidth="1"/>
    <col min="5865" max="5865" width="0" style="118" hidden="1" customWidth="1"/>
    <col min="5866" max="5868" width="11.7109375" style="118" bestFit="1" customWidth="1"/>
    <col min="5869" max="5869" width="10" style="118" bestFit="1" customWidth="1"/>
    <col min="5870" max="5870" width="0" style="118" hidden="1" customWidth="1"/>
    <col min="5871" max="5871" width="11.7109375" style="118" bestFit="1" customWidth="1"/>
    <col min="5872" max="5872" width="0" style="118" hidden="1" customWidth="1"/>
    <col min="5873" max="5874" width="11.7109375" style="118" bestFit="1" customWidth="1"/>
    <col min="5875" max="5875" width="9.7109375" style="118" bestFit="1" customWidth="1"/>
    <col min="5876" max="5876" width="11.7109375" style="118" bestFit="1" customWidth="1"/>
    <col min="5877" max="5877" width="10.7109375" style="118" bestFit="1" customWidth="1"/>
    <col min="5878" max="5878" width="10" style="118" bestFit="1" customWidth="1"/>
    <col min="5879" max="5879" width="11.7109375" style="118" bestFit="1" customWidth="1"/>
    <col min="5880" max="5883" width="0" style="118" hidden="1" customWidth="1"/>
    <col min="5884" max="5884" width="11.7109375" style="118" customWidth="1"/>
    <col min="5885" max="5889" width="0" style="118" hidden="1" customWidth="1"/>
    <col min="5890" max="5890" width="17" style="118" bestFit="1" customWidth="1"/>
    <col min="5891" max="5897" width="0" style="118" hidden="1" customWidth="1"/>
    <col min="5898" max="5898" width="11.7109375" style="118" bestFit="1" customWidth="1"/>
    <col min="5899" max="5900" width="0" style="118" hidden="1" customWidth="1"/>
    <col min="5901" max="5901" width="9" style="118" bestFit="1" customWidth="1"/>
    <col min="5902" max="5904" width="0" style="118" hidden="1" customWidth="1"/>
    <col min="5905" max="5905" width="9" style="118" bestFit="1" customWidth="1"/>
    <col min="5906" max="5906" width="0" style="118" hidden="1" customWidth="1"/>
    <col min="5907" max="5907" width="14" style="118" customWidth="1"/>
    <col min="5908" max="5908" width="9.42578125" style="118" bestFit="1" customWidth="1"/>
    <col min="5909" max="5909" width="9.7109375" style="118" bestFit="1" customWidth="1"/>
    <col min="5910" max="5912" width="0" style="118" hidden="1" customWidth="1"/>
    <col min="5913" max="5913" width="9" style="118" bestFit="1" customWidth="1"/>
    <col min="5914" max="5915" width="0" style="118" hidden="1" customWidth="1"/>
    <col min="5916" max="5916" width="10" style="118" bestFit="1" customWidth="1"/>
    <col min="5917" max="5921" width="0" style="118" hidden="1" customWidth="1"/>
    <col min="5922" max="5923" width="9.140625" style="118" bestFit="1" customWidth="1"/>
    <col min="5924" max="5927" width="0" style="118" hidden="1" customWidth="1"/>
    <col min="5928" max="5928" width="9.28515625" style="118" customWidth="1"/>
    <col min="5929" max="5931" width="10.140625" style="118" customWidth="1"/>
    <col min="5932" max="5932" width="9.7109375" style="118" customWidth="1"/>
    <col min="5933" max="5933" width="10" style="118" bestFit="1" customWidth="1"/>
    <col min="5934" max="5943" width="11.7109375" style="118" bestFit="1" customWidth="1"/>
    <col min="5944" max="5944" width="10" style="118" bestFit="1" customWidth="1"/>
    <col min="5945" max="5945" width="11.7109375" style="118" bestFit="1" customWidth="1"/>
    <col min="5946" max="5947" width="10.7109375" style="118" bestFit="1" customWidth="1"/>
    <col min="5948" max="5948" width="9" style="118" bestFit="1" customWidth="1"/>
    <col min="5949" max="5949" width="11.7109375" style="118" bestFit="1" customWidth="1"/>
    <col min="5950" max="5950" width="10" style="118" bestFit="1" customWidth="1"/>
    <col min="5951" max="5952" width="10.7109375" style="118" bestFit="1" customWidth="1"/>
    <col min="5953" max="5953" width="11.7109375" style="118" bestFit="1" customWidth="1"/>
    <col min="5954" max="5954" width="10.7109375" style="118" bestFit="1" customWidth="1"/>
    <col min="5955" max="5955" width="11.7109375" style="118" bestFit="1" customWidth="1"/>
    <col min="5956" max="5956" width="10" style="118" bestFit="1" customWidth="1"/>
    <col min="5957" max="5957" width="11.7109375" style="118" bestFit="1" customWidth="1"/>
    <col min="5958" max="5958" width="10.7109375" style="118" bestFit="1" customWidth="1"/>
    <col min="5959" max="5959" width="11.7109375" style="118" bestFit="1" customWidth="1"/>
    <col min="5960" max="5960" width="10.7109375" style="118" bestFit="1" customWidth="1"/>
    <col min="5961" max="5963" width="11.7109375" style="118" bestFit="1" customWidth="1"/>
    <col min="5964" max="5964" width="0" style="118" hidden="1" customWidth="1"/>
    <col min="5965" max="5965" width="11.7109375" style="118" bestFit="1" customWidth="1"/>
    <col min="5966" max="5966" width="9.7109375" style="118" customWidth="1"/>
    <col min="5967" max="5967" width="10.42578125" style="118" customWidth="1"/>
    <col min="5968" max="5968" width="11.28515625" style="118" customWidth="1"/>
    <col min="5969" max="5970" width="0" style="118" hidden="1" customWidth="1"/>
    <col min="5971" max="5971" width="9.7109375" style="118" customWidth="1"/>
    <col min="5972" max="5972" width="9.7109375" style="118" bestFit="1" customWidth="1"/>
    <col min="5973" max="5974" width="10.42578125" style="118" bestFit="1" customWidth="1"/>
    <col min="5975" max="5975" width="12.28515625" style="118" bestFit="1" customWidth="1"/>
    <col min="5976" max="5976" width="15.85546875" style="118" customWidth="1"/>
    <col min="5977" max="6066" width="9.140625" style="118"/>
    <col min="6067" max="6067" width="7.85546875" style="118" customWidth="1"/>
    <col min="6068" max="6068" width="35.28515625" style="118" customWidth="1"/>
    <col min="6069" max="6069" width="10.85546875" style="118" bestFit="1" customWidth="1"/>
    <col min="6070" max="6070" width="9.5703125" style="118" customWidth="1"/>
    <col min="6071" max="6071" width="12.140625" style="118" customWidth="1"/>
    <col min="6072" max="6072" width="10.7109375" style="118" bestFit="1" customWidth="1"/>
    <col min="6073" max="6074" width="0" style="118" hidden="1" customWidth="1"/>
    <col min="6075" max="6075" width="9.85546875" style="118" bestFit="1" customWidth="1"/>
    <col min="6076" max="6077" width="10" style="118" bestFit="1" customWidth="1"/>
    <col min="6078" max="6078" width="11.5703125" style="118" customWidth="1"/>
    <col min="6079" max="6079" width="9.28515625" style="118" customWidth="1"/>
    <col min="6080" max="6080" width="10" style="118" bestFit="1" customWidth="1"/>
    <col min="6081" max="6081" width="11.7109375" style="118" bestFit="1" customWidth="1"/>
    <col min="6082" max="6082" width="10.7109375" style="118" customWidth="1"/>
    <col min="6083" max="6083" width="11.7109375" style="118" bestFit="1" customWidth="1"/>
    <col min="6084" max="6084" width="10.7109375" style="118" customWidth="1"/>
    <col min="6085" max="6085" width="10" style="118" bestFit="1" customWidth="1"/>
    <col min="6086" max="6090" width="11.7109375" style="118" bestFit="1" customWidth="1"/>
    <col min="6091" max="6091" width="14" style="118" customWidth="1"/>
    <col min="6092" max="6093" width="11.7109375" style="118" bestFit="1" customWidth="1"/>
    <col min="6094" max="6094" width="9.5703125" style="118" customWidth="1"/>
    <col min="6095" max="6095" width="12.7109375" style="118" bestFit="1" customWidth="1"/>
    <col min="6096" max="6096" width="0" style="118" hidden="1" customWidth="1"/>
    <col min="6097" max="6097" width="11.7109375" style="118" bestFit="1" customWidth="1"/>
    <col min="6098" max="6098" width="0" style="118" hidden="1" customWidth="1"/>
    <col min="6099" max="6099" width="11.7109375" style="118" bestFit="1" customWidth="1"/>
    <col min="6100" max="6100" width="0" style="118" hidden="1" customWidth="1"/>
    <col min="6101" max="6101" width="9.85546875" style="118" bestFit="1" customWidth="1"/>
    <col min="6102" max="6107" width="0" style="118" hidden="1" customWidth="1"/>
    <col min="6108" max="6108" width="10.5703125" style="118" customWidth="1"/>
    <col min="6109" max="6109" width="10.140625" style="118" customWidth="1"/>
    <col min="6110" max="6110" width="10.7109375" style="118" bestFit="1" customWidth="1"/>
    <col min="6111" max="6112" width="0" style="118" hidden="1" customWidth="1"/>
    <col min="6113" max="6113" width="10.7109375" style="118" bestFit="1" customWidth="1"/>
    <col min="6114" max="6114" width="0" style="118" hidden="1" customWidth="1"/>
    <col min="6115" max="6115" width="11.7109375" style="118" bestFit="1" customWidth="1"/>
    <col min="6116" max="6116" width="10.7109375" style="118" bestFit="1" customWidth="1"/>
    <col min="6117" max="6117" width="9.7109375" style="118" bestFit="1" customWidth="1"/>
    <col min="6118" max="6118" width="0" style="118" hidden="1" customWidth="1"/>
    <col min="6119" max="6119" width="11.7109375" style="118" bestFit="1" customWidth="1"/>
    <col min="6120" max="6120" width="10" style="118" bestFit="1" customWidth="1"/>
    <col min="6121" max="6121" width="0" style="118" hidden="1" customWidth="1"/>
    <col min="6122" max="6124" width="11.7109375" style="118" bestFit="1" customWidth="1"/>
    <col min="6125" max="6125" width="10" style="118" bestFit="1" customWidth="1"/>
    <col min="6126" max="6126" width="0" style="118" hidden="1" customWidth="1"/>
    <col min="6127" max="6127" width="11.7109375" style="118" bestFit="1" customWidth="1"/>
    <col min="6128" max="6128" width="0" style="118" hidden="1" customWidth="1"/>
    <col min="6129" max="6130" width="11.7109375" style="118" bestFit="1" customWidth="1"/>
    <col min="6131" max="6131" width="9.7109375" style="118" bestFit="1" customWidth="1"/>
    <col min="6132" max="6132" width="11.7109375" style="118" bestFit="1" customWidth="1"/>
    <col min="6133" max="6133" width="10.7109375" style="118" bestFit="1" customWidth="1"/>
    <col min="6134" max="6134" width="10" style="118" bestFit="1" customWidth="1"/>
    <col min="6135" max="6135" width="11.7109375" style="118" bestFit="1" customWidth="1"/>
    <col min="6136" max="6139" width="0" style="118" hidden="1" customWidth="1"/>
    <col min="6140" max="6140" width="11.7109375" style="118" customWidth="1"/>
    <col min="6141" max="6145" width="0" style="118" hidden="1" customWidth="1"/>
    <col min="6146" max="6146" width="17" style="118" bestFit="1" customWidth="1"/>
    <col min="6147" max="6153" width="0" style="118" hidden="1" customWidth="1"/>
    <col min="6154" max="6154" width="11.7109375" style="118" bestFit="1" customWidth="1"/>
    <col min="6155" max="6156" width="0" style="118" hidden="1" customWidth="1"/>
    <col min="6157" max="6157" width="9" style="118" bestFit="1" customWidth="1"/>
    <col min="6158" max="6160" width="0" style="118" hidden="1" customWidth="1"/>
    <col min="6161" max="6161" width="9" style="118" bestFit="1" customWidth="1"/>
    <col min="6162" max="6162" width="0" style="118" hidden="1" customWidth="1"/>
    <col min="6163" max="6163" width="14" style="118" customWidth="1"/>
    <col min="6164" max="6164" width="9.42578125" style="118" bestFit="1" customWidth="1"/>
    <col min="6165" max="6165" width="9.7109375" style="118" bestFit="1" customWidth="1"/>
    <col min="6166" max="6168" width="0" style="118" hidden="1" customWidth="1"/>
    <col min="6169" max="6169" width="9" style="118" bestFit="1" customWidth="1"/>
    <col min="6170" max="6171" width="0" style="118" hidden="1" customWidth="1"/>
    <col min="6172" max="6172" width="10" style="118" bestFit="1" customWidth="1"/>
    <col min="6173" max="6177" width="0" style="118" hidden="1" customWidth="1"/>
    <col min="6178" max="6179" width="9.140625" style="118" bestFit="1" customWidth="1"/>
    <col min="6180" max="6183" width="0" style="118" hidden="1" customWidth="1"/>
    <col min="6184" max="6184" width="9.28515625" style="118" customWidth="1"/>
    <col min="6185" max="6187" width="10.140625" style="118" customWidth="1"/>
    <col min="6188" max="6188" width="9.7109375" style="118" customWidth="1"/>
    <col min="6189" max="6189" width="10" style="118" bestFit="1" customWidth="1"/>
    <col min="6190" max="6199" width="11.7109375" style="118" bestFit="1" customWidth="1"/>
    <col min="6200" max="6200" width="10" style="118" bestFit="1" customWidth="1"/>
    <col min="6201" max="6201" width="11.7109375" style="118" bestFit="1" customWidth="1"/>
    <col min="6202" max="6203" width="10.7109375" style="118" bestFit="1" customWidth="1"/>
    <col min="6204" max="6204" width="9" style="118" bestFit="1" customWidth="1"/>
    <col min="6205" max="6205" width="11.7109375" style="118" bestFit="1" customWidth="1"/>
    <col min="6206" max="6206" width="10" style="118" bestFit="1" customWidth="1"/>
    <col min="6207" max="6208" width="10.7109375" style="118" bestFit="1" customWidth="1"/>
    <col min="6209" max="6209" width="11.7109375" style="118" bestFit="1" customWidth="1"/>
    <col min="6210" max="6210" width="10.7109375" style="118" bestFit="1" customWidth="1"/>
    <col min="6211" max="6211" width="11.7109375" style="118" bestFit="1" customWidth="1"/>
    <col min="6212" max="6212" width="10" style="118" bestFit="1" customWidth="1"/>
    <col min="6213" max="6213" width="11.7109375" style="118" bestFit="1" customWidth="1"/>
    <col min="6214" max="6214" width="10.7109375" style="118" bestFit="1" customWidth="1"/>
    <col min="6215" max="6215" width="11.7109375" style="118" bestFit="1" customWidth="1"/>
    <col min="6216" max="6216" width="10.7109375" style="118" bestFit="1" customWidth="1"/>
    <col min="6217" max="6219" width="11.7109375" style="118" bestFit="1" customWidth="1"/>
    <col min="6220" max="6220" width="0" style="118" hidden="1" customWidth="1"/>
    <col min="6221" max="6221" width="11.7109375" style="118" bestFit="1" customWidth="1"/>
    <col min="6222" max="6222" width="9.7109375" style="118" customWidth="1"/>
    <col min="6223" max="6223" width="10.42578125" style="118" customWidth="1"/>
    <col min="6224" max="6224" width="11.28515625" style="118" customWidth="1"/>
    <col min="6225" max="6226" width="0" style="118" hidden="1" customWidth="1"/>
    <col min="6227" max="6227" width="9.7109375" style="118" customWidth="1"/>
    <col min="6228" max="6228" width="9.7109375" style="118" bestFit="1" customWidth="1"/>
    <col min="6229" max="6230" width="10.42578125" style="118" bestFit="1" customWidth="1"/>
    <col min="6231" max="6231" width="12.28515625" style="118" bestFit="1" customWidth="1"/>
    <col min="6232" max="6232" width="15.85546875" style="118" customWidth="1"/>
    <col min="6233" max="6322" width="9.140625" style="118"/>
    <col min="6323" max="6323" width="7.85546875" style="118" customWidth="1"/>
    <col min="6324" max="6324" width="35.28515625" style="118" customWidth="1"/>
    <col min="6325" max="6325" width="10.85546875" style="118" bestFit="1" customWidth="1"/>
    <col min="6326" max="6326" width="9.5703125" style="118" customWidth="1"/>
    <col min="6327" max="6327" width="12.140625" style="118" customWidth="1"/>
    <col min="6328" max="6328" width="10.7109375" style="118" bestFit="1" customWidth="1"/>
    <col min="6329" max="6330" width="0" style="118" hidden="1" customWidth="1"/>
    <col min="6331" max="6331" width="9.85546875" style="118" bestFit="1" customWidth="1"/>
    <col min="6332" max="6333" width="10" style="118" bestFit="1" customWidth="1"/>
    <col min="6334" max="6334" width="11.5703125" style="118" customWidth="1"/>
    <col min="6335" max="6335" width="9.28515625" style="118" customWidth="1"/>
    <col min="6336" max="6336" width="10" style="118" bestFit="1" customWidth="1"/>
    <col min="6337" max="6337" width="11.7109375" style="118" bestFit="1" customWidth="1"/>
    <col min="6338" max="6338" width="10.7109375" style="118" customWidth="1"/>
    <col min="6339" max="6339" width="11.7109375" style="118" bestFit="1" customWidth="1"/>
    <col min="6340" max="6340" width="10.7109375" style="118" customWidth="1"/>
    <col min="6341" max="6341" width="10" style="118" bestFit="1" customWidth="1"/>
    <col min="6342" max="6346" width="11.7109375" style="118" bestFit="1" customWidth="1"/>
    <col min="6347" max="6347" width="14" style="118" customWidth="1"/>
    <col min="6348" max="6349" width="11.7109375" style="118" bestFit="1" customWidth="1"/>
    <col min="6350" max="6350" width="9.5703125" style="118" customWidth="1"/>
    <col min="6351" max="6351" width="12.7109375" style="118" bestFit="1" customWidth="1"/>
    <col min="6352" max="6352" width="0" style="118" hidden="1" customWidth="1"/>
    <col min="6353" max="6353" width="11.7109375" style="118" bestFit="1" customWidth="1"/>
    <col min="6354" max="6354" width="0" style="118" hidden="1" customWidth="1"/>
    <col min="6355" max="6355" width="11.7109375" style="118" bestFit="1" customWidth="1"/>
    <col min="6356" max="6356" width="0" style="118" hidden="1" customWidth="1"/>
    <col min="6357" max="6357" width="9.85546875" style="118" bestFit="1" customWidth="1"/>
    <col min="6358" max="6363" width="0" style="118" hidden="1" customWidth="1"/>
    <col min="6364" max="6364" width="10.5703125" style="118" customWidth="1"/>
    <col min="6365" max="6365" width="10.140625" style="118" customWidth="1"/>
    <col min="6366" max="6366" width="10.7109375" style="118" bestFit="1" customWidth="1"/>
    <col min="6367" max="6368" width="0" style="118" hidden="1" customWidth="1"/>
    <col min="6369" max="6369" width="10.7109375" style="118" bestFit="1" customWidth="1"/>
    <col min="6370" max="6370" width="0" style="118" hidden="1" customWidth="1"/>
    <col min="6371" max="6371" width="11.7109375" style="118" bestFit="1" customWidth="1"/>
    <col min="6372" max="6372" width="10.7109375" style="118" bestFit="1" customWidth="1"/>
    <col min="6373" max="6373" width="9.7109375" style="118" bestFit="1" customWidth="1"/>
    <col min="6374" max="6374" width="0" style="118" hidden="1" customWidth="1"/>
    <col min="6375" max="6375" width="11.7109375" style="118" bestFit="1" customWidth="1"/>
    <col min="6376" max="6376" width="10" style="118" bestFit="1" customWidth="1"/>
    <col min="6377" max="6377" width="0" style="118" hidden="1" customWidth="1"/>
    <col min="6378" max="6380" width="11.7109375" style="118" bestFit="1" customWidth="1"/>
    <col min="6381" max="6381" width="10" style="118" bestFit="1" customWidth="1"/>
    <col min="6382" max="6382" width="0" style="118" hidden="1" customWidth="1"/>
    <col min="6383" max="6383" width="11.7109375" style="118" bestFit="1" customWidth="1"/>
    <col min="6384" max="6384" width="0" style="118" hidden="1" customWidth="1"/>
    <col min="6385" max="6386" width="11.7109375" style="118" bestFit="1" customWidth="1"/>
    <col min="6387" max="6387" width="9.7109375" style="118" bestFit="1" customWidth="1"/>
    <col min="6388" max="6388" width="11.7109375" style="118" bestFit="1" customWidth="1"/>
    <col min="6389" max="6389" width="10.7109375" style="118" bestFit="1" customWidth="1"/>
    <col min="6390" max="6390" width="10" style="118" bestFit="1" customWidth="1"/>
    <col min="6391" max="6391" width="11.7109375" style="118" bestFit="1" customWidth="1"/>
    <col min="6392" max="6395" width="0" style="118" hidden="1" customWidth="1"/>
    <col min="6396" max="6396" width="11.7109375" style="118" customWidth="1"/>
    <col min="6397" max="6401" width="0" style="118" hidden="1" customWidth="1"/>
    <col min="6402" max="6402" width="17" style="118" bestFit="1" customWidth="1"/>
    <col min="6403" max="6409" width="0" style="118" hidden="1" customWidth="1"/>
    <col min="6410" max="6410" width="11.7109375" style="118" bestFit="1" customWidth="1"/>
    <col min="6411" max="6412" width="0" style="118" hidden="1" customWidth="1"/>
    <col min="6413" max="6413" width="9" style="118" bestFit="1" customWidth="1"/>
    <col min="6414" max="6416" width="0" style="118" hidden="1" customWidth="1"/>
    <col min="6417" max="6417" width="9" style="118" bestFit="1" customWidth="1"/>
    <col min="6418" max="6418" width="0" style="118" hidden="1" customWidth="1"/>
    <col min="6419" max="6419" width="14" style="118" customWidth="1"/>
    <col min="6420" max="6420" width="9.42578125" style="118" bestFit="1" customWidth="1"/>
    <col min="6421" max="6421" width="9.7109375" style="118" bestFit="1" customWidth="1"/>
    <col min="6422" max="6424" width="0" style="118" hidden="1" customWidth="1"/>
    <col min="6425" max="6425" width="9" style="118" bestFit="1" customWidth="1"/>
    <col min="6426" max="6427" width="0" style="118" hidden="1" customWidth="1"/>
    <col min="6428" max="6428" width="10" style="118" bestFit="1" customWidth="1"/>
    <col min="6429" max="6433" width="0" style="118" hidden="1" customWidth="1"/>
    <col min="6434" max="6435" width="9.140625" style="118" bestFit="1" customWidth="1"/>
    <col min="6436" max="6439" width="0" style="118" hidden="1" customWidth="1"/>
    <col min="6440" max="6440" width="9.28515625" style="118" customWidth="1"/>
    <col min="6441" max="6443" width="10.140625" style="118" customWidth="1"/>
    <col min="6444" max="6444" width="9.7109375" style="118" customWidth="1"/>
    <col min="6445" max="6445" width="10" style="118" bestFit="1" customWidth="1"/>
    <col min="6446" max="6455" width="11.7109375" style="118" bestFit="1" customWidth="1"/>
    <col min="6456" max="6456" width="10" style="118" bestFit="1" customWidth="1"/>
    <col min="6457" max="6457" width="11.7109375" style="118" bestFit="1" customWidth="1"/>
    <col min="6458" max="6459" width="10.7109375" style="118" bestFit="1" customWidth="1"/>
    <col min="6460" max="6460" width="9" style="118" bestFit="1" customWidth="1"/>
    <col min="6461" max="6461" width="11.7109375" style="118" bestFit="1" customWidth="1"/>
    <col min="6462" max="6462" width="10" style="118" bestFit="1" customWidth="1"/>
    <col min="6463" max="6464" width="10.7109375" style="118" bestFit="1" customWidth="1"/>
    <col min="6465" max="6465" width="11.7109375" style="118" bestFit="1" customWidth="1"/>
    <col min="6466" max="6466" width="10.7109375" style="118" bestFit="1" customWidth="1"/>
    <col min="6467" max="6467" width="11.7109375" style="118" bestFit="1" customWidth="1"/>
    <col min="6468" max="6468" width="10" style="118" bestFit="1" customWidth="1"/>
    <col min="6469" max="6469" width="11.7109375" style="118" bestFit="1" customWidth="1"/>
    <col min="6470" max="6470" width="10.7109375" style="118" bestFit="1" customWidth="1"/>
    <col min="6471" max="6471" width="11.7109375" style="118" bestFit="1" customWidth="1"/>
    <col min="6472" max="6472" width="10.7109375" style="118" bestFit="1" customWidth="1"/>
    <col min="6473" max="6475" width="11.7109375" style="118" bestFit="1" customWidth="1"/>
    <col min="6476" max="6476" width="0" style="118" hidden="1" customWidth="1"/>
    <col min="6477" max="6477" width="11.7109375" style="118" bestFit="1" customWidth="1"/>
    <col min="6478" max="6478" width="9.7109375" style="118" customWidth="1"/>
    <col min="6479" max="6479" width="10.42578125" style="118" customWidth="1"/>
    <col min="6480" max="6480" width="11.28515625" style="118" customWidth="1"/>
    <col min="6481" max="6482" width="0" style="118" hidden="1" customWidth="1"/>
    <col min="6483" max="6483" width="9.7109375" style="118" customWidth="1"/>
    <col min="6484" max="6484" width="9.7109375" style="118" bestFit="1" customWidth="1"/>
    <col min="6485" max="6486" width="10.42578125" style="118" bestFit="1" customWidth="1"/>
    <col min="6487" max="6487" width="12.28515625" style="118" bestFit="1" customWidth="1"/>
    <col min="6488" max="6488" width="15.85546875" style="118" customWidth="1"/>
    <col min="6489" max="6578" width="9.140625" style="118"/>
    <col min="6579" max="6579" width="7.85546875" style="118" customWidth="1"/>
    <col min="6580" max="6580" width="35.28515625" style="118" customWidth="1"/>
    <col min="6581" max="6581" width="10.85546875" style="118" bestFit="1" customWidth="1"/>
    <col min="6582" max="6582" width="9.5703125" style="118" customWidth="1"/>
    <col min="6583" max="6583" width="12.140625" style="118" customWidth="1"/>
    <col min="6584" max="6584" width="10.7109375" style="118" bestFit="1" customWidth="1"/>
    <col min="6585" max="6586" width="0" style="118" hidden="1" customWidth="1"/>
    <col min="6587" max="6587" width="9.85546875" style="118" bestFit="1" customWidth="1"/>
    <col min="6588" max="6589" width="10" style="118" bestFit="1" customWidth="1"/>
    <col min="6590" max="6590" width="11.5703125" style="118" customWidth="1"/>
    <col min="6591" max="6591" width="9.28515625" style="118" customWidth="1"/>
    <col min="6592" max="6592" width="10" style="118" bestFit="1" customWidth="1"/>
    <col min="6593" max="6593" width="11.7109375" style="118" bestFit="1" customWidth="1"/>
    <col min="6594" max="6594" width="10.7109375" style="118" customWidth="1"/>
    <col min="6595" max="6595" width="11.7109375" style="118" bestFit="1" customWidth="1"/>
    <col min="6596" max="6596" width="10.7109375" style="118" customWidth="1"/>
    <col min="6597" max="6597" width="10" style="118" bestFit="1" customWidth="1"/>
    <col min="6598" max="6602" width="11.7109375" style="118" bestFit="1" customWidth="1"/>
    <col min="6603" max="6603" width="14" style="118" customWidth="1"/>
    <col min="6604" max="6605" width="11.7109375" style="118" bestFit="1" customWidth="1"/>
    <col min="6606" max="6606" width="9.5703125" style="118" customWidth="1"/>
    <col min="6607" max="6607" width="12.7109375" style="118" bestFit="1" customWidth="1"/>
    <col min="6608" max="6608" width="0" style="118" hidden="1" customWidth="1"/>
    <col min="6609" max="6609" width="11.7109375" style="118" bestFit="1" customWidth="1"/>
    <col min="6610" max="6610" width="0" style="118" hidden="1" customWidth="1"/>
    <col min="6611" max="6611" width="11.7109375" style="118" bestFit="1" customWidth="1"/>
    <col min="6612" max="6612" width="0" style="118" hidden="1" customWidth="1"/>
    <col min="6613" max="6613" width="9.85546875" style="118" bestFit="1" customWidth="1"/>
    <col min="6614" max="6619" width="0" style="118" hidden="1" customWidth="1"/>
    <col min="6620" max="6620" width="10.5703125" style="118" customWidth="1"/>
    <col min="6621" max="6621" width="10.140625" style="118" customWidth="1"/>
    <col min="6622" max="6622" width="10.7109375" style="118" bestFit="1" customWidth="1"/>
    <col min="6623" max="6624" width="0" style="118" hidden="1" customWidth="1"/>
    <col min="6625" max="6625" width="10.7109375" style="118" bestFit="1" customWidth="1"/>
    <col min="6626" max="6626" width="0" style="118" hidden="1" customWidth="1"/>
    <col min="6627" max="6627" width="11.7109375" style="118" bestFit="1" customWidth="1"/>
    <col min="6628" max="6628" width="10.7109375" style="118" bestFit="1" customWidth="1"/>
    <col min="6629" max="6629" width="9.7109375" style="118" bestFit="1" customWidth="1"/>
    <col min="6630" max="6630" width="0" style="118" hidden="1" customWidth="1"/>
    <col min="6631" max="6631" width="11.7109375" style="118" bestFit="1" customWidth="1"/>
    <col min="6632" max="6632" width="10" style="118" bestFit="1" customWidth="1"/>
    <col min="6633" max="6633" width="0" style="118" hidden="1" customWidth="1"/>
    <col min="6634" max="6636" width="11.7109375" style="118" bestFit="1" customWidth="1"/>
    <col min="6637" max="6637" width="10" style="118" bestFit="1" customWidth="1"/>
    <col min="6638" max="6638" width="0" style="118" hidden="1" customWidth="1"/>
    <col min="6639" max="6639" width="11.7109375" style="118" bestFit="1" customWidth="1"/>
    <col min="6640" max="6640" width="0" style="118" hidden="1" customWidth="1"/>
    <col min="6641" max="6642" width="11.7109375" style="118" bestFit="1" customWidth="1"/>
    <col min="6643" max="6643" width="9.7109375" style="118" bestFit="1" customWidth="1"/>
    <col min="6644" max="6644" width="11.7109375" style="118" bestFit="1" customWidth="1"/>
    <col min="6645" max="6645" width="10.7109375" style="118" bestFit="1" customWidth="1"/>
    <col min="6646" max="6646" width="10" style="118" bestFit="1" customWidth="1"/>
    <col min="6647" max="6647" width="11.7109375" style="118" bestFit="1" customWidth="1"/>
    <col min="6648" max="6651" width="0" style="118" hidden="1" customWidth="1"/>
    <col min="6652" max="6652" width="11.7109375" style="118" customWidth="1"/>
    <col min="6653" max="6657" width="0" style="118" hidden="1" customWidth="1"/>
    <col min="6658" max="6658" width="17" style="118" bestFit="1" customWidth="1"/>
    <col min="6659" max="6665" width="0" style="118" hidden="1" customWidth="1"/>
    <col min="6666" max="6666" width="11.7109375" style="118" bestFit="1" customWidth="1"/>
    <col min="6667" max="6668" width="0" style="118" hidden="1" customWidth="1"/>
    <col min="6669" max="6669" width="9" style="118" bestFit="1" customWidth="1"/>
    <col min="6670" max="6672" width="0" style="118" hidden="1" customWidth="1"/>
    <col min="6673" max="6673" width="9" style="118" bestFit="1" customWidth="1"/>
    <col min="6674" max="6674" width="0" style="118" hidden="1" customWidth="1"/>
    <col min="6675" max="6675" width="14" style="118" customWidth="1"/>
    <col min="6676" max="6676" width="9.42578125" style="118" bestFit="1" customWidth="1"/>
    <col min="6677" max="6677" width="9.7109375" style="118" bestFit="1" customWidth="1"/>
    <col min="6678" max="6680" width="0" style="118" hidden="1" customWidth="1"/>
    <col min="6681" max="6681" width="9" style="118" bestFit="1" customWidth="1"/>
    <col min="6682" max="6683" width="0" style="118" hidden="1" customWidth="1"/>
    <col min="6684" max="6684" width="10" style="118" bestFit="1" customWidth="1"/>
    <col min="6685" max="6689" width="0" style="118" hidden="1" customWidth="1"/>
    <col min="6690" max="6691" width="9.140625" style="118" bestFit="1" customWidth="1"/>
    <col min="6692" max="6695" width="0" style="118" hidden="1" customWidth="1"/>
    <col min="6696" max="6696" width="9.28515625" style="118" customWidth="1"/>
    <col min="6697" max="6699" width="10.140625" style="118" customWidth="1"/>
    <col min="6700" max="6700" width="9.7109375" style="118" customWidth="1"/>
    <col min="6701" max="6701" width="10" style="118" bestFit="1" customWidth="1"/>
    <col min="6702" max="6711" width="11.7109375" style="118" bestFit="1" customWidth="1"/>
    <col min="6712" max="6712" width="10" style="118" bestFit="1" customWidth="1"/>
    <col min="6713" max="6713" width="11.7109375" style="118" bestFit="1" customWidth="1"/>
    <col min="6714" max="6715" width="10.7109375" style="118" bestFit="1" customWidth="1"/>
    <col min="6716" max="6716" width="9" style="118" bestFit="1" customWidth="1"/>
    <col min="6717" max="6717" width="11.7109375" style="118" bestFit="1" customWidth="1"/>
    <col min="6718" max="6718" width="10" style="118" bestFit="1" customWidth="1"/>
    <col min="6719" max="6720" width="10.7109375" style="118" bestFit="1" customWidth="1"/>
    <col min="6721" max="6721" width="11.7109375" style="118" bestFit="1" customWidth="1"/>
    <col min="6722" max="6722" width="10.7109375" style="118" bestFit="1" customWidth="1"/>
    <col min="6723" max="6723" width="11.7109375" style="118" bestFit="1" customWidth="1"/>
    <col min="6724" max="6724" width="10" style="118" bestFit="1" customWidth="1"/>
    <col min="6725" max="6725" width="11.7109375" style="118" bestFit="1" customWidth="1"/>
    <col min="6726" max="6726" width="10.7109375" style="118" bestFit="1" customWidth="1"/>
    <col min="6727" max="6727" width="11.7109375" style="118" bestFit="1" customWidth="1"/>
    <col min="6728" max="6728" width="10.7109375" style="118" bestFit="1" customWidth="1"/>
    <col min="6729" max="6731" width="11.7109375" style="118" bestFit="1" customWidth="1"/>
    <col min="6732" max="6732" width="0" style="118" hidden="1" customWidth="1"/>
    <col min="6733" max="6733" width="11.7109375" style="118" bestFit="1" customWidth="1"/>
    <col min="6734" max="6734" width="9.7109375" style="118" customWidth="1"/>
    <col min="6735" max="6735" width="10.42578125" style="118" customWidth="1"/>
    <col min="6736" max="6736" width="11.28515625" style="118" customWidth="1"/>
    <col min="6737" max="6738" width="0" style="118" hidden="1" customWidth="1"/>
    <col min="6739" max="6739" width="9.7109375" style="118" customWidth="1"/>
    <col min="6740" max="6740" width="9.7109375" style="118" bestFit="1" customWidth="1"/>
    <col min="6741" max="6742" width="10.42578125" style="118" bestFit="1" customWidth="1"/>
    <col min="6743" max="6743" width="12.28515625" style="118" bestFit="1" customWidth="1"/>
    <col min="6744" max="6744" width="15.85546875" style="118" customWidth="1"/>
    <col min="6745" max="6834" width="9.140625" style="118"/>
    <col min="6835" max="6835" width="7.85546875" style="118" customWidth="1"/>
    <col min="6836" max="6836" width="35.28515625" style="118" customWidth="1"/>
    <col min="6837" max="6837" width="10.85546875" style="118" bestFit="1" customWidth="1"/>
    <col min="6838" max="6838" width="9.5703125" style="118" customWidth="1"/>
    <col min="6839" max="6839" width="12.140625" style="118" customWidth="1"/>
    <col min="6840" max="6840" width="10.7109375" style="118" bestFit="1" customWidth="1"/>
    <col min="6841" max="6842" width="0" style="118" hidden="1" customWidth="1"/>
    <col min="6843" max="6843" width="9.85546875" style="118" bestFit="1" customWidth="1"/>
    <col min="6844" max="6845" width="10" style="118" bestFit="1" customWidth="1"/>
    <col min="6846" max="6846" width="11.5703125" style="118" customWidth="1"/>
    <col min="6847" max="6847" width="9.28515625" style="118" customWidth="1"/>
    <col min="6848" max="6848" width="10" style="118" bestFit="1" customWidth="1"/>
    <col min="6849" max="6849" width="11.7109375" style="118" bestFit="1" customWidth="1"/>
    <col min="6850" max="6850" width="10.7109375" style="118" customWidth="1"/>
    <col min="6851" max="6851" width="11.7109375" style="118" bestFit="1" customWidth="1"/>
    <col min="6852" max="6852" width="10.7109375" style="118" customWidth="1"/>
    <col min="6853" max="6853" width="10" style="118" bestFit="1" customWidth="1"/>
    <col min="6854" max="6858" width="11.7109375" style="118" bestFit="1" customWidth="1"/>
    <col min="6859" max="6859" width="14" style="118" customWidth="1"/>
    <col min="6860" max="6861" width="11.7109375" style="118" bestFit="1" customWidth="1"/>
    <col min="6862" max="6862" width="9.5703125" style="118" customWidth="1"/>
    <col min="6863" max="6863" width="12.7109375" style="118" bestFit="1" customWidth="1"/>
    <col min="6864" max="6864" width="0" style="118" hidden="1" customWidth="1"/>
    <col min="6865" max="6865" width="11.7109375" style="118" bestFit="1" customWidth="1"/>
    <col min="6866" max="6866" width="0" style="118" hidden="1" customWidth="1"/>
    <col min="6867" max="6867" width="11.7109375" style="118" bestFit="1" customWidth="1"/>
    <col min="6868" max="6868" width="0" style="118" hidden="1" customWidth="1"/>
    <col min="6869" max="6869" width="9.85546875" style="118" bestFit="1" customWidth="1"/>
    <col min="6870" max="6875" width="0" style="118" hidden="1" customWidth="1"/>
    <col min="6876" max="6876" width="10.5703125" style="118" customWidth="1"/>
    <col min="6877" max="6877" width="10.140625" style="118" customWidth="1"/>
    <col min="6878" max="6878" width="10.7109375" style="118" bestFit="1" customWidth="1"/>
    <col min="6879" max="6880" width="0" style="118" hidden="1" customWidth="1"/>
    <col min="6881" max="6881" width="10.7109375" style="118" bestFit="1" customWidth="1"/>
    <col min="6882" max="6882" width="0" style="118" hidden="1" customWidth="1"/>
    <col min="6883" max="6883" width="11.7109375" style="118" bestFit="1" customWidth="1"/>
    <col min="6884" max="6884" width="10.7109375" style="118" bestFit="1" customWidth="1"/>
    <col min="6885" max="6885" width="9.7109375" style="118" bestFit="1" customWidth="1"/>
    <col min="6886" max="6886" width="0" style="118" hidden="1" customWidth="1"/>
    <col min="6887" max="6887" width="11.7109375" style="118" bestFit="1" customWidth="1"/>
    <col min="6888" max="6888" width="10" style="118" bestFit="1" customWidth="1"/>
    <col min="6889" max="6889" width="0" style="118" hidden="1" customWidth="1"/>
    <col min="6890" max="6892" width="11.7109375" style="118" bestFit="1" customWidth="1"/>
    <col min="6893" max="6893" width="10" style="118" bestFit="1" customWidth="1"/>
    <col min="6894" max="6894" width="0" style="118" hidden="1" customWidth="1"/>
    <col min="6895" max="6895" width="11.7109375" style="118" bestFit="1" customWidth="1"/>
    <col min="6896" max="6896" width="0" style="118" hidden="1" customWidth="1"/>
    <col min="6897" max="6898" width="11.7109375" style="118" bestFit="1" customWidth="1"/>
    <col min="6899" max="6899" width="9.7109375" style="118" bestFit="1" customWidth="1"/>
    <col min="6900" max="6900" width="11.7109375" style="118" bestFit="1" customWidth="1"/>
    <col min="6901" max="6901" width="10.7109375" style="118" bestFit="1" customWidth="1"/>
    <col min="6902" max="6902" width="10" style="118" bestFit="1" customWidth="1"/>
    <col min="6903" max="6903" width="11.7109375" style="118" bestFit="1" customWidth="1"/>
    <col min="6904" max="6907" width="0" style="118" hidden="1" customWidth="1"/>
    <col min="6908" max="6908" width="11.7109375" style="118" customWidth="1"/>
    <col min="6909" max="6913" width="0" style="118" hidden="1" customWidth="1"/>
    <col min="6914" max="6914" width="17" style="118" bestFit="1" customWidth="1"/>
    <col min="6915" max="6921" width="0" style="118" hidden="1" customWidth="1"/>
    <col min="6922" max="6922" width="11.7109375" style="118" bestFit="1" customWidth="1"/>
    <col min="6923" max="6924" width="0" style="118" hidden="1" customWidth="1"/>
    <col min="6925" max="6925" width="9" style="118" bestFit="1" customWidth="1"/>
    <col min="6926" max="6928" width="0" style="118" hidden="1" customWidth="1"/>
    <col min="6929" max="6929" width="9" style="118" bestFit="1" customWidth="1"/>
    <col min="6930" max="6930" width="0" style="118" hidden="1" customWidth="1"/>
    <col min="6931" max="6931" width="14" style="118" customWidth="1"/>
    <col min="6932" max="6932" width="9.42578125" style="118" bestFit="1" customWidth="1"/>
    <col min="6933" max="6933" width="9.7109375" style="118" bestFit="1" customWidth="1"/>
    <col min="6934" max="6936" width="0" style="118" hidden="1" customWidth="1"/>
    <col min="6937" max="6937" width="9" style="118" bestFit="1" customWidth="1"/>
    <col min="6938" max="6939" width="0" style="118" hidden="1" customWidth="1"/>
    <col min="6940" max="6940" width="10" style="118" bestFit="1" customWidth="1"/>
    <col min="6941" max="6945" width="0" style="118" hidden="1" customWidth="1"/>
    <col min="6946" max="6947" width="9.140625" style="118" bestFit="1" customWidth="1"/>
    <col min="6948" max="6951" width="0" style="118" hidden="1" customWidth="1"/>
    <col min="6952" max="6952" width="9.28515625" style="118" customWidth="1"/>
    <col min="6953" max="6955" width="10.140625" style="118" customWidth="1"/>
    <col min="6956" max="6956" width="9.7109375" style="118" customWidth="1"/>
    <col min="6957" max="6957" width="10" style="118" bestFit="1" customWidth="1"/>
    <col min="6958" max="6967" width="11.7109375" style="118" bestFit="1" customWidth="1"/>
    <col min="6968" max="6968" width="10" style="118" bestFit="1" customWidth="1"/>
    <col min="6969" max="6969" width="11.7109375" style="118" bestFit="1" customWidth="1"/>
    <col min="6970" max="6971" width="10.7109375" style="118" bestFit="1" customWidth="1"/>
    <col min="6972" max="6972" width="9" style="118" bestFit="1" customWidth="1"/>
    <col min="6973" max="6973" width="11.7109375" style="118" bestFit="1" customWidth="1"/>
    <col min="6974" max="6974" width="10" style="118" bestFit="1" customWidth="1"/>
    <col min="6975" max="6976" width="10.7109375" style="118" bestFit="1" customWidth="1"/>
    <col min="6977" max="6977" width="11.7109375" style="118" bestFit="1" customWidth="1"/>
    <col min="6978" max="6978" width="10.7109375" style="118" bestFit="1" customWidth="1"/>
    <col min="6979" max="6979" width="11.7109375" style="118" bestFit="1" customWidth="1"/>
    <col min="6980" max="6980" width="10" style="118" bestFit="1" customWidth="1"/>
    <col min="6981" max="6981" width="11.7109375" style="118" bestFit="1" customWidth="1"/>
    <col min="6982" max="6982" width="10.7109375" style="118" bestFit="1" customWidth="1"/>
    <col min="6983" max="6983" width="11.7109375" style="118" bestFit="1" customWidth="1"/>
    <col min="6984" max="6984" width="10.7109375" style="118" bestFit="1" customWidth="1"/>
    <col min="6985" max="6987" width="11.7109375" style="118" bestFit="1" customWidth="1"/>
    <col min="6988" max="6988" width="0" style="118" hidden="1" customWidth="1"/>
    <col min="6989" max="6989" width="11.7109375" style="118" bestFit="1" customWidth="1"/>
    <col min="6990" max="6990" width="9.7109375" style="118" customWidth="1"/>
    <col min="6991" max="6991" width="10.42578125" style="118" customWidth="1"/>
    <col min="6992" max="6992" width="11.28515625" style="118" customWidth="1"/>
    <col min="6993" max="6994" width="0" style="118" hidden="1" customWidth="1"/>
    <col min="6995" max="6995" width="9.7109375" style="118" customWidth="1"/>
    <col min="6996" max="6996" width="9.7109375" style="118" bestFit="1" customWidth="1"/>
    <col min="6997" max="6998" width="10.42578125" style="118" bestFit="1" customWidth="1"/>
    <col min="6999" max="6999" width="12.28515625" style="118" bestFit="1" customWidth="1"/>
    <col min="7000" max="7000" width="15.85546875" style="118" customWidth="1"/>
    <col min="7001" max="7090" width="9.140625" style="118"/>
    <col min="7091" max="7091" width="7.85546875" style="118" customWidth="1"/>
    <col min="7092" max="7092" width="35.28515625" style="118" customWidth="1"/>
    <col min="7093" max="7093" width="10.85546875" style="118" bestFit="1" customWidth="1"/>
    <col min="7094" max="7094" width="9.5703125" style="118" customWidth="1"/>
    <col min="7095" max="7095" width="12.140625" style="118" customWidth="1"/>
    <col min="7096" max="7096" width="10.7109375" style="118" bestFit="1" customWidth="1"/>
    <col min="7097" max="7098" width="0" style="118" hidden="1" customWidth="1"/>
    <col min="7099" max="7099" width="9.85546875" style="118" bestFit="1" customWidth="1"/>
    <col min="7100" max="7101" width="10" style="118" bestFit="1" customWidth="1"/>
    <col min="7102" max="7102" width="11.5703125" style="118" customWidth="1"/>
    <col min="7103" max="7103" width="9.28515625" style="118" customWidth="1"/>
    <col min="7104" max="7104" width="10" style="118" bestFit="1" customWidth="1"/>
    <col min="7105" max="7105" width="11.7109375" style="118" bestFit="1" customWidth="1"/>
    <col min="7106" max="7106" width="10.7109375" style="118" customWidth="1"/>
    <col min="7107" max="7107" width="11.7109375" style="118" bestFit="1" customWidth="1"/>
    <col min="7108" max="7108" width="10.7109375" style="118" customWidth="1"/>
    <col min="7109" max="7109" width="10" style="118" bestFit="1" customWidth="1"/>
    <col min="7110" max="7114" width="11.7109375" style="118" bestFit="1" customWidth="1"/>
    <col min="7115" max="7115" width="14" style="118" customWidth="1"/>
    <col min="7116" max="7117" width="11.7109375" style="118" bestFit="1" customWidth="1"/>
    <col min="7118" max="7118" width="9.5703125" style="118" customWidth="1"/>
    <col min="7119" max="7119" width="12.7109375" style="118" bestFit="1" customWidth="1"/>
    <col min="7120" max="7120" width="0" style="118" hidden="1" customWidth="1"/>
    <col min="7121" max="7121" width="11.7109375" style="118" bestFit="1" customWidth="1"/>
    <col min="7122" max="7122" width="0" style="118" hidden="1" customWidth="1"/>
    <col min="7123" max="7123" width="11.7109375" style="118" bestFit="1" customWidth="1"/>
    <col min="7124" max="7124" width="0" style="118" hidden="1" customWidth="1"/>
    <col min="7125" max="7125" width="9.85546875" style="118" bestFit="1" customWidth="1"/>
    <col min="7126" max="7131" width="0" style="118" hidden="1" customWidth="1"/>
    <col min="7132" max="7132" width="10.5703125" style="118" customWidth="1"/>
    <col min="7133" max="7133" width="10.140625" style="118" customWidth="1"/>
    <col min="7134" max="7134" width="10.7109375" style="118" bestFit="1" customWidth="1"/>
    <col min="7135" max="7136" width="0" style="118" hidden="1" customWidth="1"/>
    <col min="7137" max="7137" width="10.7109375" style="118" bestFit="1" customWidth="1"/>
    <col min="7138" max="7138" width="0" style="118" hidden="1" customWidth="1"/>
    <col min="7139" max="7139" width="11.7109375" style="118" bestFit="1" customWidth="1"/>
    <col min="7140" max="7140" width="10.7109375" style="118" bestFit="1" customWidth="1"/>
    <col min="7141" max="7141" width="9.7109375" style="118" bestFit="1" customWidth="1"/>
    <col min="7142" max="7142" width="0" style="118" hidden="1" customWidth="1"/>
    <col min="7143" max="7143" width="11.7109375" style="118" bestFit="1" customWidth="1"/>
    <col min="7144" max="7144" width="10" style="118" bestFit="1" customWidth="1"/>
    <col min="7145" max="7145" width="0" style="118" hidden="1" customWidth="1"/>
    <col min="7146" max="7148" width="11.7109375" style="118" bestFit="1" customWidth="1"/>
    <col min="7149" max="7149" width="10" style="118" bestFit="1" customWidth="1"/>
    <col min="7150" max="7150" width="0" style="118" hidden="1" customWidth="1"/>
    <col min="7151" max="7151" width="11.7109375" style="118" bestFit="1" customWidth="1"/>
    <col min="7152" max="7152" width="0" style="118" hidden="1" customWidth="1"/>
    <col min="7153" max="7154" width="11.7109375" style="118" bestFit="1" customWidth="1"/>
    <col min="7155" max="7155" width="9.7109375" style="118" bestFit="1" customWidth="1"/>
    <col min="7156" max="7156" width="11.7109375" style="118" bestFit="1" customWidth="1"/>
    <col min="7157" max="7157" width="10.7109375" style="118" bestFit="1" customWidth="1"/>
    <col min="7158" max="7158" width="10" style="118" bestFit="1" customWidth="1"/>
    <col min="7159" max="7159" width="11.7109375" style="118" bestFit="1" customWidth="1"/>
    <col min="7160" max="7163" width="0" style="118" hidden="1" customWidth="1"/>
    <col min="7164" max="7164" width="11.7109375" style="118" customWidth="1"/>
    <col min="7165" max="7169" width="0" style="118" hidden="1" customWidth="1"/>
    <col min="7170" max="7170" width="17" style="118" bestFit="1" customWidth="1"/>
    <col min="7171" max="7177" width="0" style="118" hidden="1" customWidth="1"/>
    <col min="7178" max="7178" width="11.7109375" style="118" bestFit="1" customWidth="1"/>
    <col min="7179" max="7180" width="0" style="118" hidden="1" customWidth="1"/>
    <col min="7181" max="7181" width="9" style="118" bestFit="1" customWidth="1"/>
    <col min="7182" max="7184" width="0" style="118" hidden="1" customWidth="1"/>
    <col min="7185" max="7185" width="9" style="118" bestFit="1" customWidth="1"/>
    <col min="7186" max="7186" width="0" style="118" hidden="1" customWidth="1"/>
    <col min="7187" max="7187" width="14" style="118" customWidth="1"/>
    <col min="7188" max="7188" width="9.42578125" style="118" bestFit="1" customWidth="1"/>
    <col min="7189" max="7189" width="9.7109375" style="118" bestFit="1" customWidth="1"/>
    <col min="7190" max="7192" width="0" style="118" hidden="1" customWidth="1"/>
    <col min="7193" max="7193" width="9" style="118" bestFit="1" customWidth="1"/>
    <col min="7194" max="7195" width="0" style="118" hidden="1" customWidth="1"/>
    <col min="7196" max="7196" width="10" style="118" bestFit="1" customWidth="1"/>
    <col min="7197" max="7201" width="0" style="118" hidden="1" customWidth="1"/>
    <col min="7202" max="7203" width="9.140625" style="118" bestFit="1" customWidth="1"/>
    <col min="7204" max="7207" width="0" style="118" hidden="1" customWidth="1"/>
    <col min="7208" max="7208" width="9.28515625" style="118" customWidth="1"/>
    <col min="7209" max="7211" width="10.140625" style="118" customWidth="1"/>
    <col min="7212" max="7212" width="9.7109375" style="118" customWidth="1"/>
    <col min="7213" max="7213" width="10" style="118" bestFit="1" customWidth="1"/>
    <col min="7214" max="7223" width="11.7109375" style="118" bestFit="1" customWidth="1"/>
    <col min="7224" max="7224" width="10" style="118" bestFit="1" customWidth="1"/>
    <col min="7225" max="7225" width="11.7109375" style="118" bestFit="1" customWidth="1"/>
    <col min="7226" max="7227" width="10.7109375" style="118" bestFit="1" customWidth="1"/>
    <col min="7228" max="7228" width="9" style="118" bestFit="1" customWidth="1"/>
    <col min="7229" max="7229" width="11.7109375" style="118" bestFit="1" customWidth="1"/>
    <col min="7230" max="7230" width="10" style="118" bestFit="1" customWidth="1"/>
    <col min="7231" max="7232" width="10.7109375" style="118" bestFit="1" customWidth="1"/>
    <col min="7233" max="7233" width="11.7109375" style="118" bestFit="1" customWidth="1"/>
    <col min="7234" max="7234" width="10.7109375" style="118" bestFit="1" customWidth="1"/>
    <col min="7235" max="7235" width="11.7109375" style="118" bestFit="1" customWidth="1"/>
    <col min="7236" max="7236" width="10" style="118" bestFit="1" customWidth="1"/>
    <col min="7237" max="7237" width="11.7109375" style="118" bestFit="1" customWidth="1"/>
    <col min="7238" max="7238" width="10.7109375" style="118" bestFit="1" customWidth="1"/>
    <col min="7239" max="7239" width="11.7109375" style="118" bestFit="1" customWidth="1"/>
    <col min="7240" max="7240" width="10.7109375" style="118" bestFit="1" customWidth="1"/>
    <col min="7241" max="7243" width="11.7109375" style="118" bestFit="1" customWidth="1"/>
    <col min="7244" max="7244" width="0" style="118" hidden="1" customWidth="1"/>
    <col min="7245" max="7245" width="11.7109375" style="118" bestFit="1" customWidth="1"/>
    <col min="7246" max="7246" width="9.7109375" style="118" customWidth="1"/>
    <col min="7247" max="7247" width="10.42578125" style="118" customWidth="1"/>
    <col min="7248" max="7248" width="11.28515625" style="118" customWidth="1"/>
    <col min="7249" max="7250" width="0" style="118" hidden="1" customWidth="1"/>
    <col min="7251" max="7251" width="9.7109375" style="118" customWidth="1"/>
    <col min="7252" max="7252" width="9.7109375" style="118" bestFit="1" customWidth="1"/>
    <col min="7253" max="7254" width="10.42578125" style="118" bestFit="1" customWidth="1"/>
    <col min="7255" max="7255" width="12.28515625" style="118" bestFit="1" customWidth="1"/>
    <col min="7256" max="7256" width="15.85546875" style="118" customWidth="1"/>
    <col min="7257" max="7346" width="9.140625" style="118"/>
    <col min="7347" max="7347" width="7.85546875" style="118" customWidth="1"/>
    <col min="7348" max="7348" width="35.28515625" style="118" customWidth="1"/>
    <col min="7349" max="7349" width="10.85546875" style="118" bestFit="1" customWidth="1"/>
    <col min="7350" max="7350" width="9.5703125" style="118" customWidth="1"/>
    <col min="7351" max="7351" width="12.140625" style="118" customWidth="1"/>
    <col min="7352" max="7352" width="10.7109375" style="118" bestFit="1" customWidth="1"/>
    <col min="7353" max="7354" width="0" style="118" hidden="1" customWidth="1"/>
    <col min="7355" max="7355" width="9.85546875" style="118" bestFit="1" customWidth="1"/>
    <col min="7356" max="7357" width="10" style="118" bestFit="1" customWidth="1"/>
    <col min="7358" max="7358" width="11.5703125" style="118" customWidth="1"/>
    <col min="7359" max="7359" width="9.28515625" style="118" customWidth="1"/>
    <col min="7360" max="7360" width="10" style="118" bestFit="1" customWidth="1"/>
    <col min="7361" max="7361" width="11.7109375" style="118" bestFit="1" customWidth="1"/>
    <col min="7362" max="7362" width="10.7109375" style="118" customWidth="1"/>
    <col min="7363" max="7363" width="11.7109375" style="118" bestFit="1" customWidth="1"/>
    <col min="7364" max="7364" width="10.7109375" style="118" customWidth="1"/>
    <col min="7365" max="7365" width="10" style="118" bestFit="1" customWidth="1"/>
    <col min="7366" max="7370" width="11.7109375" style="118" bestFit="1" customWidth="1"/>
    <col min="7371" max="7371" width="14" style="118" customWidth="1"/>
    <col min="7372" max="7373" width="11.7109375" style="118" bestFit="1" customWidth="1"/>
    <col min="7374" max="7374" width="9.5703125" style="118" customWidth="1"/>
    <col min="7375" max="7375" width="12.7109375" style="118" bestFit="1" customWidth="1"/>
    <col min="7376" max="7376" width="0" style="118" hidden="1" customWidth="1"/>
    <col min="7377" max="7377" width="11.7109375" style="118" bestFit="1" customWidth="1"/>
    <col min="7378" max="7378" width="0" style="118" hidden="1" customWidth="1"/>
    <col min="7379" max="7379" width="11.7109375" style="118" bestFit="1" customWidth="1"/>
    <col min="7380" max="7380" width="0" style="118" hidden="1" customWidth="1"/>
    <col min="7381" max="7381" width="9.85546875" style="118" bestFit="1" customWidth="1"/>
    <col min="7382" max="7387" width="0" style="118" hidden="1" customWidth="1"/>
    <col min="7388" max="7388" width="10.5703125" style="118" customWidth="1"/>
    <col min="7389" max="7389" width="10.140625" style="118" customWidth="1"/>
    <col min="7390" max="7390" width="10.7109375" style="118" bestFit="1" customWidth="1"/>
    <col min="7391" max="7392" width="0" style="118" hidden="1" customWidth="1"/>
    <col min="7393" max="7393" width="10.7109375" style="118" bestFit="1" customWidth="1"/>
    <col min="7394" max="7394" width="0" style="118" hidden="1" customWidth="1"/>
    <col min="7395" max="7395" width="11.7109375" style="118" bestFit="1" customWidth="1"/>
    <col min="7396" max="7396" width="10.7109375" style="118" bestFit="1" customWidth="1"/>
    <col min="7397" max="7397" width="9.7109375" style="118" bestFit="1" customWidth="1"/>
    <col min="7398" max="7398" width="0" style="118" hidden="1" customWidth="1"/>
    <col min="7399" max="7399" width="11.7109375" style="118" bestFit="1" customWidth="1"/>
    <col min="7400" max="7400" width="10" style="118" bestFit="1" customWidth="1"/>
    <col min="7401" max="7401" width="0" style="118" hidden="1" customWidth="1"/>
    <col min="7402" max="7404" width="11.7109375" style="118" bestFit="1" customWidth="1"/>
    <col min="7405" max="7405" width="10" style="118" bestFit="1" customWidth="1"/>
    <col min="7406" max="7406" width="0" style="118" hidden="1" customWidth="1"/>
    <col min="7407" max="7407" width="11.7109375" style="118" bestFit="1" customWidth="1"/>
    <col min="7408" max="7408" width="0" style="118" hidden="1" customWidth="1"/>
    <col min="7409" max="7410" width="11.7109375" style="118" bestFit="1" customWidth="1"/>
    <col min="7411" max="7411" width="9.7109375" style="118" bestFit="1" customWidth="1"/>
    <col min="7412" max="7412" width="11.7109375" style="118" bestFit="1" customWidth="1"/>
    <col min="7413" max="7413" width="10.7109375" style="118" bestFit="1" customWidth="1"/>
    <col min="7414" max="7414" width="10" style="118" bestFit="1" customWidth="1"/>
    <col min="7415" max="7415" width="11.7109375" style="118" bestFit="1" customWidth="1"/>
    <col min="7416" max="7419" width="0" style="118" hidden="1" customWidth="1"/>
    <col min="7420" max="7420" width="11.7109375" style="118" customWidth="1"/>
    <col min="7421" max="7425" width="0" style="118" hidden="1" customWidth="1"/>
    <col min="7426" max="7426" width="17" style="118" bestFit="1" customWidth="1"/>
    <col min="7427" max="7433" width="0" style="118" hidden="1" customWidth="1"/>
    <col min="7434" max="7434" width="11.7109375" style="118" bestFit="1" customWidth="1"/>
    <col min="7435" max="7436" width="0" style="118" hidden="1" customWidth="1"/>
    <col min="7437" max="7437" width="9" style="118" bestFit="1" customWidth="1"/>
    <col min="7438" max="7440" width="0" style="118" hidden="1" customWidth="1"/>
    <col min="7441" max="7441" width="9" style="118" bestFit="1" customWidth="1"/>
    <col min="7442" max="7442" width="0" style="118" hidden="1" customWidth="1"/>
    <col min="7443" max="7443" width="14" style="118" customWidth="1"/>
    <col min="7444" max="7444" width="9.42578125" style="118" bestFit="1" customWidth="1"/>
    <col min="7445" max="7445" width="9.7109375" style="118" bestFit="1" customWidth="1"/>
    <col min="7446" max="7448" width="0" style="118" hidden="1" customWidth="1"/>
    <col min="7449" max="7449" width="9" style="118" bestFit="1" customWidth="1"/>
    <col min="7450" max="7451" width="0" style="118" hidden="1" customWidth="1"/>
    <col min="7452" max="7452" width="10" style="118" bestFit="1" customWidth="1"/>
    <col min="7453" max="7457" width="0" style="118" hidden="1" customWidth="1"/>
    <col min="7458" max="7459" width="9.140625" style="118" bestFit="1" customWidth="1"/>
    <col min="7460" max="7463" width="0" style="118" hidden="1" customWidth="1"/>
    <col min="7464" max="7464" width="9.28515625" style="118" customWidth="1"/>
    <col min="7465" max="7467" width="10.140625" style="118" customWidth="1"/>
    <col min="7468" max="7468" width="9.7109375" style="118" customWidth="1"/>
    <col min="7469" max="7469" width="10" style="118" bestFit="1" customWidth="1"/>
    <col min="7470" max="7479" width="11.7109375" style="118" bestFit="1" customWidth="1"/>
    <col min="7480" max="7480" width="10" style="118" bestFit="1" customWidth="1"/>
    <col min="7481" max="7481" width="11.7109375" style="118" bestFit="1" customWidth="1"/>
    <col min="7482" max="7483" width="10.7109375" style="118" bestFit="1" customWidth="1"/>
    <col min="7484" max="7484" width="9" style="118" bestFit="1" customWidth="1"/>
    <col min="7485" max="7485" width="11.7109375" style="118" bestFit="1" customWidth="1"/>
    <col min="7486" max="7486" width="10" style="118" bestFit="1" customWidth="1"/>
    <col min="7487" max="7488" width="10.7109375" style="118" bestFit="1" customWidth="1"/>
    <col min="7489" max="7489" width="11.7109375" style="118" bestFit="1" customWidth="1"/>
    <col min="7490" max="7490" width="10.7109375" style="118" bestFit="1" customWidth="1"/>
    <col min="7491" max="7491" width="11.7109375" style="118" bestFit="1" customWidth="1"/>
    <col min="7492" max="7492" width="10" style="118" bestFit="1" customWidth="1"/>
    <col min="7493" max="7493" width="11.7109375" style="118" bestFit="1" customWidth="1"/>
    <col min="7494" max="7494" width="10.7109375" style="118" bestFit="1" customWidth="1"/>
    <col min="7495" max="7495" width="11.7109375" style="118" bestFit="1" customWidth="1"/>
    <col min="7496" max="7496" width="10.7109375" style="118" bestFit="1" customWidth="1"/>
    <col min="7497" max="7499" width="11.7109375" style="118" bestFit="1" customWidth="1"/>
    <col min="7500" max="7500" width="0" style="118" hidden="1" customWidth="1"/>
    <col min="7501" max="7501" width="11.7109375" style="118" bestFit="1" customWidth="1"/>
    <col min="7502" max="7502" width="9.7109375" style="118" customWidth="1"/>
    <col min="7503" max="7503" width="10.42578125" style="118" customWidth="1"/>
    <col min="7504" max="7504" width="11.28515625" style="118" customWidth="1"/>
    <col min="7505" max="7506" width="0" style="118" hidden="1" customWidth="1"/>
    <col min="7507" max="7507" width="9.7109375" style="118" customWidth="1"/>
    <col min="7508" max="7508" width="9.7109375" style="118" bestFit="1" customWidth="1"/>
    <col min="7509" max="7510" width="10.42578125" style="118" bestFit="1" customWidth="1"/>
    <col min="7511" max="7511" width="12.28515625" style="118" bestFit="1" customWidth="1"/>
    <col min="7512" max="7512" width="15.85546875" style="118" customWidth="1"/>
    <col min="7513" max="7602" width="9.140625" style="118"/>
    <col min="7603" max="7603" width="7.85546875" style="118" customWidth="1"/>
    <col min="7604" max="7604" width="35.28515625" style="118" customWidth="1"/>
    <col min="7605" max="7605" width="10.85546875" style="118" bestFit="1" customWidth="1"/>
    <col min="7606" max="7606" width="9.5703125" style="118" customWidth="1"/>
    <col min="7607" max="7607" width="12.140625" style="118" customWidth="1"/>
    <col min="7608" max="7608" width="10.7109375" style="118" bestFit="1" customWidth="1"/>
    <col min="7609" max="7610" width="0" style="118" hidden="1" customWidth="1"/>
    <col min="7611" max="7611" width="9.85546875" style="118" bestFit="1" customWidth="1"/>
    <col min="7612" max="7613" width="10" style="118" bestFit="1" customWidth="1"/>
    <col min="7614" max="7614" width="11.5703125" style="118" customWidth="1"/>
    <col min="7615" max="7615" width="9.28515625" style="118" customWidth="1"/>
    <col min="7616" max="7616" width="10" style="118" bestFit="1" customWidth="1"/>
    <col min="7617" max="7617" width="11.7109375" style="118" bestFit="1" customWidth="1"/>
    <col min="7618" max="7618" width="10.7109375" style="118" customWidth="1"/>
    <col min="7619" max="7619" width="11.7109375" style="118" bestFit="1" customWidth="1"/>
    <col min="7620" max="7620" width="10.7109375" style="118" customWidth="1"/>
    <col min="7621" max="7621" width="10" style="118" bestFit="1" customWidth="1"/>
    <col min="7622" max="7626" width="11.7109375" style="118" bestFit="1" customWidth="1"/>
    <col min="7627" max="7627" width="14" style="118" customWidth="1"/>
    <col min="7628" max="7629" width="11.7109375" style="118" bestFit="1" customWidth="1"/>
    <col min="7630" max="7630" width="9.5703125" style="118" customWidth="1"/>
    <col min="7631" max="7631" width="12.7109375" style="118" bestFit="1" customWidth="1"/>
    <col min="7632" max="7632" width="0" style="118" hidden="1" customWidth="1"/>
    <col min="7633" max="7633" width="11.7109375" style="118" bestFit="1" customWidth="1"/>
    <col min="7634" max="7634" width="0" style="118" hidden="1" customWidth="1"/>
    <col min="7635" max="7635" width="11.7109375" style="118" bestFit="1" customWidth="1"/>
    <col min="7636" max="7636" width="0" style="118" hidden="1" customWidth="1"/>
    <col min="7637" max="7637" width="9.85546875" style="118" bestFit="1" customWidth="1"/>
    <col min="7638" max="7643" width="0" style="118" hidden="1" customWidth="1"/>
    <col min="7644" max="7644" width="10.5703125" style="118" customWidth="1"/>
    <col min="7645" max="7645" width="10.140625" style="118" customWidth="1"/>
    <col min="7646" max="7646" width="10.7109375" style="118" bestFit="1" customWidth="1"/>
    <col min="7647" max="7648" width="0" style="118" hidden="1" customWidth="1"/>
    <col min="7649" max="7649" width="10.7109375" style="118" bestFit="1" customWidth="1"/>
    <col min="7650" max="7650" width="0" style="118" hidden="1" customWidth="1"/>
    <col min="7651" max="7651" width="11.7109375" style="118" bestFit="1" customWidth="1"/>
    <col min="7652" max="7652" width="10.7109375" style="118" bestFit="1" customWidth="1"/>
    <col min="7653" max="7653" width="9.7109375" style="118" bestFit="1" customWidth="1"/>
    <col min="7654" max="7654" width="0" style="118" hidden="1" customWidth="1"/>
    <col min="7655" max="7655" width="11.7109375" style="118" bestFit="1" customWidth="1"/>
    <col min="7656" max="7656" width="10" style="118" bestFit="1" customWidth="1"/>
    <col min="7657" max="7657" width="0" style="118" hidden="1" customWidth="1"/>
    <col min="7658" max="7660" width="11.7109375" style="118" bestFit="1" customWidth="1"/>
    <col min="7661" max="7661" width="10" style="118" bestFit="1" customWidth="1"/>
    <col min="7662" max="7662" width="0" style="118" hidden="1" customWidth="1"/>
    <col min="7663" max="7663" width="11.7109375" style="118" bestFit="1" customWidth="1"/>
    <col min="7664" max="7664" width="0" style="118" hidden="1" customWidth="1"/>
    <col min="7665" max="7666" width="11.7109375" style="118" bestFit="1" customWidth="1"/>
    <col min="7667" max="7667" width="9.7109375" style="118" bestFit="1" customWidth="1"/>
    <col min="7668" max="7668" width="11.7109375" style="118" bestFit="1" customWidth="1"/>
    <col min="7669" max="7669" width="10.7109375" style="118" bestFit="1" customWidth="1"/>
    <col min="7670" max="7670" width="10" style="118" bestFit="1" customWidth="1"/>
    <col min="7671" max="7671" width="11.7109375" style="118" bestFit="1" customWidth="1"/>
    <col min="7672" max="7675" width="0" style="118" hidden="1" customWidth="1"/>
    <col min="7676" max="7676" width="11.7109375" style="118" customWidth="1"/>
    <col min="7677" max="7681" width="0" style="118" hidden="1" customWidth="1"/>
    <col min="7682" max="7682" width="17" style="118" bestFit="1" customWidth="1"/>
    <col min="7683" max="7689" width="0" style="118" hidden="1" customWidth="1"/>
    <col min="7690" max="7690" width="11.7109375" style="118" bestFit="1" customWidth="1"/>
    <col min="7691" max="7692" width="0" style="118" hidden="1" customWidth="1"/>
    <col min="7693" max="7693" width="9" style="118" bestFit="1" customWidth="1"/>
    <col min="7694" max="7696" width="0" style="118" hidden="1" customWidth="1"/>
    <col min="7697" max="7697" width="9" style="118" bestFit="1" customWidth="1"/>
    <col min="7698" max="7698" width="0" style="118" hidden="1" customWidth="1"/>
    <col min="7699" max="7699" width="14" style="118" customWidth="1"/>
    <col min="7700" max="7700" width="9.42578125" style="118" bestFit="1" customWidth="1"/>
    <col min="7701" max="7701" width="9.7109375" style="118" bestFit="1" customWidth="1"/>
    <col min="7702" max="7704" width="0" style="118" hidden="1" customWidth="1"/>
    <col min="7705" max="7705" width="9" style="118" bestFit="1" customWidth="1"/>
    <col min="7706" max="7707" width="0" style="118" hidden="1" customWidth="1"/>
    <col min="7708" max="7708" width="10" style="118" bestFit="1" customWidth="1"/>
    <col min="7709" max="7713" width="0" style="118" hidden="1" customWidth="1"/>
    <col min="7714" max="7715" width="9.140625" style="118" bestFit="1" customWidth="1"/>
    <col min="7716" max="7719" width="0" style="118" hidden="1" customWidth="1"/>
    <col min="7720" max="7720" width="9.28515625" style="118" customWidth="1"/>
    <col min="7721" max="7723" width="10.140625" style="118" customWidth="1"/>
    <col min="7724" max="7724" width="9.7109375" style="118" customWidth="1"/>
    <col min="7725" max="7725" width="10" style="118" bestFit="1" customWidth="1"/>
    <col min="7726" max="7735" width="11.7109375" style="118" bestFit="1" customWidth="1"/>
    <col min="7736" max="7736" width="10" style="118" bestFit="1" customWidth="1"/>
    <col min="7737" max="7737" width="11.7109375" style="118" bestFit="1" customWidth="1"/>
    <col min="7738" max="7739" width="10.7109375" style="118" bestFit="1" customWidth="1"/>
    <col min="7740" max="7740" width="9" style="118" bestFit="1" customWidth="1"/>
    <col min="7741" max="7741" width="11.7109375" style="118" bestFit="1" customWidth="1"/>
    <col min="7742" max="7742" width="10" style="118" bestFit="1" customWidth="1"/>
    <col min="7743" max="7744" width="10.7109375" style="118" bestFit="1" customWidth="1"/>
    <col min="7745" max="7745" width="11.7109375" style="118" bestFit="1" customWidth="1"/>
    <col min="7746" max="7746" width="10.7109375" style="118" bestFit="1" customWidth="1"/>
    <col min="7747" max="7747" width="11.7109375" style="118" bestFit="1" customWidth="1"/>
    <col min="7748" max="7748" width="10" style="118" bestFit="1" customWidth="1"/>
    <col min="7749" max="7749" width="11.7109375" style="118" bestFit="1" customWidth="1"/>
    <col min="7750" max="7750" width="10.7109375" style="118" bestFit="1" customWidth="1"/>
    <col min="7751" max="7751" width="11.7109375" style="118" bestFit="1" customWidth="1"/>
    <col min="7752" max="7752" width="10.7109375" style="118" bestFit="1" customWidth="1"/>
    <col min="7753" max="7755" width="11.7109375" style="118" bestFit="1" customWidth="1"/>
    <col min="7756" max="7756" width="0" style="118" hidden="1" customWidth="1"/>
    <col min="7757" max="7757" width="11.7109375" style="118" bestFit="1" customWidth="1"/>
    <col min="7758" max="7758" width="9.7109375" style="118" customWidth="1"/>
    <col min="7759" max="7759" width="10.42578125" style="118" customWidth="1"/>
    <col min="7760" max="7760" width="11.28515625" style="118" customWidth="1"/>
    <col min="7761" max="7762" width="0" style="118" hidden="1" customWidth="1"/>
    <col min="7763" max="7763" width="9.7109375" style="118" customWidth="1"/>
    <col min="7764" max="7764" width="9.7109375" style="118" bestFit="1" customWidth="1"/>
    <col min="7765" max="7766" width="10.42578125" style="118" bestFit="1" customWidth="1"/>
    <col min="7767" max="7767" width="12.28515625" style="118" bestFit="1" customWidth="1"/>
    <col min="7768" max="7768" width="15.85546875" style="118" customWidth="1"/>
    <col min="7769" max="7858" width="9.140625" style="118"/>
    <col min="7859" max="7859" width="7.85546875" style="118" customWidth="1"/>
    <col min="7860" max="7860" width="35.28515625" style="118" customWidth="1"/>
    <col min="7861" max="7861" width="10.85546875" style="118" bestFit="1" customWidth="1"/>
    <col min="7862" max="7862" width="9.5703125" style="118" customWidth="1"/>
    <col min="7863" max="7863" width="12.140625" style="118" customWidth="1"/>
    <col min="7864" max="7864" width="10.7109375" style="118" bestFit="1" customWidth="1"/>
    <col min="7865" max="7866" width="0" style="118" hidden="1" customWidth="1"/>
    <col min="7867" max="7867" width="9.85546875" style="118" bestFit="1" customWidth="1"/>
    <col min="7868" max="7869" width="10" style="118" bestFit="1" customWidth="1"/>
    <col min="7870" max="7870" width="11.5703125" style="118" customWidth="1"/>
    <col min="7871" max="7871" width="9.28515625" style="118" customWidth="1"/>
    <col min="7872" max="7872" width="10" style="118" bestFit="1" customWidth="1"/>
    <col min="7873" max="7873" width="11.7109375" style="118" bestFit="1" customWidth="1"/>
    <col min="7874" max="7874" width="10.7109375" style="118" customWidth="1"/>
    <col min="7875" max="7875" width="11.7109375" style="118" bestFit="1" customWidth="1"/>
    <col min="7876" max="7876" width="10.7109375" style="118" customWidth="1"/>
    <col min="7877" max="7877" width="10" style="118" bestFit="1" customWidth="1"/>
    <col min="7878" max="7882" width="11.7109375" style="118" bestFit="1" customWidth="1"/>
    <col min="7883" max="7883" width="14" style="118" customWidth="1"/>
    <col min="7884" max="7885" width="11.7109375" style="118" bestFit="1" customWidth="1"/>
    <col min="7886" max="7886" width="9.5703125" style="118" customWidth="1"/>
    <col min="7887" max="7887" width="12.7109375" style="118" bestFit="1" customWidth="1"/>
    <col min="7888" max="7888" width="0" style="118" hidden="1" customWidth="1"/>
    <col min="7889" max="7889" width="11.7109375" style="118" bestFit="1" customWidth="1"/>
    <col min="7890" max="7890" width="0" style="118" hidden="1" customWidth="1"/>
    <col min="7891" max="7891" width="11.7109375" style="118" bestFit="1" customWidth="1"/>
    <col min="7892" max="7892" width="0" style="118" hidden="1" customWidth="1"/>
    <col min="7893" max="7893" width="9.85546875" style="118" bestFit="1" customWidth="1"/>
    <col min="7894" max="7899" width="0" style="118" hidden="1" customWidth="1"/>
    <col min="7900" max="7900" width="10.5703125" style="118" customWidth="1"/>
    <col min="7901" max="7901" width="10.140625" style="118" customWidth="1"/>
    <col min="7902" max="7902" width="10.7109375" style="118" bestFit="1" customWidth="1"/>
    <col min="7903" max="7904" width="0" style="118" hidden="1" customWidth="1"/>
    <col min="7905" max="7905" width="10.7109375" style="118" bestFit="1" customWidth="1"/>
    <col min="7906" max="7906" width="0" style="118" hidden="1" customWidth="1"/>
    <col min="7907" max="7907" width="11.7109375" style="118" bestFit="1" customWidth="1"/>
    <col min="7908" max="7908" width="10.7109375" style="118" bestFit="1" customWidth="1"/>
    <col min="7909" max="7909" width="9.7109375" style="118" bestFit="1" customWidth="1"/>
    <col min="7910" max="7910" width="0" style="118" hidden="1" customWidth="1"/>
    <col min="7911" max="7911" width="11.7109375" style="118" bestFit="1" customWidth="1"/>
    <col min="7912" max="7912" width="10" style="118" bestFit="1" customWidth="1"/>
    <col min="7913" max="7913" width="0" style="118" hidden="1" customWidth="1"/>
    <col min="7914" max="7916" width="11.7109375" style="118" bestFit="1" customWidth="1"/>
    <col min="7917" max="7917" width="10" style="118" bestFit="1" customWidth="1"/>
    <col min="7918" max="7918" width="0" style="118" hidden="1" customWidth="1"/>
    <col min="7919" max="7919" width="11.7109375" style="118" bestFit="1" customWidth="1"/>
    <col min="7920" max="7920" width="0" style="118" hidden="1" customWidth="1"/>
    <col min="7921" max="7922" width="11.7109375" style="118" bestFit="1" customWidth="1"/>
    <col min="7923" max="7923" width="9.7109375" style="118" bestFit="1" customWidth="1"/>
    <col min="7924" max="7924" width="11.7109375" style="118" bestFit="1" customWidth="1"/>
    <col min="7925" max="7925" width="10.7109375" style="118" bestFit="1" customWidth="1"/>
    <col min="7926" max="7926" width="10" style="118" bestFit="1" customWidth="1"/>
    <col min="7927" max="7927" width="11.7109375" style="118" bestFit="1" customWidth="1"/>
    <col min="7928" max="7931" width="0" style="118" hidden="1" customWidth="1"/>
    <col min="7932" max="7932" width="11.7109375" style="118" customWidth="1"/>
    <col min="7933" max="7937" width="0" style="118" hidden="1" customWidth="1"/>
    <col min="7938" max="7938" width="17" style="118" bestFit="1" customWidth="1"/>
    <col min="7939" max="7945" width="0" style="118" hidden="1" customWidth="1"/>
    <col min="7946" max="7946" width="11.7109375" style="118" bestFit="1" customWidth="1"/>
    <col min="7947" max="7948" width="0" style="118" hidden="1" customWidth="1"/>
    <col min="7949" max="7949" width="9" style="118" bestFit="1" customWidth="1"/>
    <col min="7950" max="7952" width="0" style="118" hidden="1" customWidth="1"/>
    <col min="7953" max="7953" width="9" style="118" bestFit="1" customWidth="1"/>
    <col min="7954" max="7954" width="0" style="118" hidden="1" customWidth="1"/>
    <col min="7955" max="7955" width="14" style="118" customWidth="1"/>
    <col min="7956" max="7956" width="9.42578125" style="118" bestFit="1" customWidth="1"/>
    <col min="7957" max="7957" width="9.7109375" style="118" bestFit="1" customWidth="1"/>
    <col min="7958" max="7960" width="0" style="118" hidden="1" customWidth="1"/>
    <col min="7961" max="7961" width="9" style="118" bestFit="1" customWidth="1"/>
    <col min="7962" max="7963" width="0" style="118" hidden="1" customWidth="1"/>
    <col min="7964" max="7964" width="10" style="118" bestFit="1" customWidth="1"/>
    <col min="7965" max="7969" width="0" style="118" hidden="1" customWidth="1"/>
    <col min="7970" max="7971" width="9.140625" style="118" bestFit="1" customWidth="1"/>
    <col min="7972" max="7975" width="0" style="118" hidden="1" customWidth="1"/>
    <col min="7976" max="7976" width="9.28515625" style="118" customWidth="1"/>
    <col min="7977" max="7979" width="10.140625" style="118" customWidth="1"/>
    <col min="7980" max="7980" width="9.7109375" style="118" customWidth="1"/>
    <col min="7981" max="7981" width="10" style="118" bestFit="1" customWidth="1"/>
    <col min="7982" max="7991" width="11.7109375" style="118" bestFit="1" customWidth="1"/>
    <col min="7992" max="7992" width="10" style="118" bestFit="1" customWidth="1"/>
    <col min="7993" max="7993" width="11.7109375" style="118" bestFit="1" customWidth="1"/>
    <col min="7994" max="7995" width="10.7109375" style="118" bestFit="1" customWidth="1"/>
    <col min="7996" max="7996" width="9" style="118" bestFit="1" customWidth="1"/>
    <col min="7997" max="7997" width="11.7109375" style="118" bestFit="1" customWidth="1"/>
    <col min="7998" max="7998" width="10" style="118" bestFit="1" customWidth="1"/>
    <col min="7999" max="8000" width="10.7109375" style="118" bestFit="1" customWidth="1"/>
    <col min="8001" max="8001" width="11.7109375" style="118" bestFit="1" customWidth="1"/>
    <col min="8002" max="8002" width="10.7109375" style="118" bestFit="1" customWidth="1"/>
    <col min="8003" max="8003" width="11.7109375" style="118" bestFit="1" customWidth="1"/>
    <col min="8004" max="8004" width="10" style="118" bestFit="1" customWidth="1"/>
    <col min="8005" max="8005" width="11.7109375" style="118" bestFit="1" customWidth="1"/>
    <col min="8006" max="8006" width="10.7109375" style="118" bestFit="1" customWidth="1"/>
    <col min="8007" max="8007" width="11.7109375" style="118" bestFit="1" customWidth="1"/>
    <col min="8008" max="8008" width="10.7109375" style="118" bestFit="1" customWidth="1"/>
    <col min="8009" max="8011" width="11.7109375" style="118" bestFit="1" customWidth="1"/>
    <col min="8012" max="8012" width="0" style="118" hidden="1" customWidth="1"/>
    <col min="8013" max="8013" width="11.7109375" style="118" bestFit="1" customWidth="1"/>
    <col min="8014" max="8014" width="9.7109375" style="118" customWidth="1"/>
    <col min="8015" max="8015" width="10.42578125" style="118" customWidth="1"/>
    <col min="8016" max="8016" width="11.28515625" style="118" customWidth="1"/>
    <col min="8017" max="8018" width="0" style="118" hidden="1" customWidth="1"/>
    <col min="8019" max="8019" width="9.7109375" style="118" customWidth="1"/>
    <col min="8020" max="8020" width="9.7109375" style="118" bestFit="1" customWidth="1"/>
    <col min="8021" max="8022" width="10.42578125" style="118" bestFit="1" customWidth="1"/>
    <col min="8023" max="8023" width="12.28515625" style="118" bestFit="1" customWidth="1"/>
    <col min="8024" max="8024" width="15.85546875" style="118" customWidth="1"/>
    <col min="8025" max="8114" width="9.140625" style="118"/>
    <col min="8115" max="8115" width="7.85546875" style="118" customWidth="1"/>
    <col min="8116" max="8116" width="35.28515625" style="118" customWidth="1"/>
    <col min="8117" max="8117" width="10.85546875" style="118" bestFit="1" customWidth="1"/>
    <col min="8118" max="8118" width="9.5703125" style="118" customWidth="1"/>
    <col min="8119" max="8119" width="12.140625" style="118" customWidth="1"/>
    <col min="8120" max="8120" width="10.7109375" style="118" bestFit="1" customWidth="1"/>
    <col min="8121" max="8122" width="0" style="118" hidden="1" customWidth="1"/>
    <col min="8123" max="8123" width="9.85546875" style="118" bestFit="1" customWidth="1"/>
    <col min="8124" max="8125" width="10" style="118" bestFit="1" customWidth="1"/>
    <col min="8126" max="8126" width="11.5703125" style="118" customWidth="1"/>
    <col min="8127" max="8127" width="9.28515625" style="118" customWidth="1"/>
    <col min="8128" max="8128" width="10" style="118" bestFit="1" customWidth="1"/>
    <col min="8129" max="8129" width="11.7109375" style="118" bestFit="1" customWidth="1"/>
    <col min="8130" max="8130" width="10.7109375" style="118" customWidth="1"/>
    <col min="8131" max="8131" width="11.7109375" style="118" bestFit="1" customWidth="1"/>
    <col min="8132" max="8132" width="10.7109375" style="118" customWidth="1"/>
    <col min="8133" max="8133" width="10" style="118" bestFit="1" customWidth="1"/>
    <col min="8134" max="8138" width="11.7109375" style="118" bestFit="1" customWidth="1"/>
    <col min="8139" max="8139" width="14" style="118" customWidth="1"/>
    <col min="8140" max="8141" width="11.7109375" style="118" bestFit="1" customWidth="1"/>
    <col min="8142" max="8142" width="9.5703125" style="118" customWidth="1"/>
    <col min="8143" max="8143" width="12.7109375" style="118" bestFit="1" customWidth="1"/>
    <col min="8144" max="8144" width="0" style="118" hidden="1" customWidth="1"/>
    <col min="8145" max="8145" width="11.7109375" style="118" bestFit="1" customWidth="1"/>
    <col min="8146" max="8146" width="0" style="118" hidden="1" customWidth="1"/>
    <col min="8147" max="8147" width="11.7109375" style="118" bestFit="1" customWidth="1"/>
    <col min="8148" max="8148" width="0" style="118" hidden="1" customWidth="1"/>
    <col min="8149" max="8149" width="9.85546875" style="118" bestFit="1" customWidth="1"/>
    <col min="8150" max="8155" width="0" style="118" hidden="1" customWidth="1"/>
    <col min="8156" max="8156" width="10.5703125" style="118" customWidth="1"/>
    <col min="8157" max="8157" width="10.140625" style="118" customWidth="1"/>
    <col min="8158" max="8158" width="10.7109375" style="118" bestFit="1" customWidth="1"/>
    <col min="8159" max="8160" width="0" style="118" hidden="1" customWidth="1"/>
    <col min="8161" max="8161" width="10.7109375" style="118" bestFit="1" customWidth="1"/>
    <col min="8162" max="8162" width="0" style="118" hidden="1" customWidth="1"/>
    <col min="8163" max="8163" width="11.7109375" style="118" bestFit="1" customWidth="1"/>
    <col min="8164" max="8164" width="10.7109375" style="118" bestFit="1" customWidth="1"/>
    <col min="8165" max="8165" width="9.7109375" style="118" bestFit="1" customWidth="1"/>
    <col min="8166" max="8166" width="0" style="118" hidden="1" customWidth="1"/>
    <col min="8167" max="8167" width="11.7109375" style="118" bestFit="1" customWidth="1"/>
    <col min="8168" max="8168" width="10" style="118" bestFit="1" customWidth="1"/>
    <col min="8169" max="8169" width="0" style="118" hidden="1" customWidth="1"/>
    <col min="8170" max="8172" width="11.7109375" style="118" bestFit="1" customWidth="1"/>
    <col min="8173" max="8173" width="10" style="118" bestFit="1" customWidth="1"/>
    <col min="8174" max="8174" width="0" style="118" hidden="1" customWidth="1"/>
    <col min="8175" max="8175" width="11.7109375" style="118" bestFit="1" customWidth="1"/>
    <col min="8176" max="8176" width="0" style="118" hidden="1" customWidth="1"/>
    <col min="8177" max="8178" width="11.7109375" style="118" bestFit="1" customWidth="1"/>
    <col min="8179" max="8179" width="9.7109375" style="118" bestFit="1" customWidth="1"/>
    <col min="8180" max="8180" width="11.7109375" style="118" bestFit="1" customWidth="1"/>
    <col min="8181" max="8181" width="10.7109375" style="118" bestFit="1" customWidth="1"/>
    <col min="8182" max="8182" width="10" style="118" bestFit="1" customWidth="1"/>
    <col min="8183" max="8183" width="11.7109375" style="118" bestFit="1" customWidth="1"/>
    <col min="8184" max="8187" width="0" style="118" hidden="1" customWidth="1"/>
    <col min="8188" max="8188" width="11.7109375" style="118" customWidth="1"/>
    <col min="8189" max="8193" width="0" style="118" hidden="1" customWidth="1"/>
    <col min="8194" max="8194" width="17" style="118" bestFit="1" customWidth="1"/>
    <col min="8195" max="8201" width="0" style="118" hidden="1" customWidth="1"/>
    <col min="8202" max="8202" width="11.7109375" style="118" bestFit="1" customWidth="1"/>
    <col min="8203" max="8204" width="0" style="118" hidden="1" customWidth="1"/>
    <col min="8205" max="8205" width="9" style="118" bestFit="1" customWidth="1"/>
    <col min="8206" max="8208" width="0" style="118" hidden="1" customWidth="1"/>
    <col min="8209" max="8209" width="9" style="118" bestFit="1" customWidth="1"/>
    <col min="8210" max="8210" width="0" style="118" hidden="1" customWidth="1"/>
    <col min="8211" max="8211" width="14" style="118" customWidth="1"/>
    <col min="8212" max="8212" width="9.42578125" style="118" bestFit="1" customWidth="1"/>
    <col min="8213" max="8213" width="9.7109375" style="118" bestFit="1" customWidth="1"/>
    <col min="8214" max="8216" width="0" style="118" hidden="1" customWidth="1"/>
    <col min="8217" max="8217" width="9" style="118" bestFit="1" customWidth="1"/>
    <col min="8218" max="8219" width="0" style="118" hidden="1" customWidth="1"/>
    <col min="8220" max="8220" width="10" style="118" bestFit="1" customWidth="1"/>
    <col min="8221" max="8225" width="0" style="118" hidden="1" customWidth="1"/>
    <col min="8226" max="8227" width="9.140625" style="118" bestFit="1" customWidth="1"/>
    <col min="8228" max="8231" width="0" style="118" hidden="1" customWidth="1"/>
    <col min="8232" max="8232" width="9.28515625" style="118" customWidth="1"/>
    <col min="8233" max="8235" width="10.140625" style="118" customWidth="1"/>
    <col min="8236" max="8236" width="9.7109375" style="118" customWidth="1"/>
    <col min="8237" max="8237" width="10" style="118" bestFit="1" customWidth="1"/>
    <col min="8238" max="8247" width="11.7109375" style="118" bestFit="1" customWidth="1"/>
    <col min="8248" max="8248" width="10" style="118" bestFit="1" customWidth="1"/>
    <col min="8249" max="8249" width="11.7109375" style="118" bestFit="1" customWidth="1"/>
    <col min="8250" max="8251" width="10.7109375" style="118" bestFit="1" customWidth="1"/>
    <col min="8252" max="8252" width="9" style="118" bestFit="1" customWidth="1"/>
    <col min="8253" max="8253" width="11.7109375" style="118" bestFit="1" customWidth="1"/>
    <col min="8254" max="8254" width="10" style="118" bestFit="1" customWidth="1"/>
    <col min="8255" max="8256" width="10.7109375" style="118" bestFit="1" customWidth="1"/>
    <col min="8257" max="8257" width="11.7109375" style="118" bestFit="1" customWidth="1"/>
    <col min="8258" max="8258" width="10.7109375" style="118" bestFit="1" customWidth="1"/>
    <col min="8259" max="8259" width="11.7109375" style="118" bestFit="1" customWidth="1"/>
    <col min="8260" max="8260" width="10" style="118" bestFit="1" customWidth="1"/>
    <col min="8261" max="8261" width="11.7109375" style="118" bestFit="1" customWidth="1"/>
    <col min="8262" max="8262" width="10.7109375" style="118" bestFit="1" customWidth="1"/>
    <col min="8263" max="8263" width="11.7109375" style="118" bestFit="1" customWidth="1"/>
    <col min="8264" max="8264" width="10.7109375" style="118" bestFit="1" customWidth="1"/>
    <col min="8265" max="8267" width="11.7109375" style="118" bestFit="1" customWidth="1"/>
    <col min="8268" max="8268" width="0" style="118" hidden="1" customWidth="1"/>
    <col min="8269" max="8269" width="11.7109375" style="118" bestFit="1" customWidth="1"/>
    <col min="8270" max="8270" width="9.7109375" style="118" customWidth="1"/>
    <col min="8271" max="8271" width="10.42578125" style="118" customWidth="1"/>
    <col min="8272" max="8272" width="11.28515625" style="118" customWidth="1"/>
    <col min="8273" max="8274" width="0" style="118" hidden="1" customWidth="1"/>
    <col min="8275" max="8275" width="9.7109375" style="118" customWidth="1"/>
    <col min="8276" max="8276" width="9.7109375" style="118" bestFit="1" customWidth="1"/>
    <col min="8277" max="8278" width="10.42578125" style="118" bestFit="1" customWidth="1"/>
    <col min="8279" max="8279" width="12.28515625" style="118" bestFit="1" customWidth="1"/>
    <col min="8280" max="8280" width="15.85546875" style="118" customWidth="1"/>
    <col min="8281" max="8370" width="9.140625" style="118"/>
    <col min="8371" max="8371" width="7.85546875" style="118" customWidth="1"/>
    <col min="8372" max="8372" width="35.28515625" style="118" customWidth="1"/>
    <col min="8373" max="8373" width="10.85546875" style="118" bestFit="1" customWidth="1"/>
    <col min="8374" max="8374" width="9.5703125" style="118" customWidth="1"/>
    <col min="8375" max="8375" width="12.140625" style="118" customWidth="1"/>
    <col min="8376" max="8376" width="10.7109375" style="118" bestFit="1" customWidth="1"/>
    <col min="8377" max="8378" width="0" style="118" hidden="1" customWidth="1"/>
    <col min="8379" max="8379" width="9.85546875" style="118" bestFit="1" customWidth="1"/>
    <col min="8380" max="8381" width="10" style="118" bestFit="1" customWidth="1"/>
    <col min="8382" max="8382" width="11.5703125" style="118" customWidth="1"/>
    <col min="8383" max="8383" width="9.28515625" style="118" customWidth="1"/>
    <col min="8384" max="8384" width="10" style="118" bestFit="1" customWidth="1"/>
    <col min="8385" max="8385" width="11.7109375" style="118" bestFit="1" customWidth="1"/>
    <col min="8386" max="8386" width="10.7109375" style="118" customWidth="1"/>
    <col min="8387" max="8387" width="11.7109375" style="118" bestFit="1" customWidth="1"/>
    <col min="8388" max="8388" width="10.7109375" style="118" customWidth="1"/>
    <col min="8389" max="8389" width="10" style="118" bestFit="1" customWidth="1"/>
    <col min="8390" max="8394" width="11.7109375" style="118" bestFit="1" customWidth="1"/>
    <col min="8395" max="8395" width="14" style="118" customWidth="1"/>
    <col min="8396" max="8397" width="11.7109375" style="118" bestFit="1" customWidth="1"/>
    <col min="8398" max="8398" width="9.5703125" style="118" customWidth="1"/>
    <col min="8399" max="8399" width="12.7109375" style="118" bestFit="1" customWidth="1"/>
    <col min="8400" max="8400" width="0" style="118" hidden="1" customWidth="1"/>
    <col min="8401" max="8401" width="11.7109375" style="118" bestFit="1" customWidth="1"/>
    <col min="8402" max="8402" width="0" style="118" hidden="1" customWidth="1"/>
    <col min="8403" max="8403" width="11.7109375" style="118" bestFit="1" customWidth="1"/>
    <col min="8404" max="8404" width="0" style="118" hidden="1" customWidth="1"/>
    <col min="8405" max="8405" width="9.85546875" style="118" bestFit="1" customWidth="1"/>
    <col min="8406" max="8411" width="0" style="118" hidden="1" customWidth="1"/>
    <col min="8412" max="8412" width="10.5703125" style="118" customWidth="1"/>
    <col min="8413" max="8413" width="10.140625" style="118" customWidth="1"/>
    <col min="8414" max="8414" width="10.7109375" style="118" bestFit="1" customWidth="1"/>
    <col min="8415" max="8416" width="0" style="118" hidden="1" customWidth="1"/>
    <col min="8417" max="8417" width="10.7109375" style="118" bestFit="1" customWidth="1"/>
    <col min="8418" max="8418" width="0" style="118" hidden="1" customWidth="1"/>
    <col min="8419" max="8419" width="11.7109375" style="118" bestFit="1" customWidth="1"/>
    <col min="8420" max="8420" width="10.7109375" style="118" bestFit="1" customWidth="1"/>
    <col min="8421" max="8421" width="9.7109375" style="118" bestFit="1" customWidth="1"/>
    <col min="8422" max="8422" width="0" style="118" hidden="1" customWidth="1"/>
    <col min="8423" max="8423" width="11.7109375" style="118" bestFit="1" customWidth="1"/>
    <col min="8424" max="8424" width="10" style="118" bestFit="1" customWidth="1"/>
    <col min="8425" max="8425" width="0" style="118" hidden="1" customWidth="1"/>
    <col min="8426" max="8428" width="11.7109375" style="118" bestFit="1" customWidth="1"/>
    <col min="8429" max="8429" width="10" style="118" bestFit="1" customWidth="1"/>
    <col min="8430" max="8430" width="0" style="118" hidden="1" customWidth="1"/>
    <col min="8431" max="8431" width="11.7109375" style="118" bestFit="1" customWidth="1"/>
    <col min="8432" max="8432" width="0" style="118" hidden="1" customWidth="1"/>
    <col min="8433" max="8434" width="11.7109375" style="118" bestFit="1" customWidth="1"/>
    <col min="8435" max="8435" width="9.7109375" style="118" bestFit="1" customWidth="1"/>
    <col min="8436" max="8436" width="11.7109375" style="118" bestFit="1" customWidth="1"/>
    <col min="8437" max="8437" width="10.7109375" style="118" bestFit="1" customWidth="1"/>
    <col min="8438" max="8438" width="10" style="118" bestFit="1" customWidth="1"/>
    <col min="8439" max="8439" width="11.7109375" style="118" bestFit="1" customWidth="1"/>
    <col min="8440" max="8443" width="0" style="118" hidden="1" customWidth="1"/>
    <col min="8444" max="8444" width="11.7109375" style="118" customWidth="1"/>
    <col min="8445" max="8449" width="0" style="118" hidden="1" customWidth="1"/>
    <col min="8450" max="8450" width="17" style="118" bestFit="1" customWidth="1"/>
    <col min="8451" max="8457" width="0" style="118" hidden="1" customWidth="1"/>
    <col min="8458" max="8458" width="11.7109375" style="118" bestFit="1" customWidth="1"/>
    <col min="8459" max="8460" width="0" style="118" hidden="1" customWidth="1"/>
    <col min="8461" max="8461" width="9" style="118" bestFit="1" customWidth="1"/>
    <col min="8462" max="8464" width="0" style="118" hidden="1" customWidth="1"/>
    <col min="8465" max="8465" width="9" style="118" bestFit="1" customWidth="1"/>
    <col min="8466" max="8466" width="0" style="118" hidden="1" customWidth="1"/>
    <col min="8467" max="8467" width="14" style="118" customWidth="1"/>
    <col min="8468" max="8468" width="9.42578125" style="118" bestFit="1" customWidth="1"/>
    <col min="8469" max="8469" width="9.7109375" style="118" bestFit="1" customWidth="1"/>
    <col min="8470" max="8472" width="0" style="118" hidden="1" customWidth="1"/>
    <col min="8473" max="8473" width="9" style="118" bestFit="1" customWidth="1"/>
    <col min="8474" max="8475" width="0" style="118" hidden="1" customWidth="1"/>
    <col min="8476" max="8476" width="10" style="118" bestFit="1" customWidth="1"/>
    <col min="8477" max="8481" width="0" style="118" hidden="1" customWidth="1"/>
    <col min="8482" max="8483" width="9.140625" style="118" bestFit="1" customWidth="1"/>
    <col min="8484" max="8487" width="0" style="118" hidden="1" customWidth="1"/>
    <col min="8488" max="8488" width="9.28515625" style="118" customWidth="1"/>
    <col min="8489" max="8491" width="10.140625" style="118" customWidth="1"/>
    <col min="8492" max="8492" width="9.7109375" style="118" customWidth="1"/>
    <col min="8493" max="8493" width="10" style="118" bestFit="1" customWidth="1"/>
    <col min="8494" max="8503" width="11.7109375" style="118" bestFit="1" customWidth="1"/>
    <col min="8504" max="8504" width="10" style="118" bestFit="1" customWidth="1"/>
    <col min="8505" max="8505" width="11.7109375" style="118" bestFit="1" customWidth="1"/>
    <col min="8506" max="8507" width="10.7109375" style="118" bestFit="1" customWidth="1"/>
    <col min="8508" max="8508" width="9" style="118" bestFit="1" customWidth="1"/>
    <col min="8509" max="8509" width="11.7109375" style="118" bestFit="1" customWidth="1"/>
    <col min="8510" max="8510" width="10" style="118" bestFit="1" customWidth="1"/>
    <col min="8511" max="8512" width="10.7109375" style="118" bestFit="1" customWidth="1"/>
    <col min="8513" max="8513" width="11.7109375" style="118" bestFit="1" customWidth="1"/>
    <col min="8514" max="8514" width="10.7109375" style="118" bestFit="1" customWidth="1"/>
    <col min="8515" max="8515" width="11.7109375" style="118" bestFit="1" customWidth="1"/>
    <col min="8516" max="8516" width="10" style="118" bestFit="1" customWidth="1"/>
    <col min="8517" max="8517" width="11.7109375" style="118" bestFit="1" customWidth="1"/>
    <col min="8518" max="8518" width="10.7109375" style="118" bestFit="1" customWidth="1"/>
    <col min="8519" max="8519" width="11.7109375" style="118" bestFit="1" customWidth="1"/>
    <col min="8520" max="8520" width="10.7109375" style="118" bestFit="1" customWidth="1"/>
    <col min="8521" max="8523" width="11.7109375" style="118" bestFit="1" customWidth="1"/>
    <col min="8524" max="8524" width="0" style="118" hidden="1" customWidth="1"/>
    <col min="8525" max="8525" width="11.7109375" style="118" bestFit="1" customWidth="1"/>
    <col min="8526" max="8526" width="9.7109375" style="118" customWidth="1"/>
    <col min="8527" max="8527" width="10.42578125" style="118" customWidth="1"/>
    <col min="8528" max="8528" width="11.28515625" style="118" customWidth="1"/>
    <col min="8529" max="8530" width="0" style="118" hidden="1" customWidth="1"/>
    <col min="8531" max="8531" width="9.7109375" style="118" customWidth="1"/>
    <col min="8532" max="8532" width="9.7109375" style="118" bestFit="1" customWidth="1"/>
    <col min="8533" max="8534" width="10.42578125" style="118" bestFit="1" customWidth="1"/>
    <col min="8535" max="8535" width="12.28515625" style="118" bestFit="1" customWidth="1"/>
    <col min="8536" max="8536" width="15.85546875" style="118" customWidth="1"/>
    <col min="8537" max="8626" width="9.140625" style="118"/>
    <col min="8627" max="8627" width="7.85546875" style="118" customWidth="1"/>
    <col min="8628" max="8628" width="35.28515625" style="118" customWidth="1"/>
    <col min="8629" max="8629" width="10.85546875" style="118" bestFit="1" customWidth="1"/>
    <col min="8630" max="8630" width="9.5703125" style="118" customWidth="1"/>
    <col min="8631" max="8631" width="12.140625" style="118" customWidth="1"/>
    <col min="8632" max="8632" width="10.7109375" style="118" bestFit="1" customWidth="1"/>
    <col min="8633" max="8634" width="0" style="118" hidden="1" customWidth="1"/>
    <col min="8635" max="8635" width="9.85546875" style="118" bestFit="1" customWidth="1"/>
    <col min="8636" max="8637" width="10" style="118" bestFit="1" customWidth="1"/>
    <col min="8638" max="8638" width="11.5703125" style="118" customWidth="1"/>
    <col min="8639" max="8639" width="9.28515625" style="118" customWidth="1"/>
    <col min="8640" max="8640" width="10" style="118" bestFit="1" customWidth="1"/>
    <col min="8641" max="8641" width="11.7109375" style="118" bestFit="1" customWidth="1"/>
    <col min="8642" max="8642" width="10.7109375" style="118" customWidth="1"/>
    <col min="8643" max="8643" width="11.7109375" style="118" bestFit="1" customWidth="1"/>
    <col min="8644" max="8644" width="10.7109375" style="118" customWidth="1"/>
    <col min="8645" max="8645" width="10" style="118" bestFit="1" customWidth="1"/>
    <col min="8646" max="8650" width="11.7109375" style="118" bestFit="1" customWidth="1"/>
    <col min="8651" max="8651" width="14" style="118" customWidth="1"/>
    <col min="8652" max="8653" width="11.7109375" style="118" bestFit="1" customWidth="1"/>
    <col min="8654" max="8654" width="9.5703125" style="118" customWidth="1"/>
    <col min="8655" max="8655" width="12.7109375" style="118" bestFit="1" customWidth="1"/>
    <col min="8656" max="8656" width="0" style="118" hidden="1" customWidth="1"/>
    <col min="8657" max="8657" width="11.7109375" style="118" bestFit="1" customWidth="1"/>
    <col min="8658" max="8658" width="0" style="118" hidden="1" customWidth="1"/>
    <col min="8659" max="8659" width="11.7109375" style="118" bestFit="1" customWidth="1"/>
    <col min="8660" max="8660" width="0" style="118" hidden="1" customWidth="1"/>
    <col min="8661" max="8661" width="9.85546875" style="118" bestFit="1" customWidth="1"/>
    <col min="8662" max="8667" width="0" style="118" hidden="1" customWidth="1"/>
    <col min="8668" max="8668" width="10.5703125" style="118" customWidth="1"/>
    <col min="8669" max="8669" width="10.140625" style="118" customWidth="1"/>
    <col min="8670" max="8670" width="10.7109375" style="118" bestFit="1" customWidth="1"/>
    <col min="8671" max="8672" width="0" style="118" hidden="1" customWidth="1"/>
    <col min="8673" max="8673" width="10.7109375" style="118" bestFit="1" customWidth="1"/>
    <col min="8674" max="8674" width="0" style="118" hidden="1" customWidth="1"/>
    <col min="8675" max="8675" width="11.7109375" style="118" bestFit="1" customWidth="1"/>
    <col min="8676" max="8676" width="10.7109375" style="118" bestFit="1" customWidth="1"/>
    <col min="8677" max="8677" width="9.7109375" style="118" bestFit="1" customWidth="1"/>
    <col min="8678" max="8678" width="0" style="118" hidden="1" customWidth="1"/>
    <col min="8679" max="8679" width="11.7109375" style="118" bestFit="1" customWidth="1"/>
    <col min="8680" max="8680" width="10" style="118" bestFit="1" customWidth="1"/>
    <col min="8681" max="8681" width="0" style="118" hidden="1" customWidth="1"/>
    <col min="8682" max="8684" width="11.7109375" style="118" bestFit="1" customWidth="1"/>
    <col min="8685" max="8685" width="10" style="118" bestFit="1" customWidth="1"/>
    <col min="8686" max="8686" width="0" style="118" hidden="1" customWidth="1"/>
    <col min="8687" max="8687" width="11.7109375" style="118" bestFit="1" customWidth="1"/>
    <col min="8688" max="8688" width="0" style="118" hidden="1" customWidth="1"/>
    <col min="8689" max="8690" width="11.7109375" style="118" bestFit="1" customWidth="1"/>
    <col min="8691" max="8691" width="9.7109375" style="118" bestFit="1" customWidth="1"/>
    <col min="8692" max="8692" width="11.7109375" style="118" bestFit="1" customWidth="1"/>
    <col min="8693" max="8693" width="10.7109375" style="118" bestFit="1" customWidth="1"/>
    <col min="8694" max="8694" width="10" style="118" bestFit="1" customWidth="1"/>
    <col min="8695" max="8695" width="11.7109375" style="118" bestFit="1" customWidth="1"/>
    <col min="8696" max="8699" width="0" style="118" hidden="1" customWidth="1"/>
    <col min="8700" max="8700" width="11.7109375" style="118" customWidth="1"/>
    <col min="8701" max="8705" width="0" style="118" hidden="1" customWidth="1"/>
    <col min="8706" max="8706" width="17" style="118" bestFit="1" customWidth="1"/>
    <col min="8707" max="8713" width="0" style="118" hidden="1" customWidth="1"/>
    <col min="8714" max="8714" width="11.7109375" style="118" bestFit="1" customWidth="1"/>
    <col min="8715" max="8716" width="0" style="118" hidden="1" customWidth="1"/>
    <col min="8717" max="8717" width="9" style="118" bestFit="1" customWidth="1"/>
    <col min="8718" max="8720" width="0" style="118" hidden="1" customWidth="1"/>
    <col min="8721" max="8721" width="9" style="118" bestFit="1" customWidth="1"/>
    <col min="8722" max="8722" width="0" style="118" hidden="1" customWidth="1"/>
    <col min="8723" max="8723" width="14" style="118" customWidth="1"/>
    <col min="8724" max="8724" width="9.42578125" style="118" bestFit="1" customWidth="1"/>
    <col min="8725" max="8725" width="9.7109375" style="118" bestFit="1" customWidth="1"/>
    <col min="8726" max="8728" width="0" style="118" hidden="1" customWidth="1"/>
    <col min="8729" max="8729" width="9" style="118" bestFit="1" customWidth="1"/>
    <col min="8730" max="8731" width="0" style="118" hidden="1" customWidth="1"/>
    <col min="8732" max="8732" width="10" style="118" bestFit="1" customWidth="1"/>
    <col min="8733" max="8737" width="0" style="118" hidden="1" customWidth="1"/>
    <col min="8738" max="8739" width="9.140625" style="118" bestFit="1" customWidth="1"/>
    <col min="8740" max="8743" width="0" style="118" hidden="1" customWidth="1"/>
    <col min="8744" max="8744" width="9.28515625" style="118" customWidth="1"/>
    <col min="8745" max="8747" width="10.140625" style="118" customWidth="1"/>
    <col min="8748" max="8748" width="9.7109375" style="118" customWidth="1"/>
    <col min="8749" max="8749" width="10" style="118" bestFit="1" customWidth="1"/>
    <col min="8750" max="8759" width="11.7109375" style="118" bestFit="1" customWidth="1"/>
    <col min="8760" max="8760" width="10" style="118" bestFit="1" customWidth="1"/>
    <col min="8761" max="8761" width="11.7109375" style="118" bestFit="1" customWidth="1"/>
    <col min="8762" max="8763" width="10.7109375" style="118" bestFit="1" customWidth="1"/>
    <col min="8764" max="8764" width="9" style="118" bestFit="1" customWidth="1"/>
    <col min="8765" max="8765" width="11.7109375" style="118" bestFit="1" customWidth="1"/>
    <col min="8766" max="8766" width="10" style="118" bestFit="1" customWidth="1"/>
    <col min="8767" max="8768" width="10.7109375" style="118" bestFit="1" customWidth="1"/>
    <col min="8769" max="8769" width="11.7109375" style="118" bestFit="1" customWidth="1"/>
    <col min="8770" max="8770" width="10.7109375" style="118" bestFit="1" customWidth="1"/>
    <col min="8771" max="8771" width="11.7109375" style="118" bestFit="1" customWidth="1"/>
    <col min="8772" max="8772" width="10" style="118" bestFit="1" customWidth="1"/>
    <col min="8773" max="8773" width="11.7109375" style="118" bestFit="1" customWidth="1"/>
    <col min="8774" max="8774" width="10.7109375" style="118" bestFit="1" customWidth="1"/>
    <col min="8775" max="8775" width="11.7109375" style="118" bestFit="1" customWidth="1"/>
    <col min="8776" max="8776" width="10.7109375" style="118" bestFit="1" customWidth="1"/>
    <col min="8777" max="8779" width="11.7109375" style="118" bestFit="1" customWidth="1"/>
    <col min="8780" max="8780" width="0" style="118" hidden="1" customWidth="1"/>
    <col min="8781" max="8781" width="11.7109375" style="118" bestFit="1" customWidth="1"/>
    <col min="8782" max="8782" width="9.7109375" style="118" customWidth="1"/>
    <col min="8783" max="8783" width="10.42578125" style="118" customWidth="1"/>
    <col min="8784" max="8784" width="11.28515625" style="118" customWidth="1"/>
    <col min="8785" max="8786" width="0" style="118" hidden="1" customWidth="1"/>
    <col min="8787" max="8787" width="9.7109375" style="118" customWidth="1"/>
    <col min="8788" max="8788" width="9.7109375" style="118" bestFit="1" customWidth="1"/>
    <col min="8789" max="8790" width="10.42578125" style="118" bestFit="1" customWidth="1"/>
    <col min="8791" max="8791" width="12.28515625" style="118" bestFit="1" customWidth="1"/>
    <col min="8792" max="8792" width="15.85546875" style="118" customWidth="1"/>
    <col min="8793" max="8882" width="9.140625" style="118"/>
    <col min="8883" max="8883" width="7.85546875" style="118" customWidth="1"/>
    <col min="8884" max="8884" width="35.28515625" style="118" customWidth="1"/>
    <col min="8885" max="8885" width="10.85546875" style="118" bestFit="1" customWidth="1"/>
    <col min="8886" max="8886" width="9.5703125" style="118" customWidth="1"/>
    <col min="8887" max="8887" width="12.140625" style="118" customWidth="1"/>
    <col min="8888" max="8888" width="10.7109375" style="118" bestFit="1" customWidth="1"/>
    <col min="8889" max="8890" width="0" style="118" hidden="1" customWidth="1"/>
    <col min="8891" max="8891" width="9.85546875" style="118" bestFit="1" customWidth="1"/>
    <col min="8892" max="8893" width="10" style="118" bestFit="1" customWidth="1"/>
    <col min="8894" max="8894" width="11.5703125" style="118" customWidth="1"/>
    <col min="8895" max="8895" width="9.28515625" style="118" customWidth="1"/>
    <col min="8896" max="8896" width="10" style="118" bestFit="1" customWidth="1"/>
    <col min="8897" max="8897" width="11.7109375" style="118" bestFit="1" customWidth="1"/>
    <col min="8898" max="8898" width="10.7109375" style="118" customWidth="1"/>
    <col min="8899" max="8899" width="11.7109375" style="118" bestFit="1" customWidth="1"/>
    <col min="8900" max="8900" width="10.7109375" style="118" customWidth="1"/>
    <col min="8901" max="8901" width="10" style="118" bestFit="1" customWidth="1"/>
    <col min="8902" max="8906" width="11.7109375" style="118" bestFit="1" customWidth="1"/>
    <col min="8907" max="8907" width="14" style="118" customWidth="1"/>
    <col min="8908" max="8909" width="11.7109375" style="118" bestFit="1" customWidth="1"/>
    <col min="8910" max="8910" width="9.5703125" style="118" customWidth="1"/>
    <col min="8911" max="8911" width="12.7109375" style="118" bestFit="1" customWidth="1"/>
    <col min="8912" max="8912" width="0" style="118" hidden="1" customWidth="1"/>
    <col min="8913" max="8913" width="11.7109375" style="118" bestFit="1" customWidth="1"/>
    <col min="8914" max="8914" width="0" style="118" hidden="1" customWidth="1"/>
    <col min="8915" max="8915" width="11.7109375" style="118" bestFit="1" customWidth="1"/>
    <col min="8916" max="8916" width="0" style="118" hidden="1" customWidth="1"/>
    <col min="8917" max="8917" width="9.85546875" style="118" bestFit="1" customWidth="1"/>
    <col min="8918" max="8923" width="0" style="118" hidden="1" customWidth="1"/>
    <col min="8924" max="8924" width="10.5703125" style="118" customWidth="1"/>
    <col min="8925" max="8925" width="10.140625" style="118" customWidth="1"/>
    <col min="8926" max="8926" width="10.7109375" style="118" bestFit="1" customWidth="1"/>
    <col min="8927" max="8928" width="0" style="118" hidden="1" customWidth="1"/>
    <col min="8929" max="8929" width="10.7109375" style="118" bestFit="1" customWidth="1"/>
    <col min="8930" max="8930" width="0" style="118" hidden="1" customWidth="1"/>
    <col min="8931" max="8931" width="11.7109375" style="118" bestFit="1" customWidth="1"/>
    <col min="8932" max="8932" width="10.7109375" style="118" bestFit="1" customWidth="1"/>
    <col min="8933" max="8933" width="9.7109375" style="118" bestFit="1" customWidth="1"/>
    <col min="8934" max="8934" width="0" style="118" hidden="1" customWidth="1"/>
    <col min="8935" max="8935" width="11.7109375" style="118" bestFit="1" customWidth="1"/>
    <col min="8936" max="8936" width="10" style="118" bestFit="1" customWidth="1"/>
    <col min="8937" max="8937" width="0" style="118" hidden="1" customWidth="1"/>
    <col min="8938" max="8940" width="11.7109375" style="118" bestFit="1" customWidth="1"/>
    <col min="8941" max="8941" width="10" style="118" bestFit="1" customWidth="1"/>
    <col min="8942" max="8942" width="0" style="118" hidden="1" customWidth="1"/>
    <col min="8943" max="8943" width="11.7109375" style="118" bestFit="1" customWidth="1"/>
    <col min="8944" max="8944" width="0" style="118" hidden="1" customWidth="1"/>
    <col min="8945" max="8946" width="11.7109375" style="118" bestFit="1" customWidth="1"/>
    <col min="8947" max="8947" width="9.7109375" style="118" bestFit="1" customWidth="1"/>
    <col min="8948" max="8948" width="11.7109375" style="118" bestFit="1" customWidth="1"/>
    <col min="8949" max="8949" width="10.7109375" style="118" bestFit="1" customWidth="1"/>
    <col min="8950" max="8950" width="10" style="118" bestFit="1" customWidth="1"/>
    <col min="8951" max="8951" width="11.7109375" style="118" bestFit="1" customWidth="1"/>
    <col min="8952" max="8955" width="0" style="118" hidden="1" customWidth="1"/>
    <col min="8956" max="8956" width="11.7109375" style="118" customWidth="1"/>
    <col min="8957" max="8961" width="0" style="118" hidden="1" customWidth="1"/>
    <col min="8962" max="8962" width="17" style="118" bestFit="1" customWidth="1"/>
    <col min="8963" max="8969" width="0" style="118" hidden="1" customWidth="1"/>
    <col min="8970" max="8970" width="11.7109375" style="118" bestFit="1" customWidth="1"/>
    <col min="8971" max="8972" width="0" style="118" hidden="1" customWidth="1"/>
    <col min="8973" max="8973" width="9" style="118" bestFit="1" customWidth="1"/>
    <col min="8974" max="8976" width="0" style="118" hidden="1" customWidth="1"/>
    <col min="8977" max="8977" width="9" style="118" bestFit="1" customWidth="1"/>
    <col min="8978" max="8978" width="0" style="118" hidden="1" customWidth="1"/>
    <col min="8979" max="8979" width="14" style="118" customWidth="1"/>
    <col min="8980" max="8980" width="9.42578125" style="118" bestFit="1" customWidth="1"/>
    <col min="8981" max="8981" width="9.7109375" style="118" bestFit="1" customWidth="1"/>
    <col min="8982" max="8984" width="0" style="118" hidden="1" customWidth="1"/>
    <col min="8985" max="8985" width="9" style="118" bestFit="1" customWidth="1"/>
    <col min="8986" max="8987" width="0" style="118" hidden="1" customWidth="1"/>
    <col min="8988" max="8988" width="10" style="118" bestFit="1" customWidth="1"/>
    <col min="8989" max="8993" width="0" style="118" hidden="1" customWidth="1"/>
    <col min="8994" max="8995" width="9.140625" style="118" bestFit="1" customWidth="1"/>
    <col min="8996" max="8999" width="0" style="118" hidden="1" customWidth="1"/>
    <col min="9000" max="9000" width="9.28515625" style="118" customWidth="1"/>
    <col min="9001" max="9003" width="10.140625" style="118" customWidth="1"/>
    <col min="9004" max="9004" width="9.7109375" style="118" customWidth="1"/>
    <col min="9005" max="9005" width="10" style="118" bestFit="1" customWidth="1"/>
    <col min="9006" max="9015" width="11.7109375" style="118" bestFit="1" customWidth="1"/>
    <col min="9016" max="9016" width="10" style="118" bestFit="1" customWidth="1"/>
    <col min="9017" max="9017" width="11.7109375" style="118" bestFit="1" customWidth="1"/>
    <col min="9018" max="9019" width="10.7109375" style="118" bestFit="1" customWidth="1"/>
    <col min="9020" max="9020" width="9" style="118" bestFit="1" customWidth="1"/>
    <col min="9021" max="9021" width="11.7109375" style="118" bestFit="1" customWidth="1"/>
    <col min="9022" max="9022" width="10" style="118" bestFit="1" customWidth="1"/>
    <col min="9023" max="9024" width="10.7109375" style="118" bestFit="1" customWidth="1"/>
    <col min="9025" max="9025" width="11.7109375" style="118" bestFit="1" customWidth="1"/>
    <col min="9026" max="9026" width="10.7109375" style="118" bestFit="1" customWidth="1"/>
    <col min="9027" max="9027" width="11.7109375" style="118" bestFit="1" customWidth="1"/>
    <col min="9028" max="9028" width="10" style="118" bestFit="1" customWidth="1"/>
    <col min="9029" max="9029" width="11.7109375" style="118" bestFit="1" customWidth="1"/>
    <col min="9030" max="9030" width="10.7109375" style="118" bestFit="1" customWidth="1"/>
    <col min="9031" max="9031" width="11.7109375" style="118" bestFit="1" customWidth="1"/>
    <col min="9032" max="9032" width="10.7109375" style="118" bestFit="1" customWidth="1"/>
    <col min="9033" max="9035" width="11.7109375" style="118" bestFit="1" customWidth="1"/>
    <col min="9036" max="9036" width="0" style="118" hidden="1" customWidth="1"/>
    <col min="9037" max="9037" width="11.7109375" style="118" bestFit="1" customWidth="1"/>
    <col min="9038" max="9038" width="9.7109375" style="118" customWidth="1"/>
    <col min="9039" max="9039" width="10.42578125" style="118" customWidth="1"/>
    <col min="9040" max="9040" width="11.28515625" style="118" customWidth="1"/>
    <col min="9041" max="9042" width="0" style="118" hidden="1" customWidth="1"/>
    <col min="9043" max="9043" width="9.7109375" style="118" customWidth="1"/>
    <col min="9044" max="9044" width="9.7109375" style="118" bestFit="1" customWidth="1"/>
    <col min="9045" max="9046" width="10.42578125" style="118" bestFit="1" customWidth="1"/>
    <col min="9047" max="9047" width="12.28515625" style="118" bestFit="1" customWidth="1"/>
    <col min="9048" max="9048" width="15.85546875" style="118" customWidth="1"/>
    <col min="9049" max="9138" width="9.140625" style="118"/>
    <col min="9139" max="9139" width="7.85546875" style="118" customWidth="1"/>
    <col min="9140" max="9140" width="35.28515625" style="118" customWidth="1"/>
    <col min="9141" max="9141" width="10.85546875" style="118" bestFit="1" customWidth="1"/>
    <col min="9142" max="9142" width="9.5703125" style="118" customWidth="1"/>
    <col min="9143" max="9143" width="12.140625" style="118" customWidth="1"/>
    <col min="9144" max="9144" width="10.7109375" style="118" bestFit="1" customWidth="1"/>
    <col min="9145" max="9146" width="0" style="118" hidden="1" customWidth="1"/>
    <col min="9147" max="9147" width="9.85546875" style="118" bestFit="1" customWidth="1"/>
    <col min="9148" max="9149" width="10" style="118" bestFit="1" customWidth="1"/>
    <col min="9150" max="9150" width="11.5703125" style="118" customWidth="1"/>
    <col min="9151" max="9151" width="9.28515625" style="118" customWidth="1"/>
    <col min="9152" max="9152" width="10" style="118" bestFit="1" customWidth="1"/>
    <col min="9153" max="9153" width="11.7109375" style="118" bestFit="1" customWidth="1"/>
    <col min="9154" max="9154" width="10.7109375" style="118" customWidth="1"/>
    <col min="9155" max="9155" width="11.7109375" style="118" bestFit="1" customWidth="1"/>
    <col min="9156" max="9156" width="10.7109375" style="118" customWidth="1"/>
    <col min="9157" max="9157" width="10" style="118" bestFit="1" customWidth="1"/>
    <col min="9158" max="9162" width="11.7109375" style="118" bestFit="1" customWidth="1"/>
    <col min="9163" max="9163" width="14" style="118" customWidth="1"/>
    <col min="9164" max="9165" width="11.7109375" style="118" bestFit="1" customWidth="1"/>
    <col min="9166" max="9166" width="9.5703125" style="118" customWidth="1"/>
    <col min="9167" max="9167" width="12.7109375" style="118" bestFit="1" customWidth="1"/>
    <col min="9168" max="9168" width="0" style="118" hidden="1" customWidth="1"/>
    <col min="9169" max="9169" width="11.7109375" style="118" bestFit="1" customWidth="1"/>
    <col min="9170" max="9170" width="0" style="118" hidden="1" customWidth="1"/>
    <col min="9171" max="9171" width="11.7109375" style="118" bestFit="1" customWidth="1"/>
    <col min="9172" max="9172" width="0" style="118" hidden="1" customWidth="1"/>
    <col min="9173" max="9173" width="9.85546875" style="118" bestFit="1" customWidth="1"/>
    <col min="9174" max="9179" width="0" style="118" hidden="1" customWidth="1"/>
    <col min="9180" max="9180" width="10.5703125" style="118" customWidth="1"/>
    <col min="9181" max="9181" width="10.140625" style="118" customWidth="1"/>
    <col min="9182" max="9182" width="10.7109375" style="118" bestFit="1" customWidth="1"/>
    <col min="9183" max="9184" width="0" style="118" hidden="1" customWidth="1"/>
    <col min="9185" max="9185" width="10.7109375" style="118" bestFit="1" customWidth="1"/>
    <col min="9186" max="9186" width="0" style="118" hidden="1" customWidth="1"/>
    <col min="9187" max="9187" width="11.7109375" style="118" bestFit="1" customWidth="1"/>
    <col min="9188" max="9188" width="10.7109375" style="118" bestFit="1" customWidth="1"/>
    <col min="9189" max="9189" width="9.7109375" style="118" bestFit="1" customWidth="1"/>
    <col min="9190" max="9190" width="0" style="118" hidden="1" customWidth="1"/>
    <col min="9191" max="9191" width="11.7109375" style="118" bestFit="1" customWidth="1"/>
    <col min="9192" max="9192" width="10" style="118" bestFit="1" customWidth="1"/>
    <col min="9193" max="9193" width="0" style="118" hidden="1" customWidth="1"/>
    <col min="9194" max="9196" width="11.7109375" style="118" bestFit="1" customWidth="1"/>
    <col min="9197" max="9197" width="10" style="118" bestFit="1" customWidth="1"/>
    <col min="9198" max="9198" width="0" style="118" hidden="1" customWidth="1"/>
    <col min="9199" max="9199" width="11.7109375" style="118" bestFit="1" customWidth="1"/>
    <col min="9200" max="9200" width="0" style="118" hidden="1" customWidth="1"/>
    <col min="9201" max="9202" width="11.7109375" style="118" bestFit="1" customWidth="1"/>
    <col min="9203" max="9203" width="9.7109375" style="118" bestFit="1" customWidth="1"/>
    <col min="9204" max="9204" width="11.7109375" style="118" bestFit="1" customWidth="1"/>
    <col min="9205" max="9205" width="10.7109375" style="118" bestFit="1" customWidth="1"/>
    <col min="9206" max="9206" width="10" style="118" bestFit="1" customWidth="1"/>
    <col min="9207" max="9207" width="11.7109375" style="118" bestFit="1" customWidth="1"/>
    <col min="9208" max="9211" width="0" style="118" hidden="1" customWidth="1"/>
    <col min="9212" max="9212" width="11.7109375" style="118" customWidth="1"/>
    <col min="9213" max="9217" width="0" style="118" hidden="1" customWidth="1"/>
    <col min="9218" max="9218" width="17" style="118" bestFit="1" customWidth="1"/>
    <col min="9219" max="9225" width="0" style="118" hidden="1" customWidth="1"/>
    <col min="9226" max="9226" width="11.7109375" style="118" bestFit="1" customWidth="1"/>
    <col min="9227" max="9228" width="0" style="118" hidden="1" customWidth="1"/>
    <col min="9229" max="9229" width="9" style="118" bestFit="1" customWidth="1"/>
    <col min="9230" max="9232" width="0" style="118" hidden="1" customWidth="1"/>
    <col min="9233" max="9233" width="9" style="118" bestFit="1" customWidth="1"/>
    <col min="9234" max="9234" width="0" style="118" hidden="1" customWidth="1"/>
    <col min="9235" max="9235" width="14" style="118" customWidth="1"/>
    <col min="9236" max="9236" width="9.42578125" style="118" bestFit="1" customWidth="1"/>
    <col min="9237" max="9237" width="9.7109375" style="118" bestFit="1" customWidth="1"/>
    <col min="9238" max="9240" width="0" style="118" hidden="1" customWidth="1"/>
    <col min="9241" max="9241" width="9" style="118" bestFit="1" customWidth="1"/>
    <col min="9242" max="9243" width="0" style="118" hidden="1" customWidth="1"/>
    <col min="9244" max="9244" width="10" style="118" bestFit="1" customWidth="1"/>
    <col min="9245" max="9249" width="0" style="118" hidden="1" customWidth="1"/>
    <col min="9250" max="9251" width="9.140625" style="118" bestFit="1" customWidth="1"/>
    <col min="9252" max="9255" width="0" style="118" hidden="1" customWidth="1"/>
    <col min="9256" max="9256" width="9.28515625" style="118" customWidth="1"/>
    <col min="9257" max="9259" width="10.140625" style="118" customWidth="1"/>
    <col min="9260" max="9260" width="9.7109375" style="118" customWidth="1"/>
    <col min="9261" max="9261" width="10" style="118" bestFit="1" customWidth="1"/>
    <col min="9262" max="9271" width="11.7109375" style="118" bestFit="1" customWidth="1"/>
    <col min="9272" max="9272" width="10" style="118" bestFit="1" customWidth="1"/>
    <col min="9273" max="9273" width="11.7109375" style="118" bestFit="1" customWidth="1"/>
    <col min="9274" max="9275" width="10.7109375" style="118" bestFit="1" customWidth="1"/>
    <col min="9276" max="9276" width="9" style="118" bestFit="1" customWidth="1"/>
    <col min="9277" max="9277" width="11.7109375" style="118" bestFit="1" customWidth="1"/>
    <col min="9278" max="9278" width="10" style="118" bestFit="1" customWidth="1"/>
    <col min="9279" max="9280" width="10.7109375" style="118" bestFit="1" customWidth="1"/>
    <col min="9281" max="9281" width="11.7109375" style="118" bestFit="1" customWidth="1"/>
    <col min="9282" max="9282" width="10.7109375" style="118" bestFit="1" customWidth="1"/>
    <col min="9283" max="9283" width="11.7109375" style="118" bestFit="1" customWidth="1"/>
    <col min="9284" max="9284" width="10" style="118" bestFit="1" customWidth="1"/>
    <col min="9285" max="9285" width="11.7109375" style="118" bestFit="1" customWidth="1"/>
    <col min="9286" max="9286" width="10.7109375" style="118" bestFit="1" customWidth="1"/>
    <col min="9287" max="9287" width="11.7109375" style="118" bestFit="1" customWidth="1"/>
    <col min="9288" max="9288" width="10.7109375" style="118" bestFit="1" customWidth="1"/>
    <col min="9289" max="9291" width="11.7109375" style="118" bestFit="1" customWidth="1"/>
    <col min="9292" max="9292" width="0" style="118" hidden="1" customWidth="1"/>
    <col min="9293" max="9293" width="11.7109375" style="118" bestFit="1" customWidth="1"/>
    <col min="9294" max="9294" width="9.7109375" style="118" customWidth="1"/>
    <col min="9295" max="9295" width="10.42578125" style="118" customWidth="1"/>
    <col min="9296" max="9296" width="11.28515625" style="118" customWidth="1"/>
    <col min="9297" max="9298" width="0" style="118" hidden="1" customWidth="1"/>
    <col min="9299" max="9299" width="9.7109375" style="118" customWidth="1"/>
    <col min="9300" max="9300" width="9.7109375" style="118" bestFit="1" customWidth="1"/>
    <col min="9301" max="9302" width="10.42578125" style="118" bestFit="1" customWidth="1"/>
    <col min="9303" max="9303" width="12.28515625" style="118" bestFit="1" customWidth="1"/>
    <col min="9304" max="9304" width="15.85546875" style="118" customWidth="1"/>
    <col min="9305" max="9394" width="9.140625" style="118"/>
    <col min="9395" max="9395" width="7.85546875" style="118" customWidth="1"/>
    <col min="9396" max="9396" width="35.28515625" style="118" customWidth="1"/>
    <col min="9397" max="9397" width="10.85546875" style="118" bestFit="1" customWidth="1"/>
    <col min="9398" max="9398" width="9.5703125" style="118" customWidth="1"/>
    <col min="9399" max="9399" width="12.140625" style="118" customWidth="1"/>
    <col min="9400" max="9400" width="10.7109375" style="118" bestFit="1" customWidth="1"/>
    <col min="9401" max="9402" width="0" style="118" hidden="1" customWidth="1"/>
    <col min="9403" max="9403" width="9.85546875" style="118" bestFit="1" customWidth="1"/>
    <col min="9404" max="9405" width="10" style="118" bestFit="1" customWidth="1"/>
    <col min="9406" max="9406" width="11.5703125" style="118" customWidth="1"/>
    <col min="9407" max="9407" width="9.28515625" style="118" customWidth="1"/>
    <col min="9408" max="9408" width="10" style="118" bestFit="1" customWidth="1"/>
    <col min="9409" max="9409" width="11.7109375" style="118" bestFit="1" customWidth="1"/>
    <col min="9410" max="9410" width="10.7109375" style="118" customWidth="1"/>
    <col min="9411" max="9411" width="11.7109375" style="118" bestFit="1" customWidth="1"/>
    <col min="9412" max="9412" width="10.7109375" style="118" customWidth="1"/>
    <col min="9413" max="9413" width="10" style="118" bestFit="1" customWidth="1"/>
    <col min="9414" max="9418" width="11.7109375" style="118" bestFit="1" customWidth="1"/>
    <col min="9419" max="9419" width="14" style="118" customWidth="1"/>
    <col min="9420" max="9421" width="11.7109375" style="118" bestFit="1" customWidth="1"/>
    <col min="9422" max="9422" width="9.5703125" style="118" customWidth="1"/>
    <col min="9423" max="9423" width="12.7109375" style="118" bestFit="1" customWidth="1"/>
    <col min="9424" max="9424" width="0" style="118" hidden="1" customWidth="1"/>
    <col min="9425" max="9425" width="11.7109375" style="118" bestFit="1" customWidth="1"/>
    <col min="9426" max="9426" width="0" style="118" hidden="1" customWidth="1"/>
    <col min="9427" max="9427" width="11.7109375" style="118" bestFit="1" customWidth="1"/>
    <col min="9428" max="9428" width="0" style="118" hidden="1" customWidth="1"/>
    <col min="9429" max="9429" width="9.85546875" style="118" bestFit="1" customWidth="1"/>
    <col min="9430" max="9435" width="0" style="118" hidden="1" customWidth="1"/>
    <col min="9436" max="9436" width="10.5703125" style="118" customWidth="1"/>
    <col min="9437" max="9437" width="10.140625" style="118" customWidth="1"/>
    <col min="9438" max="9438" width="10.7109375" style="118" bestFit="1" customWidth="1"/>
    <col min="9439" max="9440" width="0" style="118" hidden="1" customWidth="1"/>
    <col min="9441" max="9441" width="10.7109375" style="118" bestFit="1" customWidth="1"/>
    <col min="9442" max="9442" width="0" style="118" hidden="1" customWidth="1"/>
    <col min="9443" max="9443" width="11.7109375" style="118" bestFit="1" customWidth="1"/>
    <col min="9444" max="9444" width="10.7109375" style="118" bestFit="1" customWidth="1"/>
    <col min="9445" max="9445" width="9.7109375" style="118" bestFit="1" customWidth="1"/>
    <col min="9446" max="9446" width="0" style="118" hidden="1" customWidth="1"/>
    <col min="9447" max="9447" width="11.7109375" style="118" bestFit="1" customWidth="1"/>
    <col min="9448" max="9448" width="10" style="118" bestFit="1" customWidth="1"/>
    <col min="9449" max="9449" width="0" style="118" hidden="1" customWidth="1"/>
    <col min="9450" max="9452" width="11.7109375" style="118" bestFit="1" customWidth="1"/>
    <col min="9453" max="9453" width="10" style="118" bestFit="1" customWidth="1"/>
    <col min="9454" max="9454" width="0" style="118" hidden="1" customWidth="1"/>
    <col min="9455" max="9455" width="11.7109375" style="118" bestFit="1" customWidth="1"/>
    <col min="9456" max="9456" width="0" style="118" hidden="1" customWidth="1"/>
    <col min="9457" max="9458" width="11.7109375" style="118" bestFit="1" customWidth="1"/>
    <col min="9459" max="9459" width="9.7109375" style="118" bestFit="1" customWidth="1"/>
    <col min="9460" max="9460" width="11.7109375" style="118" bestFit="1" customWidth="1"/>
    <col min="9461" max="9461" width="10.7109375" style="118" bestFit="1" customWidth="1"/>
    <col min="9462" max="9462" width="10" style="118" bestFit="1" customWidth="1"/>
    <col min="9463" max="9463" width="11.7109375" style="118" bestFit="1" customWidth="1"/>
    <col min="9464" max="9467" width="0" style="118" hidden="1" customWidth="1"/>
    <col min="9468" max="9468" width="11.7109375" style="118" customWidth="1"/>
    <col min="9469" max="9473" width="0" style="118" hidden="1" customWidth="1"/>
    <col min="9474" max="9474" width="17" style="118" bestFit="1" customWidth="1"/>
    <col min="9475" max="9481" width="0" style="118" hidden="1" customWidth="1"/>
    <col min="9482" max="9482" width="11.7109375" style="118" bestFit="1" customWidth="1"/>
    <col min="9483" max="9484" width="0" style="118" hidden="1" customWidth="1"/>
    <col min="9485" max="9485" width="9" style="118" bestFit="1" customWidth="1"/>
    <col min="9486" max="9488" width="0" style="118" hidden="1" customWidth="1"/>
    <col min="9489" max="9489" width="9" style="118" bestFit="1" customWidth="1"/>
    <col min="9490" max="9490" width="0" style="118" hidden="1" customWidth="1"/>
    <col min="9491" max="9491" width="14" style="118" customWidth="1"/>
    <col min="9492" max="9492" width="9.42578125" style="118" bestFit="1" customWidth="1"/>
    <col min="9493" max="9493" width="9.7109375" style="118" bestFit="1" customWidth="1"/>
    <col min="9494" max="9496" width="0" style="118" hidden="1" customWidth="1"/>
    <col min="9497" max="9497" width="9" style="118" bestFit="1" customWidth="1"/>
    <col min="9498" max="9499" width="0" style="118" hidden="1" customWidth="1"/>
    <col min="9500" max="9500" width="10" style="118" bestFit="1" customWidth="1"/>
    <col min="9501" max="9505" width="0" style="118" hidden="1" customWidth="1"/>
    <col min="9506" max="9507" width="9.140625" style="118" bestFit="1" customWidth="1"/>
    <col min="9508" max="9511" width="0" style="118" hidden="1" customWidth="1"/>
    <col min="9512" max="9512" width="9.28515625" style="118" customWidth="1"/>
    <col min="9513" max="9515" width="10.140625" style="118" customWidth="1"/>
    <col min="9516" max="9516" width="9.7109375" style="118" customWidth="1"/>
    <col min="9517" max="9517" width="10" style="118" bestFit="1" customWidth="1"/>
    <col min="9518" max="9527" width="11.7109375" style="118" bestFit="1" customWidth="1"/>
    <col min="9528" max="9528" width="10" style="118" bestFit="1" customWidth="1"/>
    <col min="9529" max="9529" width="11.7109375" style="118" bestFit="1" customWidth="1"/>
    <col min="9530" max="9531" width="10.7109375" style="118" bestFit="1" customWidth="1"/>
    <col min="9532" max="9532" width="9" style="118" bestFit="1" customWidth="1"/>
    <col min="9533" max="9533" width="11.7109375" style="118" bestFit="1" customWidth="1"/>
    <col min="9534" max="9534" width="10" style="118" bestFit="1" customWidth="1"/>
    <col min="9535" max="9536" width="10.7109375" style="118" bestFit="1" customWidth="1"/>
    <col min="9537" max="9537" width="11.7109375" style="118" bestFit="1" customWidth="1"/>
    <col min="9538" max="9538" width="10.7109375" style="118" bestFit="1" customWidth="1"/>
    <col min="9539" max="9539" width="11.7109375" style="118" bestFit="1" customWidth="1"/>
    <col min="9540" max="9540" width="10" style="118" bestFit="1" customWidth="1"/>
    <col min="9541" max="9541" width="11.7109375" style="118" bestFit="1" customWidth="1"/>
    <col min="9542" max="9542" width="10.7109375" style="118" bestFit="1" customWidth="1"/>
    <col min="9543" max="9543" width="11.7109375" style="118" bestFit="1" customWidth="1"/>
    <col min="9544" max="9544" width="10.7109375" style="118" bestFit="1" customWidth="1"/>
    <col min="9545" max="9547" width="11.7109375" style="118" bestFit="1" customWidth="1"/>
    <col min="9548" max="9548" width="0" style="118" hidden="1" customWidth="1"/>
    <col min="9549" max="9549" width="11.7109375" style="118" bestFit="1" customWidth="1"/>
    <col min="9550" max="9550" width="9.7109375" style="118" customWidth="1"/>
    <col min="9551" max="9551" width="10.42578125" style="118" customWidth="1"/>
    <col min="9552" max="9552" width="11.28515625" style="118" customWidth="1"/>
    <col min="9553" max="9554" width="0" style="118" hidden="1" customWidth="1"/>
    <col min="9555" max="9555" width="9.7109375" style="118" customWidth="1"/>
    <col min="9556" max="9556" width="9.7109375" style="118" bestFit="1" customWidth="1"/>
    <col min="9557" max="9558" width="10.42578125" style="118" bestFit="1" customWidth="1"/>
    <col min="9559" max="9559" width="12.28515625" style="118" bestFit="1" customWidth="1"/>
    <col min="9560" max="9560" width="15.85546875" style="118" customWidth="1"/>
    <col min="9561" max="9650" width="9.140625" style="118"/>
    <col min="9651" max="9651" width="7.85546875" style="118" customWidth="1"/>
    <col min="9652" max="9652" width="35.28515625" style="118" customWidth="1"/>
    <col min="9653" max="9653" width="10.85546875" style="118" bestFit="1" customWidth="1"/>
    <col min="9654" max="9654" width="9.5703125" style="118" customWidth="1"/>
    <col min="9655" max="9655" width="12.140625" style="118" customWidth="1"/>
    <col min="9656" max="9656" width="10.7109375" style="118" bestFit="1" customWidth="1"/>
    <col min="9657" max="9658" width="0" style="118" hidden="1" customWidth="1"/>
    <col min="9659" max="9659" width="9.85546875" style="118" bestFit="1" customWidth="1"/>
    <col min="9660" max="9661" width="10" style="118" bestFit="1" customWidth="1"/>
    <col min="9662" max="9662" width="11.5703125" style="118" customWidth="1"/>
    <col min="9663" max="9663" width="9.28515625" style="118" customWidth="1"/>
    <col min="9664" max="9664" width="10" style="118" bestFit="1" customWidth="1"/>
    <col min="9665" max="9665" width="11.7109375" style="118" bestFit="1" customWidth="1"/>
    <col min="9666" max="9666" width="10.7109375" style="118" customWidth="1"/>
    <col min="9667" max="9667" width="11.7109375" style="118" bestFit="1" customWidth="1"/>
    <col min="9668" max="9668" width="10.7109375" style="118" customWidth="1"/>
    <col min="9669" max="9669" width="10" style="118" bestFit="1" customWidth="1"/>
    <col min="9670" max="9674" width="11.7109375" style="118" bestFit="1" customWidth="1"/>
    <col min="9675" max="9675" width="14" style="118" customWidth="1"/>
    <col min="9676" max="9677" width="11.7109375" style="118" bestFit="1" customWidth="1"/>
    <col min="9678" max="9678" width="9.5703125" style="118" customWidth="1"/>
    <col min="9679" max="9679" width="12.7109375" style="118" bestFit="1" customWidth="1"/>
    <col min="9680" max="9680" width="0" style="118" hidden="1" customWidth="1"/>
    <col min="9681" max="9681" width="11.7109375" style="118" bestFit="1" customWidth="1"/>
    <col min="9682" max="9682" width="0" style="118" hidden="1" customWidth="1"/>
    <col min="9683" max="9683" width="11.7109375" style="118" bestFit="1" customWidth="1"/>
    <col min="9684" max="9684" width="0" style="118" hidden="1" customWidth="1"/>
    <col min="9685" max="9685" width="9.85546875" style="118" bestFit="1" customWidth="1"/>
    <col min="9686" max="9691" width="0" style="118" hidden="1" customWidth="1"/>
    <col min="9692" max="9692" width="10.5703125" style="118" customWidth="1"/>
    <col min="9693" max="9693" width="10.140625" style="118" customWidth="1"/>
    <col min="9694" max="9694" width="10.7109375" style="118" bestFit="1" customWidth="1"/>
    <col min="9695" max="9696" width="0" style="118" hidden="1" customWidth="1"/>
    <col min="9697" max="9697" width="10.7109375" style="118" bestFit="1" customWidth="1"/>
    <col min="9698" max="9698" width="0" style="118" hidden="1" customWidth="1"/>
    <col min="9699" max="9699" width="11.7109375" style="118" bestFit="1" customWidth="1"/>
    <col min="9700" max="9700" width="10.7109375" style="118" bestFit="1" customWidth="1"/>
    <col min="9701" max="9701" width="9.7109375" style="118" bestFit="1" customWidth="1"/>
    <col min="9702" max="9702" width="0" style="118" hidden="1" customWidth="1"/>
    <col min="9703" max="9703" width="11.7109375" style="118" bestFit="1" customWidth="1"/>
    <col min="9704" max="9704" width="10" style="118" bestFit="1" customWidth="1"/>
    <col min="9705" max="9705" width="0" style="118" hidden="1" customWidth="1"/>
    <col min="9706" max="9708" width="11.7109375" style="118" bestFit="1" customWidth="1"/>
    <col min="9709" max="9709" width="10" style="118" bestFit="1" customWidth="1"/>
    <col min="9710" max="9710" width="0" style="118" hidden="1" customWidth="1"/>
    <col min="9711" max="9711" width="11.7109375" style="118" bestFit="1" customWidth="1"/>
    <col min="9712" max="9712" width="0" style="118" hidden="1" customWidth="1"/>
    <col min="9713" max="9714" width="11.7109375" style="118" bestFit="1" customWidth="1"/>
    <col min="9715" max="9715" width="9.7109375" style="118" bestFit="1" customWidth="1"/>
    <col min="9716" max="9716" width="11.7109375" style="118" bestFit="1" customWidth="1"/>
    <col min="9717" max="9717" width="10.7109375" style="118" bestFit="1" customWidth="1"/>
    <col min="9718" max="9718" width="10" style="118" bestFit="1" customWidth="1"/>
    <col min="9719" max="9719" width="11.7109375" style="118" bestFit="1" customWidth="1"/>
    <col min="9720" max="9723" width="0" style="118" hidden="1" customWidth="1"/>
    <col min="9724" max="9724" width="11.7109375" style="118" customWidth="1"/>
    <col min="9725" max="9729" width="0" style="118" hidden="1" customWidth="1"/>
    <col min="9730" max="9730" width="17" style="118" bestFit="1" customWidth="1"/>
    <col min="9731" max="9737" width="0" style="118" hidden="1" customWidth="1"/>
    <col min="9738" max="9738" width="11.7109375" style="118" bestFit="1" customWidth="1"/>
    <col min="9739" max="9740" width="0" style="118" hidden="1" customWidth="1"/>
    <col min="9741" max="9741" width="9" style="118" bestFit="1" customWidth="1"/>
    <col min="9742" max="9744" width="0" style="118" hidden="1" customWidth="1"/>
    <col min="9745" max="9745" width="9" style="118" bestFit="1" customWidth="1"/>
    <col min="9746" max="9746" width="0" style="118" hidden="1" customWidth="1"/>
    <col min="9747" max="9747" width="14" style="118" customWidth="1"/>
    <col min="9748" max="9748" width="9.42578125" style="118" bestFit="1" customWidth="1"/>
    <col min="9749" max="9749" width="9.7109375" style="118" bestFit="1" customWidth="1"/>
    <col min="9750" max="9752" width="0" style="118" hidden="1" customWidth="1"/>
    <col min="9753" max="9753" width="9" style="118" bestFit="1" customWidth="1"/>
    <col min="9754" max="9755" width="0" style="118" hidden="1" customWidth="1"/>
    <col min="9756" max="9756" width="10" style="118" bestFit="1" customWidth="1"/>
    <col min="9757" max="9761" width="0" style="118" hidden="1" customWidth="1"/>
    <col min="9762" max="9763" width="9.140625" style="118" bestFit="1" customWidth="1"/>
    <col min="9764" max="9767" width="0" style="118" hidden="1" customWidth="1"/>
    <col min="9768" max="9768" width="9.28515625" style="118" customWidth="1"/>
    <col min="9769" max="9771" width="10.140625" style="118" customWidth="1"/>
    <col min="9772" max="9772" width="9.7109375" style="118" customWidth="1"/>
    <col min="9773" max="9773" width="10" style="118" bestFit="1" customWidth="1"/>
    <col min="9774" max="9783" width="11.7109375" style="118" bestFit="1" customWidth="1"/>
    <col min="9784" max="9784" width="10" style="118" bestFit="1" customWidth="1"/>
    <col min="9785" max="9785" width="11.7109375" style="118" bestFit="1" customWidth="1"/>
    <col min="9786" max="9787" width="10.7109375" style="118" bestFit="1" customWidth="1"/>
    <col min="9788" max="9788" width="9" style="118" bestFit="1" customWidth="1"/>
    <col min="9789" max="9789" width="11.7109375" style="118" bestFit="1" customWidth="1"/>
    <col min="9790" max="9790" width="10" style="118" bestFit="1" customWidth="1"/>
    <col min="9791" max="9792" width="10.7109375" style="118" bestFit="1" customWidth="1"/>
    <col min="9793" max="9793" width="11.7109375" style="118" bestFit="1" customWidth="1"/>
    <col min="9794" max="9794" width="10.7109375" style="118" bestFit="1" customWidth="1"/>
    <col min="9795" max="9795" width="11.7109375" style="118" bestFit="1" customWidth="1"/>
    <col min="9796" max="9796" width="10" style="118" bestFit="1" customWidth="1"/>
    <col min="9797" max="9797" width="11.7109375" style="118" bestFit="1" customWidth="1"/>
    <col min="9798" max="9798" width="10.7109375" style="118" bestFit="1" customWidth="1"/>
    <col min="9799" max="9799" width="11.7109375" style="118" bestFit="1" customWidth="1"/>
    <col min="9800" max="9800" width="10.7109375" style="118" bestFit="1" customWidth="1"/>
    <col min="9801" max="9803" width="11.7109375" style="118" bestFit="1" customWidth="1"/>
    <col min="9804" max="9804" width="0" style="118" hidden="1" customWidth="1"/>
    <col min="9805" max="9805" width="11.7109375" style="118" bestFit="1" customWidth="1"/>
    <col min="9806" max="9806" width="9.7109375" style="118" customWidth="1"/>
    <col min="9807" max="9807" width="10.42578125" style="118" customWidth="1"/>
    <col min="9808" max="9808" width="11.28515625" style="118" customWidth="1"/>
    <col min="9809" max="9810" width="0" style="118" hidden="1" customWidth="1"/>
    <col min="9811" max="9811" width="9.7109375" style="118" customWidth="1"/>
    <col min="9812" max="9812" width="9.7109375" style="118" bestFit="1" customWidth="1"/>
    <col min="9813" max="9814" width="10.42578125" style="118" bestFit="1" customWidth="1"/>
    <col min="9815" max="9815" width="12.28515625" style="118" bestFit="1" customWidth="1"/>
    <col min="9816" max="9816" width="15.85546875" style="118" customWidth="1"/>
    <col min="9817" max="9906" width="9.140625" style="118"/>
    <col min="9907" max="9907" width="7.85546875" style="118" customWidth="1"/>
    <col min="9908" max="9908" width="35.28515625" style="118" customWidth="1"/>
    <col min="9909" max="9909" width="10.85546875" style="118" bestFit="1" customWidth="1"/>
    <col min="9910" max="9910" width="9.5703125" style="118" customWidth="1"/>
    <col min="9911" max="9911" width="12.140625" style="118" customWidth="1"/>
    <col min="9912" max="9912" width="10.7109375" style="118" bestFit="1" customWidth="1"/>
    <col min="9913" max="9914" width="0" style="118" hidden="1" customWidth="1"/>
    <col min="9915" max="9915" width="9.85546875" style="118" bestFit="1" customWidth="1"/>
    <col min="9916" max="9917" width="10" style="118" bestFit="1" customWidth="1"/>
    <col min="9918" max="9918" width="11.5703125" style="118" customWidth="1"/>
    <col min="9919" max="9919" width="9.28515625" style="118" customWidth="1"/>
    <col min="9920" max="9920" width="10" style="118" bestFit="1" customWidth="1"/>
    <col min="9921" max="9921" width="11.7109375" style="118" bestFit="1" customWidth="1"/>
    <col min="9922" max="9922" width="10.7109375" style="118" customWidth="1"/>
    <col min="9923" max="9923" width="11.7109375" style="118" bestFit="1" customWidth="1"/>
    <col min="9924" max="9924" width="10.7109375" style="118" customWidth="1"/>
    <col min="9925" max="9925" width="10" style="118" bestFit="1" customWidth="1"/>
    <col min="9926" max="9930" width="11.7109375" style="118" bestFit="1" customWidth="1"/>
    <col min="9931" max="9931" width="14" style="118" customWidth="1"/>
    <col min="9932" max="9933" width="11.7109375" style="118" bestFit="1" customWidth="1"/>
    <col min="9934" max="9934" width="9.5703125" style="118" customWidth="1"/>
    <col min="9935" max="9935" width="12.7109375" style="118" bestFit="1" customWidth="1"/>
    <col min="9936" max="9936" width="0" style="118" hidden="1" customWidth="1"/>
    <col min="9937" max="9937" width="11.7109375" style="118" bestFit="1" customWidth="1"/>
    <col min="9938" max="9938" width="0" style="118" hidden="1" customWidth="1"/>
    <col min="9939" max="9939" width="11.7109375" style="118" bestFit="1" customWidth="1"/>
    <col min="9940" max="9940" width="0" style="118" hidden="1" customWidth="1"/>
    <col min="9941" max="9941" width="9.85546875" style="118" bestFit="1" customWidth="1"/>
    <col min="9942" max="9947" width="0" style="118" hidden="1" customWidth="1"/>
    <col min="9948" max="9948" width="10.5703125" style="118" customWidth="1"/>
    <col min="9949" max="9949" width="10.140625" style="118" customWidth="1"/>
    <col min="9950" max="9950" width="10.7109375" style="118" bestFit="1" customWidth="1"/>
    <col min="9951" max="9952" width="0" style="118" hidden="1" customWidth="1"/>
    <col min="9953" max="9953" width="10.7109375" style="118" bestFit="1" customWidth="1"/>
    <col min="9954" max="9954" width="0" style="118" hidden="1" customWidth="1"/>
    <col min="9955" max="9955" width="11.7109375" style="118" bestFit="1" customWidth="1"/>
    <col min="9956" max="9956" width="10.7109375" style="118" bestFit="1" customWidth="1"/>
    <col min="9957" max="9957" width="9.7109375" style="118" bestFit="1" customWidth="1"/>
    <col min="9958" max="9958" width="0" style="118" hidden="1" customWidth="1"/>
    <col min="9959" max="9959" width="11.7109375" style="118" bestFit="1" customWidth="1"/>
    <col min="9960" max="9960" width="10" style="118" bestFit="1" customWidth="1"/>
    <col min="9961" max="9961" width="0" style="118" hidden="1" customWidth="1"/>
    <col min="9962" max="9964" width="11.7109375" style="118" bestFit="1" customWidth="1"/>
    <col min="9965" max="9965" width="10" style="118" bestFit="1" customWidth="1"/>
    <col min="9966" max="9966" width="0" style="118" hidden="1" customWidth="1"/>
    <col min="9967" max="9967" width="11.7109375" style="118" bestFit="1" customWidth="1"/>
    <col min="9968" max="9968" width="0" style="118" hidden="1" customWidth="1"/>
    <col min="9969" max="9970" width="11.7109375" style="118" bestFit="1" customWidth="1"/>
    <col min="9971" max="9971" width="9.7109375" style="118" bestFit="1" customWidth="1"/>
    <col min="9972" max="9972" width="11.7109375" style="118" bestFit="1" customWidth="1"/>
    <col min="9973" max="9973" width="10.7109375" style="118" bestFit="1" customWidth="1"/>
    <col min="9974" max="9974" width="10" style="118" bestFit="1" customWidth="1"/>
    <col min="9975" max="9975" width="11.7109375" style="118" bestFit="1" customWidth="1"/>
    <col min="9976" max="9979" width="0" style="118" hidden="1" customWidth="1"/>
    <col min="9980" max="9980" width="11.7109375" style="118" customWidth="1"/>
    <col min="9981" max="9985" width="0" style="118" hidden="1" customWidth="1"/>
    <col min="9986" max="9986" width="17" style="118" bestFit="1" customWidth="1"/>
    <col min="9987" max="9993" width="0" style="118" hidden="1" customWidth="1"/>
    <col min="9994" max="9994" width="11.7109375" style="118" bestFit="1" customWidth="1"/>
    <col min="9995" max="9996" width="0" style="118" hidden="1" customWidth="1"/>
    <col min="9997" max="9997" width="9" style="118" bestFit="1" customWidth="1"/>
    <col min="9998" max="10000" width="0" style="118" hidden="1" customWidth="1"/>
    <col min="10001" max="10001" width="9" style="118" bestFit="1" customWidth="1"/>
    <col min="10002" max="10002" width="0" style="118" hidden="1" customWidth="1"/>
    <col min="10003" max="10003" width="14" style="118" customWidth="1"/>
    <col min="10004" max="10004" width="9.42578125" style="118" bestFit="1" customWidth="1"/>
    <col min="10005" max="10005" width="9.7109375" style="118" bestFit="1" customWidth="1"/>
    <col min="10006" max="10008" width="0" style="118" hidden="1" customWidth="1"/>
    <col min="10009" max="10009" width="9" style="118" bestFit="1" customWidth="1"/>
    <col min="10010" max="10011" width="0" style="118" hidden="1" customWidth="1"/>
    <col min="10012" max="10012" width="10" style="118" bestFit="1" customWidth="1"/>
    <col min="10013" max="10017" width="0" style="118" hidden="1" customWidth="1"/>
    <col min="10018" max="10019" width="9.140625" style="118" bestFit="1" customWidth="1"/>
    <col min="10020" max="10023" width="0" style="118" hidden="1" customWidth="1"/>
    <col min="10024" max="10024" width="9.28515625" style="118" customWidth="1"/>
    <col min="10025" max="10027" width="10.140625" style="118" customWidth="1"/>
    <col min="10028" max="10028" width="9.7109375" style="118" customWidth="1"/>
    <col min="10029" max="10029" width="10" style="118" bestFit="1" customWidth="1"/>
    <col min="10030" max="10039" width="11.7109375" style="118" bestFit="1" customWidth="1"/>
    <col min="10040" max="10040" width="10" style="118" bestFit="1" customWidth="1"/>
    <col min="10041" max="10041" width="11.7109375" style="118" bestFit="1" customWidth="1"/>
    <col min="10042" max="10043" width="10.7109375" style="118" bestFit="1" customWidth="1"/>
    <col min="10044" max="10044" width="9" style="118" bestFit="1" customWidth="1"/>
    <col min="10045" max="10045" width="11.7109375" style="118" bestFit="1" customWidth="1"/>
    <col min="10046" max="10046" width="10" style="118" bestFit="1" customWidth="1"/>
    <col min="10047" max="10048" width="10.7109375" style="118" bestFit="1" customWidth="1"/>
    <col min="10049" max="10049" width="11.7109375" style="118" bestFit="1" customWidth="1"/>
    <col min="10050" max="10050" width="10.7109375" style="118" bestFit="1" customWidth="1"/>
    <col min="10051" max="10051" width="11.7109375" style="118" bestFit="1" customWidth="1"/>
    <col min="10052" max="10052" width="10" style="118" bestFit="1" customWidth="1"/>
    <col min="10053" max="10053" width="11.7109375" style="118" bestFit="1" customWidth="1"/>
    <col min="10054" max="10054" width="10.7109375" style="118" bestFit="1" customWidth="1"/>
    <col min="10055" max="10055" width="11.7109375" style="118" bestFit="1" customWidth="1"/>
    <col min="10056" max="10056" width="10.7109375" style="118" bestFit="1" customWidth="1"/>
    <col min="10057" max="10059" width="11.7109375" style="118" bestFit="1" customWidth="1"/>
    <col min="10060" max="10060" width="0" style="118" hidden="1" customWidth="1"/>
    <col min="10061" max="10061" width="11.7109375" style="118" bestFit="1" customWidth="1"/>
    <col min="10062" max="10062" width="9.7109375" style="118" customWidth="1"/>
    <col min="10063" max="10063" width="10.42578125" style="118" customWidth="1"/>
    <col min="10064" max="10064" width="11.28515625" style="118" customWidth="1"/>
    <col min="10065" max="10066" width="0" style="118" hidden="1" customWidth="1"/>
    <col min="10067" max="10067" width="9.7109375" style="118" customWidth="1"/>
    <col min="10068" max="10068" width="9.7109375" style="118" bestFit="1" customWidth="1"/>
    <col min="10069" max="10070" width="10.42578125" style="118" bestFit="1" customWidth="1"/>
    <col min="10071" max="10071" width="12.28515625" style="118" bestFit="1" customWidth="1"/>
    <col min="10072" max="10072" width="15.85546875" style="118" customWidth="1"/>
    <col min="10073" max="10162" width="9.140625" style="118"/>
    <col min="10163" max="10163" width="7.85546875" style="118" customWidth="1"/>
    <col min="10164" max="10164" width="35.28515625" style="118" customWidth="1"/>
    <col min="10165" max="10165" width="10.85546875" style="118" bestFit="1" customWidth="1"/>
    <col min="10166" max="10166" width="9.5703125" style="118" customWidth="1"/>
    <col min="10167" max="10167" width="12.140625" style="118" customWidth="1"/>
    <col min="10168" max="10168" width="10.7109375" style="118" bestFit="1" customWidth="1"/>
    <col min="10169" max="10170" width="0" style="118" hidden="1" customWidth="1"/>
    <col min="10171" max="10171" width="9.85546875" style="118" bestFit="1" customWidth="1"/>
    <col min="10172" max="10173" width="10" style="118" bestFit="1" customWidth="1"/>
    <col min="10174" max="10174" width="11.5703125" style="118" customWidth="1"/>
    <col min="10175" max="10175" width="9.28515625" style="118" customWidth="1"/>
    <col min="10176" max="10176" width="10" style="118" bestFit="1" customWidth="1"/>
    <col min="10177" max="10177" width="11.7109375" style="118" bestFit="1" customWidth="1"/>
    <col min="10178" max="10178" width="10.7109375" style="118" customWidth="1"/>
    <col min="10179" max="10179" width="11.7109375" style="118" bestFit="1" customWidth="1"/>
    <col min="10180" max="10180" width="10.7109375" style="118" customWidth="1"/>
    <col min="10181" max="10181" width="10" style="118" bestFit="1" customWidth="1"/>
    <col min="10182" max="10186" width="11.7109375" style="118" bestFit="1" customWidth="1"/>
    <col min="10187" max="10187" width="14" style="118" customWidth="1"/>
    <col min="10188" max="10189" width="11.7109375" style="118" bestFit="1" customWidth="1"/>
    <col min="10190" max="10190" width="9.5703125" style="118" customWidth="1"/>
    <col min="10191" max="10191" width="12.7109375" style="118" bestFit="1" customWidth="1"/>
    <col min="10192" max="10192" width="0" style="118" hidden="1" customWidth="1"/>
    <col min="10193" max="10193" width="11.7109375" style="118" bestFit="1" customWidth="1"/>
    <col min="10194" max="10194" width="0" style="118" hidden="1" customWidth="1"/>
    <col min="10195" max="10195" width="11.7109375" style="118" bestFit="1" customWidth="1"/>
    <col min="10196" max="10196" width="0" style="118" hidden="1" customWidth="1"/>
    <col min="10197" max="10197" width="9.85546875" style="118" bestFit="1" customWidth="1"/>
    <col min="10198" max="10203" width="0" style="118" hidden="1" customWidth="1"/>
    <col min="10204" max="10204" width="10.5703125" style="118" customWidth="1"/>
    <col min="10205" max="10205" width="10.140625" style="118" customWidth="1"/>
    <col min="10206" max="10206" width="10.7109375" style="118" bestFit="1" customWidth="1"/>
    <col min="10207" max="10208" width="0" style="118" hidden="1" customWidth="1"/>
    <col min="10209" max="10209" width="10.7109375" style="118" bestFit="1" customWidth="1"/>
    <col min="10210" max="10210" width="0" style="118" hidden="1" customWidth="1"/>
    <col min="10211" max="10211" width="11.7109375" style="118" bestFit="1" customWidth="1"/>
    <col min="10212" max="10212" width="10.7109375" style="118" bestFit="1" customWidth="1"/>
    <col min="10213" max="10213" width="9.7109375" style="118" bestFit="1" customWidth="1"/>
    <col min="10214" max="10214" width="0" style="118" hidden="1" customWidth="1"/>
    <col min="10215" max="10215" width="11.7109375" style="118" bestFit="1" customWidth="1"/>
    <col min="10216" max="10216" width="10" style="118" bestFit="1" customWidth="1"/>
    <col min="10217" max="10217" width="0" style="118" hidden="1" customWidth="1"/>
    <col min="10218" max="10220" width="11.7109375" style="118" bestFit="1" customWidth="1"/>
    <col min="10221" max="10221" width="10" style="118" bestFit="1" customWidth="1"/>
    <col min="10222" max="10222" width="0" style="118" hidden="1" customWidth="1"/>
    <col min="10223" max="10223" width="11.7109375" style="118" bestFit="1" customWidth="1"/>
    <col min="10224" max="10224" width="0" style="118" hidden="1" customWidth="1"/>
    <col min="10225" max="10226" width="11.7109375" style="118" bestFit="1" customWidth="1"/>
    <col min="10227" max="10227" width="9.7109375" style="118" bestFit="1" customWidth="1"/>
    <col min="10228" max="10228" width="11.7109375" style="118" bestFit="1" customWidth="1"/>
    <col min="10229" max="10229" width="10.7109375" style="118" bestFit="1" customWidth="1"/>
    <col min="10230" max="10230" width="10" style="118" bestFit="1" customWidth="1"/>
    <col min="10231" max="10231" width="11.7109375" style="118" bestFit="1" customWidth="1"/>
    <col min="10232" max="10235" width="0" style="118" hidden="1" customWidth="1"/>
    <col min="10236" max="10236" width="11.7109375" style="118" customWidth="1"/>
    <col min="10237" max="10241" width="0" style="118" hidden="1" customWidth="1"/>
    <col min="10242" max="10242" width="17" style="118" bestFit="1" customWidth="1"/>
    <col min="10243" max="10249" width="0" style="118" hidden="1" customWidth="1"/>
    <col min="10250" max="10250" width="11.7109375" style="118" bestFit="1" customWidth="1"/>
    <col min="10251" max="10252" width="0" style="118" hidden="1" customWidth="1"/>
    <col min="10253" max="10253" width="9" style="118" bestFit="1" customWidth="1"/>
    <col min="10254" max="10256" width="0" style="118" hidden="1" customWidth="1"/>
    <col min="10257" max="10257" width="9" style="118" bestFit="1" customWidth="1"/>
    <col min="10258" max="10258" width="0" style="118" hidden="1" customWidth="1"/>
    <col min="10259" max="10259" width="14" style="118" customWidth="1"/>
    <col min="10260" max="10260" width="9.42578125" style="118" bestFit="1" customWidth="1"/>
    <col min="10261" max="10261" width="9.7109375" style="118" bestFit="1" customWidth="1"/>
    <col min="10262" max="10264" width="0" style="118" hidden="1" customWidth="1"/>
    <col min="10265" max="10265" width="9" style="118" bestFit="1" customWidth="1"/>
    <col min="10266" max="10267" width="0" style="118" hidden="1" customWidth="1"/>
    <col min="10268" max="10268" width="10" style="118" bestFit="1" customWidth="1"/>
    <col min="10269" max="10273" width="0" style="118" hidden="1" customWidth="1"/>
    <col min="10274" max="10275" width="9.140625" style="118" bestFit="1" customWidth="1"/>
    <col min="10276" max="10279" width="0" style="118" hidden="1" customWidth="1"/>
    <col min="10280" max="10280" width="9.28515625" style="118" customWidth="1"/>
    <col min="10281" max="10283" width="10.140625" style="118" customWidth="1"/>
    <col min="10284" max="10284" width="9.7109375" style="118" customWidth="1"/>
    <col min="10285" max="10285" width="10" style="118" bestFit="1" customWidth="1"/>
    <col min="10286" max="10295" width="11.7109375" style="118" bestFit="1" customWidth="1"/>
    <col min="10296" max="10296" width="10" style="118" bestFit="1" customWidth="1"/>
    <col min="10297" max="10297" width="11.7109375" style="118" bestFit="1" customWidth="1"/>
    <col min="10298" max="10299" width="10.7109375" style="118" bestFit="1" customWidth="1"/>
    <col min="10300" max="10300" width="9" style="118" bestFit="1" customWidth="1"/>
    <col min="10301" max="10301" width="11.7109375" style="118" bestFit="1" customWidth="1"/>
    <col min="10302" max="10302" width="10" style="118" bestFit="1" customWidth="1"/>
    <col min="10303" max="10304" width="10.7109375" style="118" bestFit="1" customWidth="1"/>
    <col min="10305" max="10305" width="11.7109375" style="118" bestFit="1" customWidth="1"/>
    <col min="10306" max="10306" width="10.7109375" style="118" bestFit="1" customWidth="1"/>
    <col min="10307" max="10307" width="11.7109375" style="118" bestFit="1" customWidth="1"/>
    <col min="10308" max="10308" width="10" style="118" bestFit="1" customWidth="1"/>
    <col min="10309" max="10309" width="11.7109375" style="118" bestFit="1" customWidth="1"/>
    <col min="10310" max="10310" width="10.7109375" style="118" bestFit="1" customWidth="1"/>
    <col min="10311" max="10311" width="11.7109375" style="118" bestFit="1" customWidth="1"/>
    <col min="10312" max="10312" width="10.7109375" style="118" bestFit="1" customWidth="1"/>
    <col min="10313" max="10315" width="11.7109375" style="118" bestFit="1" customWidth="1"/>
    <col min="10316" max="10316" width="0" style="118" hidden="1" customWidth="1"/>
    <col min="10317" max="10317" width="11.7109375" style="118" bestFit="1" customWidth="1"/>
    <col min="10318" max="10318" width="9.7109375" style="118" customWidth="1"/>
    <col min="10319" max="10319" width="10.42578125" style="118" customWidth="1"/>
    <col min="10320" max="10320" width="11.28515625" style="118" customWidth="1"/>
    <col min="10321" max="10322" width="0" style="118" hidden="1" customWidth="1"/>
    <col min="10323" max="10323" width="9.7109375" style="118" customWidth="1"/>
    <col min="10324" max="10324" width="9.7109375" style="118" bestFit="1" customWidth="1"/>
    <col min="10325" max="10326" width="10.42578125" style="118" bestFit="1" customWidth="1"/>
    <col min="10327" max="10327" width="12.28515625" style="118" bestFit="1" customWidth="1"/>
    <col min="10328" max="10328" width="15.85546875" style="118" customWidth="1"/>
    <col min="10329" max="10418" width="9.140625" style="118"/>
    <col min="10419" max="10419" width="7.85546875" style="118" customWidth="1"/>
    <col min="10420" max="10420" width="35.28515625" style="118" customWidth="1"/>
    <col min="10421" max="10421" width="10.85546875" style="118" bestFit="1" customWidth="1"/>
    <col min="10422" max="10422" width="9.5703125" style="118" customWidth="1"/>
    <col min="10423" max="10423" width="12.140625" style="118" customWidth="1"/>
    <col min="10424" max="10424" width="10.7109375" style="118" bestFit="1" customWidth="1"/>
    <col min="10425" max="10426" width="0" style="118" hidden="1" customWidth="1"/>
    <col min="10427" max="10427" width="9.85546875" style="118" bestFit="1" customWidth="1"/>
    <col min="10428" max="10429" width="10" style="118" bestFit="1" customWidth="1"/>
    <col min="10430" max="10430" width="11.5703125" style="118" customWidth="1"/>
    <col min="10431" max="10431" width="9.28515625" style="118" customWidth="1"/>
    <col min="10432" max="10432" width="10" style="118" bestFit="1" customWidth="1"/>
    <col min="10433" max="10433" width="11.7109375" style="118" bestFit="1" customWidth="1"/>
    <col min="10434" max="10434" width="10.7109375" style="118" customWidth="1"/>
    <col min="10435" max="10435" width="11.7109375" style="118" bestFit="1" customWidth="1"/>
    <col min="10436" max="10436" width="10.7109375" style="118" customWidth="1"/>
    <col min="10437" max="10437" width="10" style="118" bestFit="1" customWidth="1"/>
    <col min="10438" max="10442" width="11.7109375" style="118" bestFit="1" customWidth="1"/>
    <col min="10443" max="10443" width="14" style="118" customWidth="1"/>
    <col min="10444" max="10445" width="11.7109375" style="118" bestFit="1" customWidth="1"/>
    <col min="10446" max="10446" width="9.5703125" style="118" customWidth="1"/>
    <col min="10447" max="10447" width="12.7109375" style="118" bestFit="1" customWidth="1"/>
    <col min="10448" max="10448" width="0" style="118" hidden="1" customWidth="1"/>
    <col min="10449" max="10449" width="11.7109375" style="118" bestFit="1" customWidth="1"/>
    <col min="10450" max="10450" width="0" style="118" hidden="1" customWidth="1"/>
    <col min="10451" max="10451" width="11.7109375" style="118" bestFit="1" customWidth="1"/>
    <col min="10452" max="10452" width="0" style="118" hidden="1" customWidth="1"/>
    <col min="10453" max="10453" width="9.85546875" style="118" bestFit="1" customWidth="1"/>
    <col min="10454" max="10459" width="0" style="118" hidden="1" customWidth="1"/>
    <col min="10460" max="10460" width="10.5703125" style="118" customWidth="1"/>
    <col min="10461" max="10461" width="10.140625" style="118" customWidth="1"/>
    <col min="10462" max="10462" width="10.7109375" style="118" bestFit="1" customWidth="1"/>
    <col min="10463" max="10464" width="0" style="118" hidden="1" customWidth="1"/>
    <col min="10465" max="10465" width="10.7109375" style="118" bestFit="1" customWidth="1"/>
    <col min="10466" max="10466" width="0" style="118" hidden="1" customWidth="1"/>
    <col min="10467" max="10467" width="11.7109375" style="118" bestFit="1" customWidth="1"/>
    <col min="10468" max="10468" width="10.7109375" style="118" bestFit="1" customWidth="1"/>
    <col min="10469" max="10469" width="9.7109375" style="118" bestFit="1" customWidth="1"/>
    <col min="10470" max="10470" width="0" style="118" hidden="1" customWidth="1"/>
    <col min="10471" max="10471" width="11.7109375" style="118" bestFit="1" customWidth="1"/>
    <col min="10472" max="10472" width="10" style="118" bestFit="1" customWidth="1"/>
    <col min="10473" max="10473" width="0" style="118" hidden="1" customWidth="1"/>
    <col min="10474" max="10476" width="11.7109375" style="118" bestFit="1" customWidth="1"/>
    <col min="10477" max="10477" width="10" style="118" bestFit="1" customWidth="1"/>
    <col min="10478" max="10478" width="0" style="118" hidden="1" customWidth="1"/>
    <col min="10479" max="10479" width="11.7109375" style="118" bestFit="1" customWidth="1"/>
    <col min="10480" max="10480" width="0" style="118" hidden="1" customWidth="1"/>
    <col min="10481" max="10482" width="11.7109375" style="118" bestFit="1" customWidth="1"/>
    <col min="10483" max="10483" width="9.7109375" style="118" bestFit="1" customWidth="1"/>
    <col min="10484" max="10484" width="11.7109375" style="118" bestFit="1" customWidth="1"/>
    <col min="10485" max="10485" width="10.7109375" style="118" bestFit="1" customWidth="1"/>
    <col min="10486" max="10486" width="10" style="118" bestFit="1" customWidth="1"/>
    <col min="10487" max="10487" width="11.7109375" style="118" bestFit="1" customWidth="1"/>
    <col min="10488" max="10491" width="0" style="118" hidden="1" customWidth="1"/>
    <col min="10492" max="10492" width="11.7109375" style="118" customWidth="1"/>
    <col min="10493" max="10497" width="0" style="118" hidden="1" customWidth="1"/>
    <col min="10498" max="10498" width="17" style="118" bestFit="1" customWidth="1"/>
    <col min="10499" max="10505" width="0" style="118" hidden="1" customWidth="1"/>
    <col min="10506" max="10506" width="11.7109375" style="118" bestFit="1" customWidth="1"/>
    <col min="10507" max="10508" width="0" style="118" hidden="1" customWidth="1"/>
    <col min="10509" max="10509" width="9" style="118" bestFit="1" customWidth="1"/>
    <col min="10510" max="10512" width="0" style="118" hidden="1" customWidth="1"/>
    <col min="10513" max="10513" width="9" style="118" bestFit="1" customWidth="1"/>
    <col min="10514" max="10514" width="0" style="118" hidden="1" customWidth="1"/>
    <col min="10515" max="10515" width="14" style="118" customWidth="1"/>
    <col min="10516" max="10516" width="9.42578125" style="118" bestFit="1" customWidth="1"/>
    <col min="10517" max="10517" width="9.7109375" style="118" bestFit="1" customWidth="1"/>
    <col min="10518" max="10520" width="0" style="118" hidden="1" customWidth="1"/>
    <col min="10521" max="10521" width="9" style="118" bestFit="1" customWidth="1"/>
    <col min="10522" max="10523" width="0" style="118" hidden="1" customWidth="1"/>
    <col min="10524" max="10524" width="10" style="118" bestFit="1" customWidth="1"/>
    <col min="10525" max="10529" width="0" style="118" hidden="1" customWidth="1"/>
    <col min="10530" max="10531" width="9.140625" style="118" bestFit="1" customWidth="1"/>
    <col min="10532" max="10535" width="0" style="118" hidden="1" customWidth="1"/>
    <col min="10536" max="10536" width="9.28515625" style="118" customWidth="1"/>
    <col min="10537" max="10539" width="10.140625" style="118" customWidth="1"/>
    <col min="10540" max="10540" width="9.7109375" style="118" customWidth="1"/>
    <col min="10541" max="10541" width="10" style="118" bestFit="1" customWidth="1"/>
    <col min="10542" max="10551" width="11.7109375" style="118" bestFit="1" customWidth="1"/>
    <col min="10552" max="10552" width="10" style="118" bestFit="1" customWidth="1"/>
    <col min="10553" max="10553" width="11.7109375" style="118" bestFit="1" customWidth="1"/>
    <col min="10554" max="10555" width="10.7109375" style="118" bestFit="1" customWidth="1"/>
    <col min="10556" max="10556" width="9" style="118" bestFit="1" customWidth="1"/>
    <col min="10557" max="10557" width="11.7109375" style="118" bestFit="1" customWidth="1"/>
    <col min="10558" max="10558" width="10" style="118" bestFit="1" customWidth="1"/>
    <col min="10559" max="10560" width="10.7109375" style="118" bestFit="1" customWidth="1"/>
    <col min="10561" max="10561" width="11.7109375" style="118" bestFit="1" customWidth="1"/>
    <col min="10562" max="10562" width="10.7109375" style="118" bestFit="1" customWidth="1"/>
    <col min="10563" max="10563" width="11.7109375" style="118" bestFit="1" customWidth="1"/>
    <col min="10564" max="10564" width="10" style="118" bestFit="1" customWidth="1"/>
    <col min="10565" max="10565" width="11.7109375" style="118" bestFit="1" customWidth="1"/>
    <col min="10566" max="10566" width="10.7109375" style="118" bestFit="1" customWidth="1"/>
    <col min="10567" max="10567" width="11.7109375" style="118" bestFit="1" customWidth="1"/>
    <col min="10568" max="10568" width="10.7109375" style="118" bestFit="1" customWidth="1"/>
    <col min="10569" max="10571" width="11.7109375" style="118" bestFit="1" customWidth="1"/>
    <col min="10572" max="10572" width="0" style="118" hidden="1" customWidth="1"/>
    <col min="10573" max="10573" width="11.7109375" style="118" bestFit="1" customWidth="1"/>
    <col min="10574" max="10574" width="9.7109375" style="118" customWidth="1"/>
    <col min="10575" max="10575" width="10.42578125" style="118" customWidth="1"/>
    <col min="10576" max="10576" width="11.28515625" style="118" customWidth="1"/>
    <col min="10577" max="10578" width="0" style="118" hidden="1" customWidth="1"/>
    <col min="10579" max="10579" width="9.7109375" style="118" customWidth="1"/>
    <col min="10580" max="10580" width="9.7109375" style="118" bestFit="1" customWidth="1"/>
    <col min="10581" max="10582" width="10.42578125" style="118" bestFit="1" customWidth="1"/>
    <col min="10583" max="10583" width="12.28515625" style="118" bestFit="1" customWidth="1"/>
    <col min="10584" max="10584" width="15.85546875" style="118" customWidth="1"/>
    <col min="10585" max="10674" width="9.140625" style="118"/>
    <col min="10675" max="10675" width="7.85546875" style="118" customWidth="1"/>
    <col min="10676" max="10676" width="35.28515625" style="118" customWidth="1"/>
    <col min="10677" max="10677" width="10.85546875" style="118" bestFit="1" customWidth="1"/>
    <col min="10678" max="10678" width="9.5703125" style="118" customWidth="1"/>
    <col min="10679" max="10679" width="12.140625" style="118" customWidth="1"/>
    <col min="10680" max="10680" width="10.7109375" style="118" bestFit="1" customWidth="1"/>
    <col min="10681" max="10682" width="0" style="118" hidden="1" customWidth="1"/>
    <col min="10683" max="10683" width="9.85546875" style="118" bestFit="1" customWidth="1"/>
    <col min="10684" max="10685" width="10" style="118" bestFit="1" customWidth="1"/>
    <col min="10686" max="10686" width="11.5703125" style="118" customWidth="1"/>
    <col min="10687" max="10687" width="9.28515625" style="118" customWidth="1"/>
    <col min="10688" max="10688" width="10" style="118" bestFit="1" customWidth="1"/>
    <col min="10689" max="10689" width="11.7109375" style="118" bestFit="1" customWidth="1"/>
    <col min="10690" max="10690" width="10.7109375" style="118" customWidth="1"/>
    <col min="10691" max="10691" width="11.7109375" style="118" bestFit="1" customWidth="1"/>
    <col min="10692" max="10692" width="10.7109375" style="118" customWidth="1"/>
    <col min="10693" max="10693" width="10" style="118" bestFit="1" customWidth="1"/>
    <col min="10694" max="10698" width="11.7109375" style="118" bestFit="1" customWidth="1"/>
    <col min="10699" max="10699" width="14" style="118" customWidth="1"/>
    <col min="10700" max="10701" width="11.7109375" style="118" bestFit="1" customWidth="1"/>
    <col min="10702" max="10702" width="9.5703125" style="118" customWidth="1"/>
    <col min="10703" max="10703" width="12.7109375" style="118" bestFit="1" customWidth="1"/>
    <col min="10704" max="10704" width="0" style="118" hidden="1" customWidth="1"/>
    <col min="10705" max="10705" width="11.7109375" style="118" bestFit="1" customWidth="1"/>
    <col min="10706" max="10706" width="0" style="118" hidden="1" customWidth="1"/>
    <col min="10707" max="10707" width="11.7109375" style="118" bestFit="1" customWidth="1"/>
    <col min="10708" max="10708" width="0" style="118" hidden="1" customWidth="1"/>
    <col min="10709" max="10709" width="9.85546875" style="118" bestFit="1" customWidth="1"/>
    <col min="10710" max="10715" width="0" style="118" hidden="1" customWidth="1"/>
    <col min="10716" max="10716" width="10.5703125" style="118" customWidth="1"/>
    <col min="10717" max="10717" width="10.140625" style="118" customWidth="1"/>
    <col min="10718" max="10718" width="10.7109375" style="118" bestFit="1" customWidth="1"/>
    <col min="10719" max="10720" width="0" style="118" hidden="1" customWidth="1"/>
    <col min="10721" max="10721" width="10.7109375" style="118" bestFit="1" customWidth="1"/>
    <col min="10722" max="10722" width="0" style="118" hidden="1" customWidth="1"/>
    <col min="10723" max="10723" width="11.7109375" style="118" bestFit="1" customWidth="1"/>
    <col min="10724" max="10724" width="10.7109375" style="118" bestFit="1" customWidth="1"/>
    <col min="10725" max="10725" width="9.7109375" style="118" bestFit="1" customWidth="1"/>
    <col min="10726" max="10726" width="0" style="118" hidden="1" customWidth="1"/>
    <col min="10727" max="10727" width="11.7109375" style="118" bestFit="1" customWidth="1"/>
    <col min="10728" max="10728" width="10" style="118" bestFit="1" customWidth="1"/>
    <col min="10729" max="10729" width="0" style="118" hidden="1" customWidth="1"/>
    <col min="10730" max="10732" width="11.7109375" style="118" bestFit="1" customWidth="1"/>
    <col min="10733" max="10733" width="10" style="118" bestFit="1" customWidth="1"/>
    <col min="10734" max="10734" width="0" style="118" hidden="1" customWidth="1"/>
    <col min="10735" max="10735" width="11.7109375" style="118" bestFit="1" customWidth="1"/>
    <col min="10736" max="10736" width="0" style="118" hidden="1" customWidth="1"/>
    <col min="10737" max="10738" width="11.7109375" style="118" bestFit="1" customWidth="1"/>
    <col min="10739" max="10739" width="9.7109375" style="118" bestFit="1" customWidth="1"/>
    <col min="10740" max="10740" width="11.7109375" style="118" bestFit="1" customWidth="1"/>
    <col min="10741" max="10741" width="10.7109375" style="118" bestFit="1" customWidth="1"/>
    <col min="10742" max="10742" width="10" style="118" bestFit="1" customWidth="1"/>
    <col min="10743" max="10743" width="11.7109375" style="118" bestFit="1" customWidth="1"/>
    <col min="10744" max="10747" width="0" style="118" hidden="1" customWidth="1"/>
    <col min="10748" max="10748" width="11.7109375" style="118" customWidth="1"/>
    <col min="10749" max="10753" width="0" style="118" hidden="1" customWidth="1"/>
    <col min="10754" max="10754" width="17" style="118" bestFit="1" customWidth="1"/>
    <col min="10755" max="10761" width="0" style="118" hidden="1" customWidth="1"/>
    <col min="10762" max="10762" width="11.7109375" style="118" bestFit="1" customWidth="1"/>
    <col min="10763" max="10764" width="0" style="118" hidden="1" customWidth="1"/>
    <col min="10765" max="10765" width="9" style="118" bestFit="1" customWidth="1"/>
    <col min="10766" max="10768" width="0" style="118" hidden="1" customWidth="1"/>
    <col min="10769" max="10769" width="9" style="118" bestFit="1" customWidth="1"/>
    <col min="10770" max="10770" width="0" style="118" hidden="1" customWidth="1"/>
    <col min="10771" max="10771" width="14" style="118" customWidth="1"/>
    <col min="10772" max="10772" width="9.42578125" style="118" bestFit="1" customWidth="1"/>
    <col min="10773" max="10773" width="9.7109375" style="118" bestFit="1" customWidth="1"/>
    <col min="10774" max="10776" width="0" style="118" hidden="1" customWidth="1"/>
    <col min="10777" max="10777" width="9" style="118" bestFit="1" customWidth="1"/>
    <col min="10778" max="10779" width="0" style="118" hidden="1" customWidth="1"/>
    <col min="10780" max="10780" width="10" style="118" bestFit="1" customWidth="1"/>
    <col min="10781" max="10785" width="0" style="118" hidden="1" customWidth="1"/>
    <col min="10786" max="10787" width="9.140625" style="118" bestFit="1" customWidth="1"/>
    <col min="10788" max="10791" width="0" style="118" hidden="1" customWidth="1"/>
    <col min="10792" max="10792" width="9.28515625" style="118" customWidth="1"/>
    <col min="10793" max="10795" width="10.140625" style="118" customWidth="1"/>
    <col min="10796" max="10796" width="9.7109375" style="118" customWidth="1"/>
    <col min="10797" max="10797" width="10" style="118" bestFit="1" customWidth="1"/>
    <col min="10798" max="10807" width="11.7109375" style="118" bestFit="1" customWidth="1"/>
    <col min="10808" max="10808" width="10" style="118" bestFit="1" customWidth="1"/>
    <col min="10809" max="10809" width="11.7109375" style="118" bestFit="1" customWidth="1"/>
    <col min="10810" max="10811" width="10.7109375" style="118" bestFit="1" customWidth="1"/>
    <col min="10812" max="10812" width="9" style="118" bestFit="1" customWidth="1"/>
    <col min="10813" max="10813" width="11.7109375" style="118" bestFit="1" customWidth="1"/>
    <col min="10814" max="10814" width="10" style="118" bestFit="1" customWidth="1"/>
    <col min="10815" max="10816" width="10.7109375" style="118" bestFit="1" customWidth="1"/>
    <col min="10817" max="10817" width="11.7109375" style="118" bestFit="1" customWidth="1"/>
    <col min="10818" max="10818" width="10.7109375" style="118" bestFit="1" customWidth="1"/>
    <col min="10819" max="10819" width="11.7109375" style="118" bestFit="1" customWidth="1"/>
    <col min="10820" max="10820" width="10" style="118" bestFit="1" customWidth="1"/>
    <col min="10821" max="10821" width="11.7109375" style="118" bestFit="1" customWidth="1"/>
    <col min="10822" max="10822" width="10.7109375" style="118" bestFit="1" customWidth="1"/>
    <col min="10823" max="10823" width="11.7109375" style="118" bestFit="1" customWidth="1"/>
    <col min="10824" max="10824" width="10.7109375" style="118" bestFit="1" customWidth="1"/>
    <col min="10825" max="10827" width="11.7109375" style="118" bestFit="1" customWidth="1"/>
    <col min="10828" max="10828" width="0" style="118" hidden="1" customWidth="1"/>
    <col min="10829" max="10829" width="11.7109375" style="118" bestFit="1" customWidth="1"/>
    <col min="10830" max="10830" width="9.7109375" style="118" customWidth="1"/>
    <col min="10831" max="10831" width="10.42578125" style="118" customWidth="1"/>
    <col min="10832" max="10832" width="11.28515625" style="118" customWidth="1"/>
    <col min="10833" max="10834" width="0" style="118" hidden="1" customWidth="1"/>
    <col min="10835" max="10835" width="9.7109375" style="118" customWidth="1"/>
    <col min="10836" max="10836" width="9.7109375" style="118" bestFit="1" customWidth="1"/>
    <col min="10837" max="10838" width="10.42578125" style="118" bestFit="1" customWidth="1"/>
    <col min="10839" max="10839" width="12.28515625" style="118" bestFit="1" customWidth="1"/>
    <col min="10840" max="10840" width="15.85546875" style="118" customWidth="1"/>
    <col min="10841" max="10930" width="9.140625" style="118"/>
    <col min="10931" max="10931" width="7.85546875" style="118" customWidth="1"/>
    <col min="10932" max="10932" width="35.28515625" style="118" customWidth="1"/>
    <col min="10933" max="10933" width="10.85546875" style="118" bestFit="1" customWidth="1"/>
    <col min="10934" max="10934" width="9.5703125" style="118" customWidth="1"/>
    <col min="10935" max="10935" width="12.140625" style="118" customWidth="1"/>
    <col min="10936" max="10936" width="10.7109375" style="118" bestFit="1" customWidth="1"/>
    <col min="10937" max="10938" width="0" style="118" hidden="1" customWidth="1"/>
    <col min="10939" max="10939" width="9.85546875" style="118" bestFit="1" customWidth="1"/>
    <col min="10940" max="10941" width="10" style="118" bestFit="1" customWidth="1"/>
    <col min="10942" max="10942" width="11.5703125" style="118" customWidth="1"/>
    <col min="10943" max="10943" width="9.28515625" style="118" customWidth="1"/>
    <col min="10944" max="10944" width="10" style="118" bestFit="1" customWidth="1"/>
    <col min="10945" max="10945" width="11.7109375" style="118" bestFit="1" customWidth="1"/>
    <col min="10946" max="10946" width="10.7109375" style="118" customWidth="1"/>
    <col min="10947" max="10947" width="11.7109375" style="118" bestFit="1" customWidth="1"/>
    <col min="10948" max="10948" width="10.7109375" style="118" customWidth="1"/>
    <col min="10949" max="10949" width="10" style="118" bestFit="1" customWidth="1"/>
    <col min="10950" max="10954" width="11.7109375" style="118" bestFit="1" customWidth="1"/>
    <col min="10955" max="10955" width="14" style="118" customWidth="1"/>
    <col min="10956" max="10957" width="11.7109375" style="118" bestFit="1" customWidth="1"/>
    <col min="10958" max="10958" width="9.5703125" style="118" customWidth="1"/>
    <col min="10959" max="10959" width="12.7109375" style="118" bestFit="1" customWidth="1"/>
    <col min="10960" max="10960" width="0" style="118" hidden="1" customWidth="1"/>
    <col min="10961" max="10961" width="11.7109375" style="118" bestFit="1" customWidth="1"/>
    <col min="10962" max="10962" width="0" style="118" hidden="1" customWidth="1"/>
    <col min="10963" max="10963" width="11.7109375" style="118" bestFit="1" customWidth="1"/>
    <col min="10964" max="10964" width="0" style="118" hidden="1" customWidth="1"/>
    <col min="10965" max="10965" width="9.85546875" style="118" bestFit="1" customWidth="1"/>
    <col min="10966" max="10971" width="0" style="118" hidden="1" customWidth="1"/>
    <col min="10972" max="10972" width="10.5703125" style="118" customWidth="1"/>
    <col min="10973" max="10973" width="10.140625" style="118" customWidth="1"/>
    <col min="10974" max="10974" width="10.7109375" style="118" bestFit="1" customWidth="1"/>
    <col min="10975" max="10976" width="0" style="118" hidden="1" customWidth="1"/>
    <col min="10977" max="10977" width="10.7109375" style="118" bestFit="1" customWidth="1"/>
    <col min="10978" max="10978" width="0" style="118" hidden="1" customWidth="1"/>
    <col min="10979" max="10979" width="11.7109375" style="118" bestFit="1" customWidth="1"/>
    <col min="10980" max="10980" width="10.7109375" style="118" bestFit="1" customWidth="1"/>
    <col min="10981" max="10981" width="9.7109375" style="118" bestFit="1" customWidth="1"/>
    <col min="10982" max="10982" width="0" style="118" hidden="1" customWidth="1"/>
    <col min="10983" max="10983" width="11.7109375" style="118" bestFit="1" customWidth="1"/>
    <col min="10984" max="10984" width="10" style="118" bestFit="1" customWidth="1"/>
    <col min="10985" max="10985" width="0" style="118" hidden="1" customWidth="1"/>
    <col min="10986" max="10988" width="11.7109375" style="118" bestFit="1" customWidth="1"/>
    <col min="10989" max="10989" width="10" style="118" bestFit="1" customWidth="1"/>
    <col min="10990" max="10990" width="0" style="118" hidden="1" customWidth="1"/>
    <col min="10991" max="10991" width="11.7109375" style="118" bestFit="1" customWidth="1"/>
    <col min="10992" max="10992" width="0" style="118" hidden="1" customWidth="1"/>
    <col min="10993" max="10994" width="11.7109375" style="118" bestFit="1" customWidth="1"/>
    <col min="10995" max="10995" width="9.7109375" style="118" bestFit="1" customWidth="1"/>
    <col min="10996" max="10996" width="11.7109375" style="118" bestFit="1" customWidth="1"/>
    <col min="10997" max="10997" width="10.7109375" style="118" bestFit="1" customWidth="1"/>
    <col min="10998" max="10998" width="10" style="118" bestFit="1" customWidth="1"/>
    <col min="10999" max="10999" width="11.7109375" style="118" bestFit="1" customWidth="1"/>
    <col min="11000" max="11003" width="0" style="118" hidden="1" customWidth="1"/>
    <col min="11004" max="11004" width="11.7109375" style="118" customWidth="1"/>
    <col min="11005" max="11009" width="0" style="118" hidden="1" customWidth="1"/>
    <col min="11010" max="11010" width="17" style="118" bestFit="1" customWidth="1"/>
    <col min="11011" max="11017" width="0" style="118" hidden="1" customWidth="1"/>
    <col min="11018" max="11018" width="11.7109375" style="118" bestFit="1" customWidth="1"/>
    <col min="11019" max="11020" width="0" style="118" hidden="1" customWidth="1"/>
    <col min="11021" max="11021" width="9" style="118" bestFit="1" customWidth="1"/>
    <col min="11022" max="11024" width="0" style="118" hidden="1" customWidth="1"/>
    <col min="11025" max="11025" width="9" style="118" bestFit="1" customWidth="1"/>
    <col min="11026" max="11026" width="0" style="118" hidden="1" customWidth="1"/>
    <col min="11027" max="11027" width="14" style="118" customWidth="1"/>
    <col min="11028" max="11028" width="9.42578125" style="118" bestFit="1" customWidth="1"/>
    <col min="11029" max="11029" width="9.7109375" style="118" bestFit="1" customWidth="1"/>
    <col min="11030" max="11032" width="0" style="118" hidden="1" customWidth="1"/>
    <col min="11033" max="11033" width="9" style="118" bestFit="1" customWidth="1"/>
    <col min="11034" max="11035" width="0" style="118" hidden="1" customWidth="1"/>
    <col min="11036" max="11036" width="10" style="118" bestFit="1" customWidth="1"/>
    <col min="11037" max="11041" width="0" style="118" hidden="1" customWidth="1"/>
    <col min="11042" max="11043" width="9.140625" style="118" bestFit="1" customWidth="1"/>
    <col min="11044" max="11047" width="0" style="118" hidden="1" customWidth="1"/>
    <col min="11048" max="11048" width="9.28515625" style="118" customWidth="1"/>
    <col min="11049" max="11051" width="10.140625" style="118" customWidth="1"/>
    <col min="11052" max="11052" width="9.7109375" style="118" customWidth="1"/>
    <col min="11053" max="11053" width="10" style="118" bestFit="1" customWidth="1"/>
    <col min="11054" max="11063" width="11.7109375" style="118" bestFit="1" customWidth="1"/>
    <col min="11064" max="11064" width="10" style="118" bestFit="1" customWidth="1"/>
    <col min="11065" max="11065" width="11.7109375" style="118" bestFit="1" customWidth="1"/>
    <col min="11066" max="11067" width="10.7109375" style="118" bestFit="1" customWidth="1"/>
    <col min="11068" max="11068" width="9" style="118" bestFit="1" customWidth="1"/>
    <col min="11069" max="11069" width="11.7109375" style="118" bestFit="1" customWidth="1"/>
    <col min="11070" max="11070" width="10" style="118" bestFit="1" customWidth="1"/>
    <col min="11071" max="11072" width="10.7109375" style="118" bestFit="1" customWidth="1"/>
    <col min="11073" max="11073" width="11.7109375" style="118" bestFit="1" customWidth="1"/>
    <col min="11074" max="11074" width="10.7109375" style="118" bestFit="1" customWidth="1"/>
    <col min="11075" max="11075" width="11.7109375" style="118" bestFit="1" customWidth="1"/>
    <col min="11076" max="11076" width="10" style="118" bestFit="1" customWidth="1"/>
    <col min="11077" max="11077" width="11.7109375" style="118" bestFit="1" customWidth="1"/>
    <col min="11078" max="11078" width="10.7109375" style="118" bestFit="1" customWidth="1"/>
    <col min="11079" max="11079" width="11.7109375" style="118" bestFit="1" customWidth="1"/>
    <col min="11080" max="11080" width="10.7109375" style="118" bestFit="1" customWidth="1"/>
    <col min="11081" max="11083" width="11.7109375" style="118" bestFit="1" customWidth="1"/>
    <col min="11084" max="11084" width="0" style="118" hidden="1" customWidth="1"/>
    <col min="11085" max="11085" width="11.7109375" style="118" bestFit="1" customWidth="1"/>
    <col min="11086" max="11086" width="9.7109375" style="118" customWidth="1"/>
    <col min="11087" max="11087" width="10.42578125" style="118" customWidth="1"/>
    <col min="11088" max="11088" width="11.28515625" style="118" customWidth="1"/>
    <col min="11089" max="11090" width="0" style="118" hidden="1" customWidth="1"/>
    <col min="11091" max="11091" width="9.7109375" style="118" customWidth="1"/>
    <col min="11092" max="11092" width="9.7109375" style="118" bestFit="1" customWidth="1"/>
    <col min="11093" max="11094" width="10.42578125" style="118" bestFit="1" customWidth="1"/>
    <col min="11095" max="11095" width="12.28515625" style="118" bestFit="1" customWidth="1"/>
    <col min="11096" max="11096" width="15.85546875" style="118" customWidth="1"/>
    <col min="11097" max="11186" width="9.140625" style="118"/>
    <col min="11187" max="11187" width="7.85546875" style="118" customWidth="1"/>
    <col min="11188" max="11188" width="35.28515625" style="118" customWidth="1"/>
    <col min="11189" max="11189" width="10.85546875" style="118" bestFit="1" customWidth="1"/>
    <col min="11190" max="11190" width="9.5703125" style="118" customWidth="1"/>
    <col min="11191" max="11191" width="12.140625" style="118" customWidth="1"/>
    <col min="11192" max="11192" width="10.7109375" style="118" bestFit="1" customWidth="1"/>
    <col min="11193" max="11194" width="0" style="118" hidden="1" customWidth="1"/>
    <col min="11195" max="11195" width="9.85546875" style="118" bestFit="1" customWidth="1"/>
    <col min="11196" max="11197" width="10" style="118" bestFit="1" customWidth="1"/>
    <col min="11198" max="11198" width="11.5703125" style="118" customWidth="1"/>
    <col min="11199" max="11199" width="9.28515625" style="118" customWidth="1"/>
    <col min="11200" max="11200" width="10" style="118" bestFit="1" customWidth="1"/>
    <col min="11201" max="11201" width="11.7109375" style="118" bestFit="1" customWidth="1"/>
    <col min="11202" max="11202" width="10.7109375" style="118" customWidth="1"/>
    <col min="11203" max="11203" width="11.7109375" style="118" bestFit="1" customWidth="1"/>
    <col min="11204" max="11204" width="10.7109375" style="118" customWidth="1"/>
    <col min="11205" max="11205" width="10" style="118" bestFit="1" customWidth="1"/>
    <col min="11206" max="11210" width="11.7109375" style="118" bestFit="1" customWidth="1"/>
    <col min="11211" max="11211" width="14" style="118" customWidth="1"/>
    <col min="11212" max="11213" width="11.7109375" style="118" bestFit="1" customWidth="1"/>
    <col min="11214" max="11214" width="9.5703125" style="118" customWidth="1"/>
    <col min="11215" max="11215" width="12.7109375" style="118" bestFit="1" customWidth="1"/>
    <col min="11216" max="11216" width="0" style="118" hidden="1" customWidth="1"/>
    <col min="11217" max="11217" width="11.7109375" style="118" bestFit="1" customWidth="1"/>
    <col min="11218" max="11218" width="0" style="118" hidden="1" customWidth="1"/>
    <col min="11219" max="11219" width="11.7109375" style="118" bestFit="1" customWidth="1"/>
    <col min="11220" max="11220" width="0" style="118" hidden="1" customWidth="1"/>
    <col min="11221" max="11221" width="9.85546875" style="118" bestFit="1" customWidth="1"/>
    <col min="11222" max="11227" width="0" style="118" hidden="1" customWidth="1"/>
    <col min="11228" max="11228" width="10.5703125" style="118" customWidth="1"/>
    <col min="11229" max="11229" width="10.140625" style="118" customWidth="1"/>
    <col min="11230" max="11230" width="10.7109375" style="118" bestFit="1" customWidth="1"/>
    <col min="11231" max="11232" width="0" style="118" hidden="1" customWidth="1"/>
    <col min="11233" max="11233" width="10.7109375" style="118" bestFit="1" customWidth="1"/>
    <col min="11234" max="11234" width="0" style="118" hidden="1" customWidth="1"/>
    <col min="11235" max="11235" width="11.7109375" style="118" bestFit="1" customWidth="1"/>
    <col min="11236" max="11236" width="10.7109375" style="118" bestFit="1" customWidth="1"/>
    <col min="11237" max="11237" width="9.7109375" style="118" bestFit="1" customWidth="1"/>
    <col min="11238" max="11238" width="0" style="118" hidden="1" customWidth="1"/>
    <col min="11239" max="11239" width="11.7109375" style="118" bestFit="1" customWidth="1"/>
    <col min="11240" max="11240" width="10" style="118" bestFit="1" customWidth="1"/>
    <col min="11241" max="11241" width="0" style="118" hidden="1" customWidth="1"/>
    <col min="11242" max="11244" width="11.7109375" style="118" bestFit="1" customWidth="1"/>
    <col min="11245" max="11245" width="10" style="118" bestFit="1" customWidth="1"/>
    <col min="11246" max="11246" width="0" style="118" hidden="1" customWidth="1"/>
    <col min="11247" max="11247" width="11.7109375" style="118" bestFit="1" customWidth="1"/>
    <col min="11248" max="11248" width="0" style="118" hidden="1" customWidth="1"/>
    <col min="11249" max="11250" width="11.7109375" style="118" bestFit="1" customWidth="1"/>
    <col min="11251" max="11251" width="9.7109375" style="118" bestFit="1" customWidth="1"/>
    <col min="11252" max="11252" width="11.7109375" style="118" bestFit="1" customWidth="1"/>
    <col min="11253" max="11253" width="10.7109375" style="118" bestFit="1" customWidth="1"/>
    <col min="11254" max="11254" width="10" style="118" bestFit="1" customWidth="1"/>
    <col min="11255" max="11255" width="11.7109375" style="118" bestFit="1" customWidth="1"/>
    <col min="11256" max="11259" width="0" style="118" hidden="1" customWidth="1"/>
    <col min="11260" max="11260" width="11.7109375" style="118" customWidth="1"/>
    <col min="11261" max="11265" width="0" style="118" hidden="1" customWidth="1"/>
    <col min="11266" max="11266" width="17" style="118" bestFit="1" customWidth="1"/>
    <col min="11267" max="11273" width="0" style="118" hidden="1" customWidth="1"/>
    <col min="11274" max="11274" width="11.7109375" style="118" bestFit="1" customWidth="1"/>
    <col min="11275" max="11276" width="0" style="118" hidden="1" customWidth="1"/>
    <col min="11277" max="11277" width="9" style="118" bestFit="1" customWidth="1"/>
    <col min="11278" max="11280" width="0" style="118" hidden="1" customWidth="1"/>
    <col min="11281" max="11281" width="9" style="118" bestFit="1" customWidth="1"/>
    <col min="11282" max="11282" width="0" style="118" hidden="1" customWidth="1"/>
    <col min="11283" max="11283" width="14" style="118" customWidth="1"/>
    <col min="11284" max="11284" width="9.42578125" style="118" bestFit="1" customWidth="1"/>
    <col min="11285" max="11285" width="9.7109375" style="118" bestFit="1" customWidth="1"/>
    <col min="11286" max="11288" width="0" style="118" hidden="1" customWidth="1"/>
    <col min="11289" max="11289" width="9" style="118" bestFit="1" customWidth="1"/>
    <col min="11290" max="11291" width="0" style="118" hidden="1" customWidth="1"/>
    <col min="11292" max="11292" width="10" style="118" bestFit="1" customWidth="1"/>
    <col min="11293" max="11297" width="0" style="118" hidden="1" customWidth="1"/>
    <col min="11298" max="11299" width="9.140625" style="118" bestFit="1" customWidth="1"/>
    <col min="11300" max="11303" width="0" style="118" hidden="1" customWidth="1"/>
    <col min="11304" max="11304" width="9.28515625" style="118" customWidth="1"/>
    <col min="11305" max="11307" width="10.140625" style="118" customWidth="1"/>
    <col min="11308" max="11308" width="9.7109375" style="118" customWidth="1"/>
    <col min="11309" max="11309" width="10" style="118" bestFit="1" customWidth="1"/>
    <col min="11310" max="11319" width="11.7109375" style="118" bestFit="1" customWidth="1"/>
    <col min="11320" max="11320" width="10" style="118" bestFit="1" customWidth="1"/>
    <col min="11321" max="11321" width="11.7109375" style="118" bestFit="1" customWidth="1"/>
    <col min="11322" max="11323" width="10.7109375" style="118" bestFit="1" customWidth="1"/>
    <col min="11324" max="11324" width="9" style="118" bestFit="1" customWidth="1"/>
    <col min="11325" max="11325" width="11.7109375" style="118" bestFit="1" customWidth="1"/>
    <col min="11326" max="11326" width="10" style="118" bestFit="1" customWidth="1"/>
    <col min="11327" max="11328" width="10.7109375" style="118" bestFit="1" customWidth="1"/>
    <col min="11329" max="11329" width="11.7109375" style="118" bestFit="1" customWidth="1"/>
    <col min="11330" max="11330" width="10.7109375" style="118" bestFit="1" customWidth="1"/>
    <col min="11331" max="11331" width="11.7109375" style="118" bestFit="1" customWidth="1"/>
    <col min="11332" max="11332" width="10" style="118" bestFit="1" customWidth="1"/>
    <col min="11333" max="11333" width="11.7109375" style="118" bestFit="1" customWidth="1"/>
    <col min="11334" max="11334" width="10.7109375" style="118" bestFit="1" customWidth="1"/>
    <col min="11335" max="11335" width="11.7109375" style="118" bestFit="1" customWidth="1"/>
    <col min="11336" max="11336" width="10.7109375" style="118" bestFit="1" customWidth="1"/>
    <col min="11337" max="11339" width="11.7109375" style="118" bestFit="1" customWidth="1"/>
    <col min="11340" max="11340" width="0" style="118" hidden="1" customWidth="1"/>
    <col min="11341" max="11341" width="11.7109375" style="118" bestFit="1" customWidth="1"/>
    <col min="11342" max="11342" width="9.7109375" style="118" customWidth="1"/>
    <col min="11343" max="11343" width="10.42578125" style="118" customWidth="1"/>
    <col min="11344" max="11344" width="11.28515625" style="118" customWidth="1"/>
    <col min="11345" max="11346" width="0" style="118" hidden="1" customWidth="1"/>
    <col min="11347" max="11347" width="9.7109375" style="118" customWidth="1"/>
    <col min="11348" max="11348" width="9.7109375" style="118" bestFit="1" customWidth="1"/>
    <col min="11349" max="11350" width="10.42578125" style="118" bestFit="1" customWidth="1"/>
    <col min="11351" max="11351" width="12.28515625" style="118" bestFit="1" customWidth="1"/>
    <col min="11352" max="11352" width="15.85546875" style="118" customWidth="1"/>
    <col min="11353" max="11442" width="9.140625" style="118"/>
    <col min="11443" max="11443" width="7.85546875" style="118" customWidth="1"/>
    <col min="11444" max="11444" width="35.28515625" style="118" customWidth="1"/>
    <col min="11445" max="11445" width="10.85546875" style="118" bestFit="1" customWidth="1"/>
    <col min="11446" max="11446" width="9.5703125" style="118" customWidth="1"/>
    <col min="11447" max="11447" width="12.140625" style="118" customWidth="1"/>
    <col min="11448" max="11448" width="10.7109375" style="118" bestFit="1" customWidth="1"/>
    <col min="11449" max="11450" width="0" style="118" hidden="1" customWidth="1"/>
    <col min="11451" max="11451" width="9.85546875" style="118" bestFit="1" customWidth="1"/>
    <col min="11452" max="11453" width="10" style="118" bestFit="1" customWidth="1"/>
    <col min="11454" max="11454" width="11.5703125" style="118" customWidth="1"/>
    <col min="11455" max="11455" width="9.28515625" style="118" customWidth="1"/>
    <col min="11456" max="11456" width="10" style="118" bestFit="1" customWidth="1"/>
    <col min="11457" max="11457" width="11.7109375" style="118" bestFit="1" customWidth="1"/>
    <col min="11458" max="11458" width="10.7109375" style="118" customWidth="1"/>
    <col min="11459" max="11459" width="11.7109375" style="118" bestFit="1" customWidth="1"/>
    <col min="11460" max="11460" width="10.7109375" style="118" customWidth="1"/>
    <col min="11461" max="11461" width="10" style="118" bestFit="1" customWidth="1"/>
    <col min="11462" max="11466" width="11.7109375" style="118" bestFit="1" customWidth="1"/>
    <col min="11467" max="11467" width="14" style="118" customWidth="1"/>
    <col min="11468" max="11469" width="11.7109375" style="118" bestFit="1" customWidth="1"/>
    <col min="11470" max="11470" width="9.5703125" style="118" customWidth="1"/>
    <col min="11471" max="11471" width="12.7109375" style="118" bestFit="1" customWidth="1"/>
    <col min="11472" max="11472" width="0" style="118" hidden="1" customWidth="1"/>
    <col min="11473" max="11473" width="11.7109375" style="118" bestFit="1" customWidth="1"/>
    <col min="11474" max="11474" width="0" style="118" hidden="1" customWidth="1"/>
    <col min="11475" max="11475" width="11.7109375" style="118" bestFit="1" customWidth="1"/>
    <col min="11476" max="11476" width="0" style="118" hidden="1" customWidth="1"/>
    <col min="11477" max="11477" width="9.85546875" style="118" bestFit="1" customWidth="1"/>
    <col min="11478" max="11483" width="0" style="118" hidden="1" customWidth="1"/>
    <col min="11484" max="11484" width="10.5703125" style="118" customWidth="1"/>
    <col min="11485" max="11485" width="10.140625" style="118" customWidth="1"/>
    <col min="11486" max="11486" width="10.7109375" style="118" bestFit="1" customWidth="1"/>
    <col min="11487" max="11488" width="0" style="118" hidden="1" customWidth="1"/>
    <col min="11489" max="11489" width="10.7109375" style="118" bestFit="1" customWidth="1"/>
    <col min="11490" max="11490" width="0" style="118" hidden="1" customWidth="1"/>
    <col min="11491" max="11491" width="11.7109375" style="118" bestFit="1" customWidth="1"/>
    <col min="11492" max="11492" width="10.7109375" style="118" bestFit="1" customWidth="1"/>
    <col min="11493" max="11493" width="9.7109375" style="118" bestFit="1" customWidth="1"/>
    <col min="11494" max="11494" width="0" style="118" hidden="1" customWidth="1"/>
    <col min="11495" max="11495" width="11.7109375" style="118" bestFit="1" customWidth="1"/>
    <col min="11496" max="11496" width="10" style="118" bestFit="1" customWidth="1"/>
    <col min="11497" max="11497" width="0" style="118" hidden="1" customWidth="1"/>
    <col min="11498" max="11500" width="11.7109375" style="118" bestFit="1" customWidth="1"/>
    <col min="11501" max="11501" width="10" style="118" bestFit="1" customWidth="1"/>
    <col min="11502" max="11502" width="0" style="118" hidden="1" customWidth="1"/>
    <col min="11503" max="11503" width="11.7109375" style="118" bestFit="1" customWidth="1"/>
    <col min="11504" max="11504" width="0" style="118" hidden="1" customWidth="1"/>
    <col min="11505" max="11506" width="11.7109375" style="118" bestFit="1" customWidth="1"/>
    <col min="11507" max="11507" width="9.7109375" style="118" bestFit="1" customWidth="1"/>
    <col min="11508" max="11508" width="11.7109375" style="118" bestFit="1" customWidth="1"/>
    <col min="11509" max="11509" width="10.7109375" style="118" bestFit="1" customWidth="1"/>
    <col min="11510" max="11510" width="10" style="118" bestFit="1" customWidth="1"/>
    <col min="11511" max="11511" width="11.7109375" style="118" bestFit="1" customWidth="1"/>
    <col min="11512" max="11515" width="0" style="118" hidden="1" customWidth="1"/>
    <col min="11516" max="11516" width="11.7109375" style="118" customWidth="1"/>
    <col min="11517" max="11521" width="0" style="118" hidden="1" customWidth="1"/>
    <col min="11522" max="11522" width="17" style="118" bestFit="1" customWidth="1"/>
    <col min="11523" max="11529" width="0" style="118" hidden="1" customWidth="1"/>
    <col min="11530" max="11530" width="11.7109375" style="118" bestFit="1" customWidth="1"/>
    <col min="11531" max="11532" width="0" style="118" hidden="1" customWidth="1"/>
    <col min="11533" max="11533" width="9" style="118" bestFit="1" customWidth="1"/>
    <col min="11534" max="11536" width="0" style="118" hidden="1" customWidth="1"/>
    <col min="11537" max="11537" width="9" style="118" bestFit="1" customWidth="1"/>
    <col min="11538" max="11538" width="0" style="118" hidden="1" customWidth="1"/>
    <col min="11539" max="11539" width="14" style="118" customWidth="1"/>
    <col min="11540" max="11540" width="9.42578125" style="118" bestFit="1" customWidth="1"/>
    <col min="11541" max="11541" width="9.7109375" style="118" bestFit="1" customWidth="1"/>
    <col min="11542" max="11544" width="0" style="118" hidden="1" customWidth="1"/>
    <col min="11545" max="11545" width="9" style="118" bestFit="1" customWidth="1"/>
    <col min="11546" max="11547" width="0" style="118" hidden="1" customWidth="1"/>
    <col min="11548" max="11548" width="10" style="118" bestFit="1" customWidth="1"/>
    <col min="11549" max="11553" width="0" style="118" hidden="1" customWidth="1"/>
    <col min="11554" max="11555" width="9.140625" style="118" bestFit="1" customWidth="1"/>
    <col min="11556" max="11559" width="0" style="118" hidden="1" customWidth="1"/>
    <col min="11560" max="11560" width="9.28515625" style="118" customWidth="1"/>
    <col min="11561" max="11563" width="10.140625" style="118" customWidth="1"/>
    <col min="11564" max="11564" width="9.7109375" style="118" customWidth="1"/>
    <col min="11565" max="11565" width="10" style="118" bestFit="1" customWidth="1"/>
    <col min="11566" max="11575" width="11.7109375" style="118" bestFit="1" customWidth="1"/>
    <col min="11576" max="11576" width="10" style="118" bestFit="1" customWidth="1"/>
    <col min="11577" max="11577" width="11.7109375" style="118" bestFit="1" customWidth="1"/>
    <col min="11578" max="11579" width="10.7109375" style="118" bestFit="1" customWidth="1"/>
    <col min="11580" max="11580" width="9" style="118" bestFit="1" customWidth="1"/>
    <col min="11581" max="11581" width="11.7109375" style="118" bestFit="1" customWidth="1"/>
    <col min="11582" max="11582" width="10" style="118" bestFit="1" customWidth="1"/>
    <col min="11583" max="11584" width="10.7109375" style="118" bestFit="1" customWidth="1"/>
    <col min="11585" max="11585" width="11.7109375" style="118" bestFit="1" customWidth="1"/>
    <col min="11586" max="11586" width="10.7109375" style="118" bestFit="1" customWidth="1"/>
    <col min="11587" max="11587" width="11.7109375" style="118" bestFit="1" customWidth="1"/>
    <col min="11588" max="11588" width="10" style="118" bestFit="1" customWidth="1"/>
    <col min="11589" max="11589" width="11.7109375" style="118" bestFit="1" customWidth="1"/>
    <col min="11590" max="11590" width="10.7109375" style="118" bestFit="1" customWidth="1"/>
    <col min="11591" max="11591" width="11.7109375" style="118" bestFit="1" customWidth="1"/>
    <col min="11592" max="11592" width="10.7109375" style="118" bestFit="1" customWidth="1"/>
    <col min="11593" max="11595" width="11.7109375" style="118" bestFit="1" customWidth="1"/>
    <col min="11596" max="11596" width="0" style="118" hidden="1" customWidth="1"/>
    <col min="11597" max="11597" width="11.7109375" style="118" bestFit="1" customWidth="1"/>
    <col min="11598" max="11598" width="9.7109375" style="118" customWidth="1"/>
    <col min="11599" max="11599" width="10.42578125" style="118" customWidth="1"/>
    <col min="11600" max="11600" width="11.28515625" style="118" customWidth="1"/>
    <col min="11601" max="11602" width="0" style="118" hidden="1" customWidth="1"/>
    <col min="11603" max="11603" width="9.7109375" style="118" customWidth="1"/>
    <col min="11604" max="11604" width="9.7109375" style="118" bestFit="1" customWidth="1"/>
    <col min="11605" max="11606" width="10.42578125" style="118" bestFit="1" customWidth="1"/>
    <col min="11607" max="11607" width="12.28515625" style="118" bestFit="1" customWidth="1"/>
    <col min="11608" max="11608" width="15.85546875" style="118" customWidth="1"/>
    <col min="11609" max="11698" width="9.140625" style="118"/>
    <col min="11699" max="11699" width="7.85546875" style="118" customWidth="1"/>
    <col min="11700" max="11700" width="35.28515625" style="118" customWidth="1"/>
    <col min="11701" max="11701" width="10.85546875" style="118" bestFit="1" customWidth="1"/>
    <col min="11702" max="11702" width="9.5703125" style="118" customWidth="1"/>
    <col min="11703" max="11703" width="12.140625" style="118" customWidth="1"/>
    <col min="11704" max="11704" width="10.7109375" style="118" bestFit="1" customWidth="1"/>
    <col min="11705" max="11706" width="0" style="118" hidden="1" customWidth="1"/>
    <col min="11707" max="11707" width="9.85546875" style="118" bestFit="1" customWidth="1"/>
    <col min="11708" max="11709" width="10" style="118" bestFit="1" customWidth="1"/>
    <col min="11710" max="11710" width="11.5703125" style="118" customWidth="1"/>
    <col min="11711" max="11711" width="9.28515625" style="118" customWidth="1"/>
    <col min="11712" max="11712" width="10" style="118" bestFit="1" customWidth="1"/>
    <col min="11713" max="11713" width="11.7109375" style="118" bestFit="1" customWidth="1"/>
    <col min="11714" max="11714" width="10.7109375" style="118" customWidth="1"/>
    <col min="11715" max="11715" width="11.7109375" style="118" bestFit="1" customWidth="1"/>
    <col min="11716" max="11716" width="10.7109375" style="118" customWidth="1"/>
    <col min="11717" max="11717" width="10" style="118" bestFit="1" customWidth="1"/>
    <col min="11718" max="11722" width="11.7109375" style="118" bestFit="1" customWidth="1"/>
    <col min="11723" max="11723" width="14" style="118" customWidth="1"/>
    <col min="11724" max="11725" width="11.7109375" style="118" bestFit="1" customWidth="1"/>
    <col min="11726" max="11726" width="9.5703125" style="118" customWidth="1"/>
    <col min="11727" max="11727" width="12.7109375" style="118" bestFit="1" customWidth="1"/>
    <col min="11728" max="11728" width="0" style="118" hidden="1" customWidth="1"/>
    <col min="11729" max="11729" width="11.7109375" style="118" bestFit="1" customWidth="1"/>
    <col min="11730" max="11730" width="0" style="118" hidden="1" customWidth="1"/>
    <col min="11731" max="11731" width="11.7109375" style="118" bestFit="1" customWidth="1"/>
    <col min="11732" max="11732" width="0" style="118" hidden="1" customWidth="1"/>
    <col min="11733" max="11733" width="9.85546875" style="118" bestFit="1" customWidth="1"/>
    <col min="11734" max="11739" width="0" style="118" hidden="1" customWidth="1"/>
    <col min="11740" max="11740" width="10.5703125" style="118" customWidth="1"/>
    <col min="11741" max="11741" width="10.140625" style="118" customWidth="1"/>
    <col min="11742" max="11742" width="10.7109375" style="118" bestFit="1" customWidth="1"/>
    <col min="11743" max="11744" width="0" style="118" hidden="1" customWidth="1"/>
    <col min="11745" max="11745" width="10.7109375" style="118" bestFit="1" customWidth="1"/>
    <col min="11746" max="11746" width="0" style="118" hidden="1" customWidth="1"/>
    <col min="11747" max="11747" width="11.7109375" style="118" bestFit="1" customWidth="1"/>
    <col min="11748" max="11748" width="10.7109375" style="118" bestFit="1" customWidth="1"/>
    <col min="11749" max="11749" width="9.7109375" style="118" bestFit="1" customWidth="1"/>
    <col min="11750" max="11750" width="0" style="118" hidden="1" customWidth="1"/>
    <col min="11751" max="11751" width="11.7109375" style="118" bestFit="1" customWidth="1"/>
    <col min="11752" max="11752" width="10" style="118" bestFit="1" customWidth="1"/>
    <col min="11753" max="11753" width="0" style="118" hidden="1" customWidth="1"/>
    <col min="11754" max="11756" width="11.7109375" style="118" bestFit="1" customWidth="1"/>
    <col min="11757" max="11757" width="10" style="118" bestFit="1" customWidth="1"/>
    <col min="11758" max="11758" width="0" style="118" hidden="1" customWidth="1"/>
    <col min="11759" max="11759" width="11.7109375" style="118" bestFit="1" customWidth="1"/>
    <col min="11760" max="11760" width="0" style="118" hidden="1" customWidth="1"/>
    <col min="11761" max="11762" width="11.7109375" style="118" bestFit="1" customWidth="1"/>
    <col min="11763" max="11763" width="9.7109375" style="118" bestFit="1" customWidth="1"/>
    <col min="11764" max="11764" width="11.7109375" style="118" bestFit="1" customWidth="1"/>
    <col min="11765" max="11765" width="10.7109375" style="118" bestFit="1" customWidth="1"/>
    <col min="11766" max="11766" width="10" style="118" bestFit="1" customWidth="1"/>
    <col min="11767" max="11767" width="11.7109375" style="118" bestFit="1" customWidth="1"/>
    <col min="11768" max="11771" width="0" style="118" hidden="1" customWidth="1"/>
    <col min="11772" max="11772" width="11.7109375" style="118" customWidth="1"/>
    <col min="11773" max="11777" width="0" style="118" hidden="1" customWidth="1"/>
    <col min="11778" max="11778" width="17" style="118" bestFit="1" customWidth="1"/>
    <col min="11779" max="11785" width="0" style="118" hidden="1" customWidth="1"/>
    <col min="11786" max="11786" width="11.7109375" style="118" bestFit="1" customWidth="1"/>
    <col min="11787" max="11788" width="0" style="118" hidden="1" customWidth="1"/>
    <col min="11789" max="11789" width="9" style="118" bestFit="1" customWidth="1"/>
    <col min="11790" max="11792" width="0" style="118" hidden="1" customWidth="1"/>
    <col min="11793" max="11793" width="9" style="118" bestFit="1" customWidth="1"/>
    <col min="11794" max="11794" width="0" style="118" hidden="1" customWidth="1"/>
    <col min="11795" max="11795" width="14" style="118" customWidth="1"/>
    <col min="11796" max="11796" width="9.42578125" style="118" bestFit="1" customWidth="1"/>
    <col min="11797" max="11797" width="9.7109375" style="118" bestFit="1" customWidth="1"/>
    <col min="11798" max="11800" width="0" style="118" hidden="1" customWidth="1"/>
    <col min="11801" max="11801" width="9" style="118" bestFit="1" customWidth="1"/>
    <col min="11802" max="11803" width="0" style="118" hidden="1" customWidth="1"/>
    <col min="11804" max="11804" width="10" style="118" bestFit="1" customWidth="1"/>
    <col min="11805" max="11809" width="0" style="118" hidden="1" customWidth="1"/>
    <col min="11810" max="11811" width="9.140625" style="118" bestFit="1" customWidth="1"/>
    <col min="11812" max="11815" width="0" style="118" hidden="1" customWidth="1"/>
    <col min="11816" max="11816" width="9.28515625" style="118" customWidth="1"/>
    <col min="11817" max="11819" width="10.140625" style="118" customWidth="1"/>
    <col min="11820" max="11820" width="9.7109375" style="118" customWidth="1"/>
    <col min="11821" max="11821" width="10" style="118" bestFit="1" customWidth="1"/>
    <col min="11822" max="11831" width="11.7109375" style="118" bestFit="1" customWidth="1"/>
    <col min="11832" max="11832" width="10" style="118" bestFit="1" customWidth="1"/>
    <col min="11833" max="11833" width="11.7109375" style="118" bestFit="1" customWidth="1"/>
    <col min="11834" max="11835" width="10.7109375" style="118" bestFit="1" customWidth="1"/>
    <col min="11836" max="11836" width="9" style="118" bestFit="1" customWidth="1"/>
    <col min="11837" max="11837" width="11.7109375" style="118" bestFit="1" customWidth="1"/>
    <col min="11838" max="11838" width="10" style="118" bestFit="1" customWidth="1"/>
    <col min="11839" max="11840" width="10.7109375" style="118" bestFit="1" customWidth="1"/>
    <col min="11841" max="11841" width="11.7109375" style="118" bestFit="1" customWidth="1"/>
    <col min="11842" max="11842" width="10.7109375" style="118" bestFit="1" customWidth="1"/>
    <col min="11843" max="11843" width="11.7109375" style="118" bestFit="1" customWidth="1"/>
    <col min="11844" max="11844" width="10" style="118" bestFit="1" customWidth="1"/>
    <col min="11845" max="11845" width="11.7109375" style="118" bestFit="1" customWidth="1"/>
    <col min="11846" max="11846" width="10.7109375" style="118" bestFit="1" customWidth="1"/>
    <col min="11847" max="11847" width="11.7109375" style="118" bestFit="1" customWidth="1"/>
    <col min="11848" max="11848" width="10.7109375" style="118" bestFit="1" customWidth="1"/>
    <col min="11849" max="11851" width="11.7109375" style="118" bestFit="1" customWidth="1"/>
    <col min="11852" max="11852" width="0" style="118" hidden="1" customWidth="1"/>
    <col min="11853" max="11853" width="11.7109375" style="118" bestFit="1" customWidth="1"/>
    <col min="11854" max="11854" width="9.7109375" style="118" customWidth="1"/>
    <col min="11855" max="11855" width="10.42578125" style="118" customWidth="1"/>
    <col min="11856" max="11856" width="11.28515625" style="118" customWidth="1"/>
    <col min="11857" max="11858" width="0" style="118" hidden="1" customWidth="1"/>
    <col min="11859" max="11859" width="9.7109375" style="118" customWidth="1"/>
    <col min="11860" max="11860" width="9.7109375" style="118" bestFit="1" customWidth="1"/>
    <col min="11861" max="11862" width="10.42578125" style="118" bestFit="1" customWidth="1"/>
    <col min="11863" max="11863" width="12.28515625" style="118" bestFit="1" customWidth="1"/>
    <col min="11864" max="11864" width="15.85546875" style="118" customWidth="1"/>
    <col min="11865" max="11954" width="9.140625" style="118"/>
    <col min="11955" max="11955" width="7.85546875" style="118" customWidth="1"/>
    <col min="11956" max="11956" width="35.28515625" style="118" customWidth="1"/>
    <col min="11957" max="11957" width="10.85546875" style="118" bestFit="1" customWidth="1"/>
    <col min="11958" max="11958" width="9.5703125" style="118" customWidth="1"/>
    <col min="11959" max="11959" width="12.140625" style="118" customWidth="1"/>
    <col min="11960" max="11960" width="10.7109375" style="118" bestFit="1" customWidth="1"/>
    <col min="11961" max="11962" width="0" style="118" hidden="1" customWidth="1"/>
    <col min="11963" max="11963" width="9.85546875" style="118" bestFit="1" customWidth="1"/>
    <col min="11964" max="11965" width="10" style="118" bestFit="1" customWidth="1"/>
    <col min="11966" max="11966" width="11.5703125" style="118" customWidth="1"/>
    <col min="11967" max="11967" width="9.28515625" style="118" customWidth="1"/>
    <col min="11968" max="11968" width="10" style="118" bestFit="1" customWidth="1"/>
    <col min="11969" max="11969" width="11.7109375" style="118" bestFit="1" customWidth="1"/>
    <col min="11970" max="11970" width="10.7109375" style="118" customWidth="1"/>
    <col min="11971" max="11971" width="11.7109375" style="118" bestFit="1" customWidth="1"/>
    <col min="11972" max="11972" width="10.7109375" style="118" customWidth="1"/>
    <col min="11973" max="11973" width="10" style="118" bestFit="1" customWidth="1"/>
    <col min="11974" max="11978" width="11.7109375" style="118" bestFit="1" customWidth="1"/>
    <col min="11979" max="11979" width="14" style="118" customWidth="1"/>
    <col min="11980" max="11981" width="11.7109375" style="118" bestFit="1" customWidth="1"/>
    <col min="11982" max="11982" width="9.5703125" style="118" customWidth="1"/>
    <col min="11983" max="11983" width="12.7109375" style="118" bestFit="1" customWidth="1"/>
    <col min="11984" max="11984" width="0" style="118" hidden="1" customWidth="1"/>
    <col min="11985" max="11985" width="11.7109375" style="118" bestFit="1" customWidth="1"/>
    <col min="11986" max="11986" width="0" style="118" hidden="1" customWidth="1"/>
    <col min="11987" max="11987" width="11.7109375" style="118" bestFit="1" customWidth="1"/>
    <col min="11988" max="11988" width="0" style="118" hidden="1" customWidth="1"/>
    <col min="11989" max="11989" width="9.85546875" style="118" bestFit="1" customWidth="1"/>
    <col min="11990" max="11995" width="0" style="118" hidden="1" customWidth="1"/>
    <col min="11996" max="11996" width="10.5703125" style="118" customWidth="1"/>
    <col min="11997" max="11997" width="10.140625" style="118" customWidth="1"/>
    <col min="11998" max="11998" width="10.7109375" style="118" bestFit="1" customWidth="1"/>
    <col min="11999" max="12000" width="0" style="118" hidden="1" customWidth="1"/>
    <col min="12001" max="12001" width="10.7109375" style="118" bestFit="1" customWidth="1"/>
    <col min="12002" max="12002" width="0" style="118" hidden="1" customWidth="1"/>
    <col min="12003" max="12003" width="11.7109375" style="118" bestFit="1" customWidth="1"/>
    <col min="12004" max="12004" width="10.7109375" style="118" bestFit="1" customWidth="1"/>
    <col min="12005" max="12005" width="9.7109375" style="118" bestFit="1" customWidth="1"/>
    <col min="12006" max="12006" width="0" style="118" hidden="1" customWidth="1"/>
    <col min="12007" max="12007" width="11.7109375" style="118" bestFit="1" customWidth="1"/>
    <col min="12008" max="12008" width="10" style="118" bestFit="1" customWidth="1"/>
    <col min="12009" max="12009" width="0" style="118" hidden="1" customWidth="1"/>
    <col min="12010" max="12012" width="11.7109375" style="118" bestFit="1" customWidth="1"/>
    <col min="12013" max="12013" width="10" style="118" bestFit="1" customWidth="1"/>
    <col min="12014" max="12014" width="0" style="118" hidden="1" customWidth="1"/>
    <col min="12015" max="12015" width="11.7109375" style="118" bestFit="1" customWidth="1"/>
    <col min="12016" max="12016" width="0" style="118" hidden="1" customWidth="1"/>
    <col min="12017" max="12018" width="11.7109375" style="118" bestFit="1" customWidth="1"/>
    <col min="12019" max="12019" width="9.7109375" style="118" bestFit="1" customWidth="1"/>
    <col min="12020" max="12020" width="11.7109375" style="118" bestFit="1" customWidth="1"/>
    <col min="12021" max="12021" width="10.7109375" style="118" bestFit="1" customWidth="1"/>
    <col min="12022" max="12022" width="10" style="118" bestFit="1" customWidth="1"/>
    <col min="12023" max="12023" width="11.7109375" style="118" bestFit="1" customWidth="1"/>
    <col min="12024" max="12027" width="0" style="118" hidden="1" customWidth="1"/>
    <col min="12028" max="12028" width="11.7109375" style="118" customWidth="1"/>
    <col min="12029" max="12033" width="0" style="118" hidden="1" customWidth="1"/>
    <col min="12034" max="12034" width="17" style="118" bestFit="1" customWidth="1"/>
    <col min="12035" max="12041" width="0" style="118" hidden="1" customWidth="1"/>
    <col min="12042" max="12042" width="11.7109375" style="118" bestFit="1" customWidth="1"/>
    <col min="12043" max="12044" width="0" style="118" hidden="1" customWidth="1"/>
    <col min="12045" max="12045" width="9" style="118" bestFit="1" customWidth="1"/>
    <col min="12046" max="12048" width="0" style="118" hidden="1" customWidth="1"/>
    <col min="12049" max="12049" width="9" style="118" bestFit="1" customWidth="1"/>
    <col min="12050" max="12050" width="0" style="118" hidden="1" customWidth="1"/>
    <col min="12051" max="12051" width="14" style="118" customWidth="1"/>
    <col min="12052" max="12052" width="9.42578125" style="118" bestFit="1" customWidth="1"/>
    <col min="12053" max="12053" width="9.7109375" style="118" bestFit="1" customWidth="1"/>
    <col min="12054" max="12056" width="0" style="118" hidden="1" customWidth="1"/>
    <col min="12057" max="12057" width="9" style="118" bestFit="1" customWidth="1"/>
    <col min="12058" max="12059" width="0" style="118" hidden="1" customWidth="1"/>
    <col min="12060" max="12060" width="10" style="118" bestFit="1" customWidth="1"/>
    <col min="12061" max="12065" width="0" style="118" hidden="1" customWidth="1"/>
    <col min="12066" max="12067" width="9.140625" style="118" bestFit="1" customWidth="1"/>
    <col min="12068" max="12071" width="0" style="118" hidden="1" customWidth="1"/>
    <col min="12072" max="12072" width="9.28515625" style="118" customWidth="1"/>
    <col min="12073" max="12075" width="10.140625" style="118" customWidth="1"/>
    <col min="12076" max="12076" width="9.7109375" style="118" customWidth="1"/>
    <col min="12077" max="12077" width="10" style="118" bestFit="1" customWidth="1"/>
    <col min="12078" max="12087" width="11.7109375" style="118" bestFit="1" customWidth="1"/>
    <col min="12088" max="12088" width="10" style="118" bestFit="1" customWidth="1"/>
    <col min="12089" max="12089" width="11.7109375" style="118" bestFit="1" customWidth="1"/>
    <col min="12090" max="12091" width="10.7109375" style="118" bestFit="1" customWidth="1"/>
    <col min="12092" max="12092" width="9" style="118" bestFit="1" customWidth="1"/>
    <col min="12093" max="12093" width="11.7109375" style="118" bestFit="1" customWidth="1"/>
    <col min="12094" max="12094" width="10" style="118" bestFit="1" customWidth="1"/>
    <col min="12095" max="12096" width="10.7109375" style="118" bestFit="1" customWidth="1"/>
    <col min="12097" max="12097" width="11.7109375" style="118" bestFit="1" customWidth="1"/>
    <col min="12098" max="12098" width="10.7109375" style="118" bestFit="1" customWidth="1"/>
    <col min="12099" max="12099" width="11.7109375" style="118" bestFit="1" customWidth="1"/>
    <col min="12100" max="12100" width="10" style="118" bestFit="1" customWidth="1"/>
    <col min="12101" max="12101" width="11.7109375" style="118" bestFit="1" customWidth="1"/>
    <col min="12102" max="12102" width="10.7109375" style="118" bestFit="1" customWidth="1"/>
    <col min="12103" max="12103" width="11.7109375" style="118" bestFit="1" customWidth="1"/>
    <col min="12104" max="12104" width="10.7109375" style="118" bestFit="1" customWidth="1"/>
    <col min="12105" max="12107" width="11.7109375" style="118" bestFit="1" customWidth="1"/>
    <col min="12108" max="12108" width="0" style="118" hidden="1" customWidth="1"/>
    <col min="12109" max="12109" width="11.7109375" style="118" bestFit="1" customWidth="1"/>
    <col min="12110" max="12110" width="9.7109375" style="118" customWidth="1"/>
    <col min="12111" max="12111" width="10.42578125" style="118" customWidth="1"/>
    <col min="12112" max="12112" width="11.28515625" style="118" customWidth="1"/>
    <col min="12113" max="12114" width="0" style="118" hidden="1" customWidth="1"/>
    <col min="12115" max="12115" width="9.7109375" style="118" customWidth="1"/>
    <col min="12116" max="12116" width="9.7109375" style="118" bestFit="1" customWidth="1"/>
    <col min="12117" max="12118" width="10.42578125" style="118" bestFit="1" customWidth="1"/>
    <col min="12119" max="12119" width="12.28515625" style="118" bestFit="1" customWidth="1"/>
    <col min="12120" max="12120" width="15.85546875" style="118" customWidth="1"/>
    <col min="12121" max="12210" width="9.140625" style="118"/>
    <col min="12211" max="12211" width="7.85546875" style="118" customWidth="1"/>
    <col min="12212" max="12212" width="35.28515625" style="118" customWidth="1"/>
    <col min="12213" max="12213" width="10.85546875" style="118" bestFit="1" customWidth="1"/>
    <col min="12214" max="12214" width="9.5703125" style="118" customWidth="1"/>
    <col min="12215" max="12215" width="12.140625" style="118" customWidth="1"/>
    <col min="12216" max="12216" width="10.7109375" style="118" bestFit="1" customWidth="1"/>
    <col min="12217" max="12218" width="0" style="118" hidden="1" customWidth="1"/>
    <col min="12219" max="12219" width="9.85546875" style="118" bestFit="1" customWidth="1"/>
    <col min="12220" max="12221" width="10" style="118" bestFit="1" customWidth="1"/>
    <col min="12222" max="12222" width="11.5703125" style="118" customWidth="1"/>
    <col min="12223" max="12223" width="9.28515625" style="118" customWidth="1"/>
    <col min="12224" max="12224" width="10" style="118" bestFit="1" customWidth="1"/>
    <col min="12225" max="12225" width="11.7109375" style="118" bestFit="1" customWidth="1"/>
    <col min="12226" max="12226" width="10.7109375" style="118" customWidth="1"/>
    <col min="12227" max="12227" width="11.7109375" style="118" bestFit="1" customWidth="1"/>
    <col min="12228" max="12228" width="10.7109375" style="118" customWidth="1"/>
    <col min="12229" max="12229" width="10" style="118" bestFit="1" customWidth="1"/>
    <col min="12230" max="12234" width="11.7109375" style="118" bestFit="1" customWidth="1"/>
    <col min="12235" max="12235" width="14" style="118" customWidth="1"/>
    <col min="12236" max="12237" width="11.7109375" style="118" bestFit="1" customWidth="1"/>
    <col min="12238" max="12238" width="9.5703125" style="118" customWidth="1"/>
    <col min="12239" max="12239" width="12.7109375" style="118" bestFit="1" customWidth="1"/>
    <col min="12240" max="12240" width="0" style="118" hidden="1" customWidth="1"/>
    <col min="12241" max="12241" width="11.7109375" style="118" bestFit="1" customWidth="1"/>
    <col min="12242" max="12242" width="0" style="118" hidden="1" customWidth="1"/>
    <col min="12243" max="12243" width="11.7109375" style="118" bestFit="1" customWidth="1"/>
    <col min="12244" max="12244" width="0" style="118" hidden="1" customWidth="1"/>
    <col min="12245" max="12245" width="9.85546875" style="118" bestFit="1" customWidth="1"/>
    <col min="12246" max="12251" width="0" style="118" hidden="1" customWidth="1"/>
    <col min="12252" max="12252" width="10.5703125" style="118" customWidth="1"/>
    <col min="12253" max="12253" width="10.140625" style="118" customWidth="1"/>
    <col min="12254" max="12254" width="10.7109375" style="118" bestFit="1" customWidth="1"/>
    <col min="12255" max="12256" width="0" style="118" hidden="1" customWidth="1"/>
    <col min="12257" max="12257" width="10.7109375" style="118" bestFit="1" customWidth="1"/>
    <col min="12258" max="12258" width="0" style="118" hidden="1" customWidth="1"/>
    <col min="12259" max="12259" width="11.7109375" style="118" bestFit="1" customWidth="1"/>
    <col min="12260" max="12260" width="10.7109375" style="118" bestFit="1" customWidth="1"/>
    <col min="12261" max="12261" width="9.7109375" style="118" bestFit="1" customWidth="1"/>
    <col min="12262" max="12262" width="0" style="118" hidden="1" customWidth="1"/>
    <col min="12263" max="12263" width="11.7109375" style="118" bestFit="1" customWidth="1"/>
    <col min="12264" max="12264" width="10" style="118" bestFit="1" customWidth="1"/>
    <col min="12265" max="12265" width="0" style="118" hidden="1" customWidth="1"/>
    <col min="12266" max="12268" width="11.7109375" style="118" bestFit="1" customWidth="1"/>
    <col min="12269" max="12269" width="10" style="118" bestFit="1" customWidth="1"/>
    <col min="12270" max="12270" width="0" style="118" hidden="1" customWidth="1"/>
    <col min="12271" max="12271" width="11.7109375" style="118" bestFit="1" customWidth="1"/>
    <col min="12272" max="12272" width="0" style="118" hidden="1" customWidth="1"/>
    <col min="12273" max="12274" width="11.7109375" style="118" bestFit="1" customWidth="1"/>
    <col min="12275" max="12275" width="9.7109375" style="118" bestFit="1" customWidth="1"/>
    <col min="12276" max="12276" width="11.7109375" style="118" bestFit="1" customWidth="1"/>
    <col min="12277" max="12277" width="10.7109375" style="118" bestFit="1" customWidth="1"/>
    <col min="12278" max="12278" width="10" style="118" bestFit="1" customWidth="1"/>
    <col min="12279" max="12279" width="11.7109375" style="118" bestFit="1" customWidth="1"/>
    <col min="12280" max="12283" width="0" style="118" hidden="1" customWidth="1"/>
    <col min="12284" max="12284" width="11.7109375" style="118" customWidth="1"/>
    <col min="12285" max="12289" width="0" style="118" hidden="1" customWidth="1"/>
    <col min="12290" max="12290" width="17" style="118" bestFit="1" customWidth="1"/>
    <col min="12291" max="12297" width="0" style="118" hidden="1" customWidth="1"/>
    <col min="12298" max="12298" width="11.7109375" style="118" bestFit="1" customWidth="1"/>
    <col min="12299" max="12300" width="0" style="118" hidden="1" customWidth="1"/>
    <col min="12301" max="12301" width="9" style="118" bestFit="1" customWidth="1"/>
    <col min="12302" max="12304" width="0" style="118" hidden="1" customWidth="1"/>
    <col min="12305" max="12305" width="9" style="118" bestFit="1" customWidth="1"/>
    <col min="12306" max="12306" width="0" style="118" hidden="1" customWidth="1"/>
    <col min="12307" max="12307" width="14" style="118" customWidth="1"/>
    <col min="12308" max="12308" width="9.42578125" style="118" bestFit="1" customWidth="1"/>
    <col min="12309" max="12309" width="9.7109375" style="118" bestFit="1" customWidth="1"/>
    <col min="12310" max="12312" width="0" style="118" hidden="1" customWidth="1"/>
    <col min="12313" max="12313" width="9" style="118" bestFit="1" customWidth="1"/>
    <col min="12314" max="12315" width="0" style="118" hidden="1" customWidth="1"/>
    <col min="12316" max="12316" width="10" style="118" bestFit="1" customWidth="1"/>
    <col min="12317" max="12321" width="0" style="118" hidden="1" customWidth="1"/>
    <col min="12322" max="12323" width="9.140625" style="118" bestFit="1" customWidth="1"/>
    <col min="12324" max="12327" width="0" style="118" hidden="1" customWidth="1"/>
    <col min="12328" max="12328" width="9.28515625" style="118" customWidth="1"/>
    <col min="12329" max="12331" width="10.140625" style="118" customWidth="1"/>
    <col min="12332" max="12332" width="9.7109375" style="118" customWidth="1"/>
    <col min="12333" max="12333" width="10" style="118" bestFit="1" customWidth="1"/>
    <col min="12334" max="12343" width="11.7109375" style="118" bestFit="1" customWidth="1"/>
    <col min="12344" max="12344" width="10" style="118" bestFit="1" customWidth="1"/>
    <col min="12345" max="12345" width="11.7109375" style="118" bestFit="1" customWidth="1"/>
    <col min="12346" max="12347" width="10.7109375" style="118" bestFit="1" customWidth="1"/>
    <col min="12348" max="12348" width="9" style="118" bestFit="1" customWidth="1"/>
    <col min="12349" max="12349" width="11.7109375" style="118" bestFit="1" customWidth="1"/>
    <col min="12350" max="12350" width="10" style="118" bestFit="1" customWidth="1"/>
    <col min="12351" max="12352" width="10.7109375" style="118" bestFit="1" customWidth="1"/>
    <col min="12353" max="12353" width="11.7109375" style="118" bestFit="1" customWidth="1"/>
    <col min="12354" max="12354" width="10.7109375" style="118" bestFit="1" customWidth="1"/>
    <col min="12355" max="12355" width="11.7109375" style="118" bestFit="1" customWidth="1"/>
    <col min="12356" max="12356" width="10" style="118" bestFit="1" customWidth="1"/>
    <col min="12357" max="12357" width="11.7109375" style="118" bestFit="1" customWidth="1"/>
    <col min="12358" max="12358" width="10.7109375" style="118" bestFit="1" customWidth="1"/>
    <col min="12359" max="12359" width="11.7109375" style="118" bestFit="1" customWidth="1"/>
    <col min="12360" max="12360" width="10.7109375" style="118" bestFit="1" customWidth="1"/>
    <col min="12361" max="12363" width="11.7109375" style="118" bestFit="1" customWidth="1"/>
    <col min="12364" max="12364" width="0" style="118" hidden="1" customWidth="1"/>
    <col min="12365" max="12365" width="11.7109375" style="118" bestFit="1" customWidth="1"/>
    <col min="12366" max="12366" width="9.7109375" style="118" customWidth="1"/>
    <col min="12367" max="12367" width="10.42578125" style="118" customWidth="1"/>
    <col min="12368" max="12368" width="11.28515625" style="118" customWidth="1"/>
    <col min="12369" max="12370" width="0" style="118" hidden="1" customWidth="1"/>
    <col min="12371" max="12371" width="9.7109375" style="118" customWidth="1"/>
    <col min="12372" max="12372" width="9.7109375" style="118" bestFit="1" customWidth="1"/>
    <col min="12373" max="12374" width="10.42578125" style="118" bestFit="1" customWidth="1"/>
    <col min="12375" max="12375" width="12.28515625" style="118" bestFit="1" customWidth="1"/>
    <col min="12376" max="12376" width="15.85546875" style="118" customWidth="1"/>
    <col min="12377" max="12466" width="9.140625" style="118"/>
    <col min="12467" max="12467" width="7.85546875" style="118" customWidth="1"/>
    <col min="12468" max="12468" width="35.28515625" style="118" customWidth="1"/>
    <col min="12469" max="12469" width="10.85546875" style="118" bestFit="1" customWidth="1"/>
    <col min="12470" max="12470" width="9.5703125" style="118" customWidth="1"/>
    <col min="12471" max="12471" width="12.140625" style="118" customWidth="1"/>
    <col min="12472" max="12472" width="10.7109375" style="118" bestFit="1" customWidth="1"/>
    <col min="12473" max="12474" width="0" style="118" hidden="1" customWidth="1"/>
    <col min="12475" max="12475" width="9.85546875" style="118" bestFit="1" customWidth="1"/>
    <col min="12476" max="12477" width="10" style="118" bestFit="1" customWidth="1"/>
    <col min="12478" max="12478" width="11.5703125" style="118" customWidth="1"/>
    <col min="12479" max="12479" width="9.28515625" style="118" customWidth="1"/>
    <col min="12480" max="12480" width="10" style="118" bestFit="1" customWidth="1"/>
    <col min="12481" max="12481" width="11.7109375" style="118" bestFit="1" customWidth="1"/>
    <col min="12482" max="12482" width="10.7109375" style="118" customWidth="1"/>
    <col min="12483" max="12483" width="11.7109375" style="118" bestFit="1" customWidth="1"/>
    <col min="12484" max="12484" width="10.7109375" style="118" customWidth="1"/>
    <col min="12485" max="12485" width="10" style="118" bestFit="1" customWidth="1"/>
    <col min="12486" max="12490" width="11.7109375" style="118" bestFit="1" customWidth="1"/>
    <col min="12491" max="12491" width="14" style="118" customWidth="1"/>
    <col min="12492" max="12493" width="11.7109375" style="118" bestFit="1" customWidth="1"/>
    <col min="12494" max="12494" width="9.5703125" style="118" customWidth="1"/>
    <col min="12495" max="12495" width="12.7109375" style="118" bestFit="1" customWidth="1"/>
    <col min="12496" max="12496" width="0" style="118" hidden="1" customWidth="1"/>
    <col min="12497" max="12497" width="11.7109375" style="118" bestFit="1" customWidth="1"/>
    <col min="12498" max="12498" width="0" style="118" hidden="1" customWidth="1"/>
    <col min="12499" max="12499" width="11.7109375" style="118" bestFit="1" customWidth="1"/>
    <col min="12500" max="12500" width="0" style="118" hidden="1" customWidth="1"/>
    <col min="12501" max="12501" width="9.85546875" style="118" bestFit="1" customWidth="1"/>
    <col min="12502" max="12507" width="0" style="118" hidden="1" customWidth="1"/>
    <col min="12508" max="12508" width="10.5703125" style="118" customWidth="1"/>
    <col min="12509" max="12509" width="10.140625" style="118" customWidth="1"/>
    <col min="12510" max="12510" width="10.7109375" style="118" bestFit="1" customWidth="1"/>
    <col min="12511" max="12512" width="0" style="118" hidden="1" customWidth="1"/>
    <col min="12513" max="12513" width="10.7109375" style="118" bestFit="1" customWidth="1"/>
    <col min="12514" max="12514" width="0" style="118" hidden="1" customWidth="1"/>
    <col min="12515" max="12515" width="11.7109375" style="118" bestFit="1" customWidth="1"/>
    <col min="12516" max="12516" width="10.7109375" style="118" bestFit="1" customWidth="1"/>
    <col min="12517" max="12517" width="9.7109375" style="118" bestFit="1" customWidth="1"/>
    <col min="12518" max="12518" width="0" style="118" hidden="1" customWidth="1"/>
    <col min="12519" max="12519" width="11.7109375" style="118" bestFit="1" customWidth="1"/>
    <col min="12520" max="12520" width="10" style="118" bestFit="1" customWidth="1"/>
    <col min="12521" max="12521" width="0" style="118" hidden="1" customWidth="1"/>
    <col min="12522" max="12524" width="11.7109375" style="118" bestFit="1" customWidth="1"/>
    <col min="12525" max="12525" width="10" style="118" bestFit="1" customWidth="1"/>
    <col min="12526" max="12526" width="0" style="118" hidden="1" customWidth="1"/>
    <col min="12527" max="12527" width="11.7109375" style="118" bestFit="1" customWidth="1"/>
    <col min="12528" max="12528" width="0" style="118" hidden="1" customWidth="1"/>
    <col min="12529" max="12530" width="11.7109375" style="118" bestFit="1" customWidth="1"/>
    <col min="12531" max="12531" width="9.7109375" style="118" bestFit="1" customWidth="1"/>
    <col min="12532" max="12532" width="11.7109375" style="118" bestFit="1" customWidth="1"/>
    <col min="12533" max="12533" width="10.7109375" style="118" bestFit="1" customWidth="1"/>
    <col min="12534" max="12534" width="10" style="118" bestFit="1" customWidth="1"/>
    <col min="12535" max="12535" width="11.7109375" style="118" bestFit="1" customWidth="1"/>
    <col min="12536" max="12539" width="0" style="118" hidden="1" customWidth="1"/>
    <col min="12540" max="12540" width="11.7109375" style="118" customWidth="1"/>
    <col min="12541" max="12545" width="0" style="118" hidden="1" customWidth="1"/>
    <col min="12546" max="12546" width="17" style="118" bestFit="1" customWidth="1"/>
    <col min="12547" max="12553" width="0" style="118" hidden="1" customWidth="1"/>
    <col min="12554" max="12554" width="11.7109375" style="118" bestFit="1" customWidth="1"/>
    <col min="12555" max="12556" width="0" style="118" hidden="1" customWidth="1"/>
    <col min="12557" max="12557" width="9" style="118" bestFit="1" customWidth="1"/>
    <col min="12558" max="12560" width="0" style="118" hidden="1" customWidth="1"/>
    <col min="12561" max="12561" width="9" style="118" bestFit="1" customWidth="1"/>
    <col min="12562" max="12562" width="0" style="118" hidden="1" customWidth="1"/>
    <col min="12563" max="12563" width="14" style="118" customWidth="1"/>
    <col min="12564" max="12564" width="9.42578125" style="118" bestFit="1" customWidth="1"/>
    <col min="12565" max="12565" width="9.7109375" style="118" bestFit="1" customWidth="1"/>
    <col min="12566" max="12568" width="0" style="118" hidden="1" customWidth="1"/>
    <col min="12569" max="12569" width="9" style="118" bestFit="1" customWidth="1"/>
    <col min="12570" max="12571" width="0" style="118" hidden="1" customWidth="1"/>
    <col min="12572" max="12572" width="10" style="118" bestFit="1" customWidth="1"/>
    <col min="12573" max="12577" width="0" style="118" hidden="1" customWidth="1"/>
    <col min="12578" max="12579" width="9.140625" style="118" bestFit="1" customWidth="1"/>
    <col min="12580" max="12583" width="0" style="118" hidden="1" customWidth="1"/>
    <col min="12584" max="12584" width="9.28515625" style="118" customWidth="1"/>
    <col min="12585" max="12587" width="10.140625" style="118" customWidth="1"/>
    <col min="12588" max="12588" width="9.7109375" style="118" customWidth="1"/>
    <col min="12589" max="12589" width="10" style="118" bestFit="1" customWidth="1"/>
    <col min="12590" max="12599" width="11.7109375" style="118" bestFit="1" customWidth="1"/>
    <col min="12600" max="12600" width="10" style="118" bestFit="1" customWidth="1"/>
    <col min="12601" max="12601" width="11.7109375" style="118" bestFit="1" customWidth="1"/>
    <col min="12602" max="12603" width="10.7109375" style="118" bestFit="1" customWidth="1"/>
    <col min="12604" max="12604" width="9" style="118" bestFit="1" customWidth="1"/>
    <col min="12605" max="12605" width="11.7109375" style="118" bestFit="1" customWidth="1"/>
    <col min="12606" max="12606" width="10" style="118" bestFit="1" customWidth="1"/>
    <col min="12607" max="12608" width="10.7109375" style="118" bestFit="1" customWidth="1"/>
    <col min="12609" max="12609" width="11.7109375" style="118" bestFit="1" customWidth="1"/>
    <col min="12610" max="12610" width="10.7109375" style="118" bestFit="1" customWidth="1"/>
    <col min="12611" max="12611" width="11.7109375" style="118" bestFit="1" customWidth="1"/>
    <col min="12612" max="12612" width="10" style="118" bestFit="1" customWidth="1"/>
    <col min="12613" max="12613" width="11.7109375" style="118" bestFit="1" customWidth="1"/>
    <col min="12614" max="12614" width="10.7109375" style="118" bestFit="1" customWidth="1"/>
    <col min="12615" max="12615" width="11.7109375" style="118" bestFit="1" customWidth="1"/>
    <col min="12616" max="12616" width="10.7109375" style="118" bestFit="1" customWidth="1"/>
    <col min="12617" max="12619" width="11.7109375" style="118" bestFit="1" customWidth="1"/>
    <col min="12620" max="12620" width="0" style="118" hidden="1" customWidth="1"/>
    <col min="12621" max="12621" width="11.7109375" style="118" bestFit="1" customWidth="1"/>
    <col min="12622" max="12622" width="9.7109375" style="118" customWidth="1"/>
    <col min="12623" max="12623" width="10.42578125" style="118" customWidth="1"/>
    <col min="12624" max="12624" width="11.28515625" style="118" customWidth="1"/>
    <col min="12625" max="12626" width="0" style="118" hidden="1" customWidth="1"/>
    <col min="12627" max="12627" width="9.7109375" style="118" customWidth="1"/>
    <col min="12628" max="12628" width="9.7109375" style="118" bestFit="1" customWidth="1"/>
    <col min="12629" max="12630" width="10.42578125" style="118" bestFit="1" customWidth="1"/>
    <col min="12631" max="12631" width="12.28515625" style="118" bestFit="1" customWidth="1"/>
    <col min="12632" max="12632" width="15.85546875" style="118" customWidth="1"/>
    <col min="12633" max="12722" width="9.140625" style="118"/>
    <col min="12723" max="12723" width="7.85546875" style="118" customWidth="1"/>
    <col min="12724" max="12724" width="35.28515625" style="118" customWidth="1"/>
    <col min="12725" max="12725" width="10.85546875" style="118" bestFit="1" customWidth="1"/>
    <col min="12726" max="12726" width="9.5703125" style="118" customWidth="1"/>
    <col min="12727" max="12727" width="12.140625" style="118" customWidth="1"/>
    <col min="12728" max="12728" width="10.7109375" style="118" bestFit="1" customWidth="1"/>
    <col min="12729" max="12730" width="0" style="118" hidden="1" customWidth="1"/>
    <col min="12731" max="12731" width="9.85546875" style="118" bestFit="1" customWidth="1"/>
    <col min="12732" max="12733" width="10" style="118" bestFit="1" customWidth="1"/>
    <col min="12734" max="12734" width="11.5703125" style="118" customWidth="1"/>
    <col min="12735" max="12735" width="9.28515625" style="118" customWidth="1"/>
    <col min="12736" max="12736" width="10" style="118" bestFit="1" customWidth="1"/>
    <col min="12737" max="12737" width="11.7109375" style="118" bestFit="1" customWidth="1"/>
    <col min="12738" max="12738" width="10.7109375" style="118" customWidth="1"/>
    <col min="12739" max="12739" width="11.7109375" style="118" bestFit="1" customWidth="1"/>
    <col min="12740" max="12740" width="10.7109375" style="118" customWidth="1"/>
    <col min="12741" max="12741" width="10" style="118" bestFit="1" customWidth="1"/>
    <col min="12742" max="12746" width="11.7109375" style="118" bestFit="1" customWidth="1"/>
    <col min="12747" max="12747" width="14" style="118" customWidth="1"/>
    <col min="12748" max="12749" width="11.7109375" style="118" bestFit="1" customWidth="1"/>
    <col min="12750" max="12750" width="9.5703125" style="118" customWidth="1"/>
    <col min="12751" max="12751" width="12.7109375" style="118" bestFit="1" customWidth="1"/>
    <col min="12752" max="12752" width="0" style="118" hidden="1" customWidth="1"/>
    <col min="12753" max="12753" width="11.7109375" style="118" bestFit="1" customWidth="1"/>
    <col min="12754" max="12754" width="0" style="118" hidden="1" customWidth="1"/>
    <col min="12755" max="12755" width="11.7109375" style="118" bestFit="1" customWidth="1"/>
    <col min="12756" max="12756" width="0" style="118" hidden="1" customWidth="1"/>
    <col min="12757" max="12757" width="9.85546875" style="118" bestFit="1" customWidth="1"/>
    <col min="12758" max="12763" width="0" style="118" hidden="1" customWidth="1"/>
    <col min="12764" max="12764" width="10.5703125" style="118" customWidth="1"/>
    <col min="12765" max="12765" width="10.140625" style="118" customWidth="1"/>
    <col min="12766" max="12766" width="10.7109375" style="118" bestFit="1" customWidth="1"/>
    <col min="12767" max="12768" width="0" style="118" hidden="1" customWidth="1"/>
    <col min="12769" max="12769" width="10.7109375" style="118" bestFit="1" customWidth="1"/>
    <col min="12770" max="12770" width="0" style="118" hidden="1" customWidth="1"/>
    <col min="12771" max="12771" width="11.7109375" style="118" bestFit="1" customWidth="1"/>
    <col min="12772" max="12772" width="10.7109375" style="118" bestFit="1" customWidth="1"/>
    <col min="12773" max="12773" width="9.7109375" style="118" bestFit="1" customWidth="1"/>
    <col min="12774" max="12774" width="0" style="118" hidden="1" customWidth="1"/>
    <col min="12775" max="12775" width="11.7109375" style="118" bestFit="1" customWidth="1"/>
    <col min="12776" max="12776" width="10" style="118" bestFit="1" customWidth="1"/>
    <col min="12777" max="12777" width="0" style="118" hidden="1" customWidth="1"/>
    <col min="12778" max="12780" width="11.7109375" style="118" bestFit="1" customWidth="1"/>
    <col min="12781" max="12781" width="10" style="118" bestFit="1" customWidth="1"/>
    <col min="12782" max="12782" width="0" style="118" hidden="1" customWidth="1"/>
    <col min="12783" max="12783" width="11.7109375" style="118" bestFit="1" customWidth="1"/>
    <col min="12784" max="12784" width="0" style="118" hidden="1" customWidth="1"/>
    <col min="12785" max="12786" width="11.7109375" style="118" bestFit="1" customWidth="1"/>
    <col min="12787" max="12787" width="9.7109375" style="118" bestFit="1" customWidth="1"/>
    <col min="12788" max="12788" width="11.7109375" style="118" bestFit="1" customWidth="1"/>
    <col min="12789" max="12789" width="10.7109375" style="118" bestFit="1" customWidth="1"/>
    <col min="12790" max="12790" width="10" style="118" bestFit="1" customWidth="1"/>
    <col min="12791" max="12791" width="11.7109375" style="118" bestFit="1" customWidth="1"/>
    <col min="12792" max="12795" width="0" style="118" hidden="1" customWidth="1"/>
    <col min="12796" max="12796" width="11.7109375" style="118" customWidth="1"/>
    <col min="12797" max="12801" width="0" style="118" hidden="1" customWidth="1"/>
    <col min="12802" max="12802" width="17" style="118" bestFit="1" customWidth="1"/>
    <col min="12803" max="12809" width="0" style="118" hidden="1" customWidth="1"/>
    <col min="12810" max="12810" width="11.7109375" style="118" bestFit="1" customWidth="1"/>
    <col min="12811" max="12812" width="0" style="118" hidden="1" customWidth="1"/>
    <col min="12813" max="12813" width="9" style="118" bestFit="1" customWidth="1"/>
    <col min="12814" max="12816" width="0" style="118" hidden="1" customWidth="1"/>
    <col min="12817" max="12817" width="9" style="118" bestFit="1" customWidth="1"/>
    <col min="12818" max="12818" width="0" style="118" hidden="1" customWidth="1"/>
    <col min="12819" max="12819" width="14" style="118" customWidth="1"/>
    <col min="12820" max="12820" width="9.42578125" style="118" bestFit="1" customWidth="1"/>
    <col min="12821" max="12821" width="9.7109375" style="118" bestFit="1" customWidth="1"/>
    <col min="12822" max="12824" width="0" style="118" hidden="1" customWidth="1"/>
    <col min="12825" max="12825" width="9" style="118" bestFit="1" customWidth="1"/>
    <col min="12826" max="12827" width="0" style="118" hidden="1" customWidth="1"/>
    <col min="12828" max="12828" width="10" style="118" bestFit="1" customWidth="1"/>
    <col min="12829" max="12833" width="0" style="118" hidden="1" customWidth="1"/>
    <col min="12834" max="12835" width="9.140625" style="118" bestFit="1" customWidth="1"/>
    <col min="12836" max="12839" width="0" style="118" hidden="1" customWidth="1"/>
    <col min="12840" max="12840" width="9.28515625" style="118" customWidth="1"/>
    <col min="12841" max="12843" width="10.140625" style="118" customWidth="1"/>
    <col min="12844" max="12844" width="9.7109375" style="118" customWidth="1"/>
    <col min="12845" max="12845" width="10" style="118" bestFit="1" customWidth="1"/>
    <col min="12846" max="12855" width="11.7109375" style="118" bestFit="1" customWidth="1"/>
    <col min="12856" max="12856" width="10" style="118" bestFit="1" customWidth="1"/>
    <col min="12857" max="12857" width="11.7109375" style="118" bestFit="1" customWidth="1"/>
    <col min="12858" max="12859" width="10.7109375" style="118" bestFit="1" customWidth="1"/>
    <col min="12860" max="12860" width="9" style="118" bestFit="1" customWidth="1"/>
    <col min="12861" max="12861" width="11.7109375" style="118" bestFit="1" customWidth="1"/>
    <col min="12862" max="12862" width="10" style="118" bestFit="1" customWidth="1"/>
    <col min="12863" max="12864" width="10.7109375" style="118" bestFit="1" customWidth="1"/>
    <col min="12865" max="12865" width="11.7109375" style="118" bestFit="1" customWidth="1"/>
    <col min="12866" max="12866" width="10.7109375" style="118" bestFit="1" customWidth="1"/>
    <col min="12867" max="12867" width="11.7109375" style="118" bestFit="1" customWidth="1"/>
    <col min="12868" max="12868" width="10" style="118" bestFit="1" customWidth="1"/>
    <col min="12869" max="12869" width="11.7109375" style="118" bestFit="1" customWidth="1"/>
    <col min="12870" max="12870" width="10.7109375" style="118" bestFit="1" customWidth="1"/>
    <col min="12871" max="12871" width="11.7109375" style="118" bestFit="1" customWidth="1"/>
    <col min="12872" max="12872" width="10.7109375" style="118" bestFit="1" customWidth="1"/>
    <col min="12873" max="12875" width="11.7109375" style="118" bestFit="1" customWidth="1"/>
    <col min="12876" max="12876" width="0" style="118" hidden="1" customWidth="1"/>
    <col min="12877" max="12877" width="11.7109375" style="118" bestFit="1" customWidth="1"/>
    <col min="12878" max="12878" width="9.7109375" style="118" customWidth="1"/>
    <col min="12879" max="12879" width="10.42578125" style="118" customWidth="1"/>
    <col min="12880" max="12880" width="11.28515625" style="118" customWidth="1"/>
    <col min="12881" max="12882" width="0" style="118" hidden="1" customWidth="1"/>
    <col min="12883" max="12883" width="9.7109375" style="118" customWidth="1"/>
    <col min="12884" max="12884" width="9.7109375" style="118" bestFit="1" customWidth="1"/>
    <col min="12885" max="12886" width="10.42578125" style="118" bestFit="1" customWidth="1"/>
    <col min="12887" max="12887" width="12.28515625" style="118" bestFit="1" customWidth="1"/>
    <col min="12888" max="12888" width="15.85546875" style="118" customWidth="1"/>
    <col min="12889" max="12978" width="9.140625" style="118"/>
    <col min="12979" max="12979" width="7.85546875" style="118" customWidth="1"/>
    <col min="12980" max="12980" width="35.28515625" style="118" customWidth="1"/>
    <col min="12981" max="12981" width="10.85546875" style="118" bestFit="1" customWidth="1"/>
    <col min="12982" max="12982" width="9.5703125" style="118" customWidth="1"/>
    <col min="12983" max="12983" width="12.140625" style="118" customWidth="1"/>
    <col min="12984" max="12984" width="10.7109375" style="118" bestFit="1" customWidth="1"/>
    <col min="12985" max="12986" width="0" style="118" hidden="1" customWidth="1"/>
    <col min="12987" max="12987" width="9.85546875" style="118" bestFit="1" customWidth="1"/>
    <col min="12988" max="12989" width="10" style="118" bestFit="1" customWidth="1"/>
    <col min="12990" max="12990" width="11.5703125" style="118" customWidth="1"/>
    <col min="12991" max="12991" width="9.28515625" style="118" customWidth="1"/>
    <col min="12992" max="12992" width="10" style="118" bestFit="1" customWidth="1"/>
    <col min="12993" max="12993" width="11.7109375" style="118" bestFit="1" customWidth="1"/>
    <col min="12994" max="12994" width="10.7109375" style="118" customWidth="1"/>
    <col min="12995" max="12995" width="11.7109375" style="118" bestFit="1" customWidth="1"/>
    <col min="12996" max="12996" width="10.7109375" style="118" customWidth="1"/>
    <col min="12997" max="12997" width="10" style="118" bestFit="1" customWidth="1"/>
    <col min="12998" max="13002" width="11.7109375" style="118" bestFit="1" customWidth="1"/>
    <col min="13003" max="13003" width="14" style="118" customWidth="1"/>
    <col min="13004" max="13005" width="11.7109375" style="118" bestFit="1" customWidth="1"/>
    <col min="13006" max="13006" width="9.5703125" style="118" customWidth="1"/>
    <col min="13007" max="13007" width="12.7109375" style="118" bestFit="1" customWidth="1"/>
    <col min="13008" max="13008" width="0" style="118" hidden="1" customWidth="1"/>
    <col min="13009" max="13009" width="11.7109375" style="118" bestFit="1" customWidth="1"/>
    <col min="13010" max="13010" width="0" style="118" hidden="1" customWidth="1"/>
    <col min="13011" max="13011" width="11.7109375" style="118" bestFit="1" customWidth="1"/>
    <col min="13012" max="13012" width="0" style="118" hidden="1" customWidth="1"/>
    <col min="13013" max="13013" width="9.85546875" style="118" bestFit="1" customWidth="1"/>
    <col min="13014" max="13019" width="0" style="118" hidden="1" customWidth="1"/>
    <col min="13020" max="13020" width="10.5703125" style="118" customWidth="1"/>
    <col min="13021" max="13021" width="10.140625" style="118" customWidth="1"/>
    <col min="13022" max="13022" width="10.7109375" style="118" bestFit="1" customWidth="1"/>
    <col min="13023" max="13024" width="0" style="118" hidden="1" customWidth="1"/>
    <col min="13025" max="13025" width="10.7109375" style="118" bestFit="1" customWidth="1"/>
    <col min="13026" max="13026" width="0" style="118" hidden="1" customWidth="1"/>
    <col min="13027" max="13027" width="11.7109375" style="118" bestFit="1" customWidth="1"/>
    <col min="13028" max="13028" width="10.7109375" style="118" bestFit="1" customWidth="1"/>
    <col min="13029" max="13029" width="9.7109375" style="118" bestFit="1" customWidth="1"/>
    <col min="13030" max="13030" width="0" style="118" hidden="1" customWidth="1"/>
    <col min="13031" max="13031" width="11.7109375" style="118" bestFit="1" customWidth="1"/>
    <col min="13032" max="13032" width="10" style="118" bestFit="1" customWidth="1"/>
    <col min="13033" max="13033" width="0" style="118" hidden="1" customWidth="1"/>
    <col min="13034" max="13036" width="11.7109375" style="118" bestFit="1" customWidth="1"/>
    <col min="13037" max="13037" width="10" style="118" bestFit="1" customWidth="1"/>
    <col min="13038" max="13038" width="0" style="118" hidden="1" customWidth="1"/>
    <col min="13039" max="13039" width="11.7109375" style="118" bestFit="1" customWidth="1"/>
    <col min="13040" max="13040" width="0" style="118" hidden="1" customWidth="1"/>
    <col min="13041" max="13042" width="11.7109375" style="118" bestFit="1" customWidth="1"/>
    <col min="13043" max="13043" width="9.7109375" style="118" bestFit="1" customWidth="1"/>
    <col min="13044" max="13044" width="11.7109375" style="118" bestFit="1" customWidth="1"/>
    <col min="13045" max="13045" width="10.7109375" style="118" bestFit="1" customWidth="1"/>
    <col min="13046" max="13046" width="10" style="118" bestFit="1" customWidth="1"/>
    <col min="13047" max="13047" width="11.7109375" style="118" bestFit="1" customWidth="1"/>
    <col min="13048" max="13051" width="0" style="118" hidden="1" customWidth="1"/>
    <col min="13052" max="13052" width="11.7109375" style="118" customWidth="1"/>
    <col min="13053" max="13057" width="0" style="118" hidden="1" customWidth="1"/>
    <col min="13058" max="13058" width="17" style="118" bestFit="1" customWidth="1"/>
    <col min="13059" max="13065" width="0" style="118" hidden="1" customWidth="1"/>
    <col min="13066" max="13066" width="11.7109375" style="118" bestFit="1" customWidth="1"/>
    <col min="13067" max="13068" width="0" style="118" hidden="1" customWidth="1"/>
    <col min="13069" max="13069" width="9" style="118" bestFit="1" customWidth="1"/>
    <col min="13070" max="13072" width="0" style="118" hidden="1" customWidth="1"/>
    <col min="13073" max="13073" width="9" style="118" bestFit="1" customWidth="1"/>
    <col min="13074" max="13074" width="0" style="118" hidden="1" customWidth="1"/>
    <col min="13075" max="13075" width="14" style="118" customWidth="1"/>
    <col min="13076" max="13076" width="9.42578125" style="118" bestFit="1" customWidth="1"/>
    <col min="13077" max="13077" width="9.7109375" style="118" bestFit="1" customWidth="1"/>
    <col min="13078" max="13080" width="0" style="118" hidden="1" customWidth="1"/>
    <col min="13081" max="13081" width="9" style="118" bestFit="1" customWidth="1"/>
    <col min="13082" max="13083" width="0" style="118" hidden="1" customWidth="1"/>
    <col min="13084" max="13084" width="10" style="118" bestFit="1" customWidth="1"/>
    <col min="13085" max="13089" width="0" style="118" hidden="1" customWidth="1"/>
    <col min="13090" max="13091" width="9.140625" style="118" bestFit="1" customWidth="1"/>
    <col min="13092" max="13095" width="0" style="118" hidden="1" customWidth="1"/>
    <col min="13096" max="13096" width="9.28515625" style="118" customWidth="1"/>
    <col min="13097" max="13099" width="10.140625" style="118" customWidth="1"/>
    <col min="13100" max="13100" width="9.7109375" style="118" customWidth="1"/>
    <col min="13101" max="13101" width="10" style="118" bestFit="1" customWidth="1"/>
    <col min="13102" max="13111" width="11.7109375" style="118" bestFit="1" customWidth="1"/>
    <col min="13112" max="13112" width="10" style="118" bestFit="1" customWidth="1"/>
    <col min="13113" max="13113" width="11.7109375" style="118" bestFit="1" customWidth="1"/>
    <col min="13114" max="13115" width="10.7109375" style="118" bestFit="1" customWidth="1"/>
    <col min="13116" max="13116" width="9" style="118" bestFit="1" customWidth="1"/>
    <col min="13117" max="13117" width="11.7109375" style="118" bestFit="1" customWidth="1"/>
    <col min="13118" max="13118" width="10" style="118" bestFit="1" customWidth="1"/>
    <col min="13119" max="13120" width="10.7109375" style="118" bestFit="1" customWidth="1"/>
    <col min="13121" max="13121" width="11.7109375" style="118" bestFit="1" customWidth="1"/>
    <col min="13122" max="13122" width="10.7109375" style="118" bestFit="1" customWidth="1"/>
    <col min="13123" max="13123" width="11.7109375" style="118" bestFit="1" customWidth="1"/>
    <col min="13124" max="13124" width="10" style="118" bestFit="1" customWidth="1"/>
    <col min="13125" max="13125" width="11.7109375" style="118" bestFit="1" customWidth="1"/>
    <col min="13126" max="13126" width="10.7109375" style="118" bestFit="1" customWidth="1"/>
    <col min="13127" max="13127" width="11.7109375" style="118" bestFit="1" customWidth="1"/>
    <col min="13128" max="13128" width="10.7109375" style="118" bestFit="1" customWidth="1"/>
    <col min="13129" max="13131" width="11.7109375" style="118" bestFit="1" customWidth="1"/>
    <col min="13132" max="13132" width="0" style="118" hidden="1" customWidth="1"/>
    <col min="13133" max="13133" width="11.7109375" style="118" bestFit="1" customWidth="1"/>
    <col min="13134" max="13134" width="9.7109375" style="118" customWidth="1"/>
    <col min="13135" max="13135" width="10.42578125" style="118" customWidth="1"/>
    <col min="13136" max="13136" width="11.28515625" style="118" customWidth="1"/>
    <col min="13137" max="13138" width="0" style="118" hidden="1" customWidth="1"/>
    <col min="13139" max="13139" width="9.7109375" style="118" customWidth="1"/>
    <col min="13140" max="13140" width="9.7109375" style="118" bestFit="1" customWidth="1"/>
    <col min="13141" max="13142" width="10.42578125" style="118" bestFit="1" customWidth="1"/>
    <col min="13143" max="13143" width="12.28515625" style="118" bestFit="1" customWidth="1"/>
    <col min="13144" max="13144" width="15.85546875" style="118" customWidth="1"/>
    <col min="13145" max="13234" width="9.140625" style="118"/>
    <col min="13235" max="13235" width="7.85546875" style="118" customWidth="1"/>
    <col min="13236" max="13236" width="35.28515625" style="118" customWidth="1"/>
    <col min="13237" max="13237" width="10.85546875" style="118" bestFit="1" customWidth="1"/>
    <col min="13238" max="13238" width="9.5703125" style="118" customWidth="1"/>
    <col min="13239" max="13239" width="12.140625" style="118" customWidth="1"/>
    <col min="13240" max="13240" width="10.7109375" style="118" bestFit="1" customWidth="1"/>
    <col min="13241" max="13242" width="0" style="118" hidden="1" customWidth="1"/>
    <col min="13243" max="13243" width="9.85546875" style="118" bestFit="1" customWidth="1"/>
    <col min="13244" max="13245" width="10" style="118" bestFit="1" customWidth="1"/>
    <col min="13246" max="13246" width="11.5703125" style="118" customWidth="1"/>
    <col min="13247" max="13247" width="9.28515625" style="118" customWidth="1"/>
    <col min="13248" max="13248" width="10" style="118" bestFit="1" customWidth="1"/>
    <col min="13249" max="13249" width="11.7109375" style="118" bestFit="1" customWidth="1"/>
    <col min="13250" max="13250" width="10.7109375" style="118" customWidth="1"/>
    <col min="13251" max="13251" width="11.7109375" style="118" bestFit="1" customWidth="1"/>
    <col min="13252" max="13252" width="10.7109375" style="118" customWidth="1"/>
    <col min="13253" max="13253" width="10" style="118" bestFit="1" customWidth="1"/>
    <col min="13254" max="13258" width="11.7109375" style="118" bestFit="1" customWidth="1"/>
    <col min="13259" max="13259" width="14" style="118" customWidth="1"/>
    <col min="13260" max="13261" width="11.7109375" style="118" bestFit="1" customWidth="1"/>
    <col min="13262" max="13262" width="9.5703125" style="118" customWidth="1"/>
    <col min="13263" max="13263" width="12.7109375" style="118" bestFit="1" customWidth="1"/>
    <col min="13264" max="13264" width="0" style="118" hidden="1" customWidth="1"/>
    <col min="13265" max="13265" width="11.7109375" style="118" bestFit="1" customWidth="1"/>
    <col min="13266" max="13266" width="0" style="118" hidden="1" customWidth="1"/>
    <col min="13267" max="13267" width="11.7109375" style="118" bestFit="1" customWidth="1"/>
    <col min="13268" max="13268" width="0" style="118" hidden="1" customWidth="1"/>
    <col min="13269" max="13269" width="9.85546875" style="118" bestFit="1" customWidth="1"/>
    <col min="13270" max="13275" width="0" style="118" hidden="1" customWidth="1"/>
    <col min="13276" max="13276" width="10.5703125" style="118" customWidth="1"/>
    <col min="13277" max="13277" width="10.140625" style="118" customWidth="1"/>
    <col min="13278" max="13278" width="10.7109375" style="118" bestFit="1" customWidth="1"/>
    <col min="13279" max="13280" width="0" style="118" hidden="1" customWidth="1"/>
    <col min="13281" max="13281" width="10.7109375" style="118" bestFit="1" customWidth="1"/>
    <col min="13282" max="13282" width="0" style="118" hidden="1" customWidth="1"/>
    <col min="13283" max="13283" width="11.7109375" style="118" bestFit="1" customWidth="1"/>
    <col min="13284" max="13284" width="10.7109375" style="118" bestFit="1" customWidth="1"/>
    <col min="13285" max="13285" width="9.7109375" style="118" bestFit="1" customWidth="1"/>
    <col min="13286" max="13286" width="0" style="118" hidden="1" customWidth="1"/>
    <col min="13287" max="13287" width="11.7109375" style="118" bestFit="1" customWidth="1"/>
    <col min="13288" max="13288" width="10" style="118" bestFit="1" customWidth="1"/>
    <col min="13289" max="13289" width="0" style="118" hidden="1" customWidth="1"/>
    <col min="13290" max="13292" width="11.7109375" style="118" bestFit="1" customWidth="1"/>
    <col min="13293" max="13293" width="10" style="118" bestFit="1" customWidth="1"/>
    <col min="13294" max="13294" width="0" style="118" hidden="1" customWidth="1"/>
    <col min="13295" max="13295" width="11.7109375" style="118" bestFit="1" customWidth="1"/>
    <col min="13296" max="13296" width="0" style="118" hidden="1" customWidth="1"/>
    <col min="13297" max="13298" width="11.7109375" style="118" bestFit="1" customWidth="1"/>
    <col min="13299" max="13299" width="9.7109375" style="118" bestFit="1" customWidth="1"/>
    <col min="13300" max="13300" width="11.7109375" style="118" bestFit="1" customWidth="1"/>
    <col min="13301" max="13301" width="10.7109375" style="118" bestFit="1" customWidth="1"/>
    <col min="13302" max="13302" width="10" style="118" bestFit="1" customWidth="1"/>
    <col min="13303" max="13303" width="11.7109375" style="118" bestFit="1" customWidth="1"/>
    <col min="13304" max="13307" width="0" style="118" hidden="1" customWidth="1"/>
    <col min="13308" max="13308" width="11.7109375" style="118" customWidth="1"/>
    <col min="13309" max="13313" width="0" style="118" hidden="1" customWidth="1"/>
    <col min="13314" max="13314" width="17" style="118" bestFit="1" customWidth="1"/>
    <col min="13315" max="13321" width="0" style="118" hidden="1" customWidth="1"/>
    <col min="13322" max="13322" width="11.7109375" style="118" bestFit="1" customWidth="1"/>
    <col min="13323" max="13324" width="0" style="118" hidden="1" customWidth="1"/>
    <col min="13325" max="13325" width="9" style="118" bestFit="1" customWidth="1"/>
    <col min="13326" max="13328" width="0" style="118" hidden="1" customWidth="1"/>
    <col min="13329" max="13329" width="9" style="118" bestFit="1" customWidth="1"/>
    <col min="13330" max="13330" width="0" style="118" hidden="1" customWidth="1"/>
    <col min="13331" max="13331" width="14" style="118" customWidth="1"/>
    <col min="13332" max="13332" width="9.42578125" style="118" bestFit="1" customWidth="1"/>
    <col min="13333" max="13333" width="9.7109375" style="118" bestFit="1" customWidth="1"/>
    <col min="13334" max="13336" width="0" style="118" hidden="1" customWidth="1"/>
    <col min="13337" max="13337" width="9" style="118" bestFit="1" customWidth="1"/>
    <col min="13338" max="13339" width="0" style="118" hidden="1" customWidth="1"/>
    <col min="13340" max="13340" width="10" style="118" bestFit="1" customWidth="1"/>
    <col min="13341" max="13345" width="0" style="118" hidden="1" customWidth="1"/>
    <col min="13346" max="13347" width="9.140625" style="118" bestFit="1" customWidth="1"/>
    <col min="13348" max="13351" width="0" style="118" hidden="1" customWidth="1"/>
    <col min="13352" max="13352" width="9.28515625" style="118" customWidth="1"/>
    <col min="13353" max="13355" width="10.140625" style="118" customWidth="1"/>
    <col min="13356" max="13356" width="9.7109375" style="118" customWidth="1"/>
    <col min="13357" max="13357" width="10" style="118" bestFit="1" customWidth="1"/>
    <col min="13358" max="13367" width="11.7109375" style="118" bestFit="1" customWidth="1"/>
    <col min="13368" max="13368" width="10" style="118" bestFit="1" customWidth="1"/>
    <col min="13369" max="13369" width="11.7109375" style="118" bestFit="1" customWidth="1"/>
    <col min="13370" max="13371" width="10.7109375" style="118" bestFit="1" customWidth="1"/>
    <col min="13372" max="13372" width="9" style="118" bestFit="1" customWidth="1"/>
    <col min="13373" max="13373" width="11.7109375" style="118" bestFit="1" customWidth="1"/>
    <col min="13374" max="13374" width="10" style="118" bestFit="1" customWidth="1"/>
    <col min="13375" max="13376" width="10.7109375" style="118" bestFit="1" customWidth="1"/>
    <col min="13377" max="13377" width="11.7109375" style="118" bestFit="1" customWidth="1"/>
    <col min="13378" max="13378" width="10.7109375" style="118" bestFit="1" customWidth="1"/>
    <col min="13379" max="13379" width="11.7109375" style="118" bestFit="1" customWidth="1"/>
    <col min="13380" max="13380" width="10" style="118" bestFit="1" customWidth="1"/>
    <col min="13381" max="13381" width="11.7109375" style="118" bestFit="1" customWidth="1"/>
    <col min="13382" max="13382" width="10.7109375" style="118" bestFit="1" customWidth="1"/>
    <col min="13383" max="13383" width="11.7109375" style="118" bestFit="1" customWidth="1"/>
    <col min="13384" max="13384" width="10.7109375" style="118" bestFit="1" customWidth="1"/>
    <col min="13385" max="13387" width="11.7109375" style="118" bestFit="1" customWidth="1"/>
    <col min="13388" max="13388" width="0" style="118" hidden="1" customWidth="1"/>
    <col min="13389" max="13389" width="11.7109375" style="118" bestFit="1" customWidth="1"/>
    <col min="13390" max="13390" width="9.7109375" style="118" customWidth="1"/>
    <col min="13391" max="13391" width="10.42578125" style="118" customWidth="1"/>
    <col min="13392" max="13392" width="11.28515625" style="118" customWidth="1"/>
    <col min="13393" max="13394" width="0" style="118" hidden="1" customWidth="1"/>
    <col min="13395" max="13395" width="9.7109375" style="118" customWidth="1"/>
    <col min="13396" max="13396" width="9.7109375" style="118" bestFit="1" customWidth="1"/>
    <col min="13397" max="13398" width="10.42578125" style="118" bestFit="1" customWidth="1"/>
    <col min="13399" max="13399" width="12.28515625" style="118" bestFit="1" customWidth="1"/>
    <col min="13400" max="13400" width="15.85546875" style="118" customWidth="1"/>
    <col min="13401" max="13490" width="9.140625" style="118"/>
    <col min="13491" max="13491" width="7.85546875" style="118" customWidth="1"/>
    <col min="13492" max="13492" width="35.28515625" style="118" customWidth="1"/>
    <col min="13493" max="13493" width="10.85546875" style="118" bestFit="1" customWidth="1"/>
    <col min="13494" max="13494" width="9.5703125" style="118" customWidth="1"/>
    <col min="13495" max="13495" width="12.140625" style="118" customWidth="1"/>
    <col min="13496" max="13496" width="10.7109375" style="118" bestFit="1" customWidth="1"/>
    <col min="13497" max="13498" width="0" style="118" hidden="1" customWidth="1"/>
    <col min="13499" max="13499" width="9.85546875" style="118" bestFit="1" customWidth="1"/>
    <col min="13500" max="13501" width="10" style="118" bestFit="1" customWidth="1"/>
    <col min="13502" max="13502" width="11.5703125" style="118" customWidth="1"/>
    <col min="13503" max="13503" width="9.28515625" style="118" customWidth="1"/>
    <col min="13504" max="13504" width="10" style="118" bestFit="1" customWidth="1"/>
    <col min="13505" max="13505" width="11.7109375" style="118" bestFit="1" customWidth="1"/>
    <col min="13506" max="13506" width="10.7109375" style="118" customWidth="1"/>
    <col min="13507" max="13507" width="11.7109375" style="118" bestFit="1" customWidth="1"/>
    <col min="13508" max="13508" width="10.7109375" style="118" customWidth="1"/>
    <col min="13509" max="13509" width="10" style="118" bestFit="1" customWidth="1"/>
    <col min="13510" max="13514" width="11.7109375" style="118" bestFit="1" customWidth="1"/>
    <col min="13515" max="13515" width="14" style="118" customWidth="1"/>
    <col min="13516" max="13517" width="11.7109375" style="118" bestFit="1" customWidth="1"/>
    <col min="13518" max="13518" width="9.5703125" style="118" customWidth="1"/>
    <col min="13519" max="13519" width="12.7109375" style="118" bestFit="1" customWidth="1"/>
    <col min="13520" max="13520" width="0" style="118" hidden="1" customWidth="1"/>
    <col min="13521" max="13521" width="11.7109375" style="118" bestFit="1" customWidth="1"/>
    <col min="13522" max="13522" width="0" style="118" hidden="1" customWidth="1"/>
    <col min="13523" max="13523" width="11.7109375" style="118" bestFit="1" customWidth="1"/>
    <col min="13524" max="13524" width="0" style="118" hidden="1" customWidth="1"/>
    <col min="13525" max="13525" width="9.85546875" style="118" bestFit="1" customWidth="1"/>
    <col min="13526" max="13531" width="0" style="118" hidden="1" customWidth="1"/>
    <col min="13532" max="13532" width="10.5703125" style="118" customWidth="1"/>
    <col min="13533" max="13533" width="10.140625" style="118" customWidth="1"/>
    <col min="13534" max="13534" width="10.7109375" style="118" bestFit="1" customWidth="1"/>
    <col min="13535" max="13536" width="0" style="118" hidden="1" customWidth="1"/>
    <col min="13537" max="13537" width="10.7109375" style="118" bestFit="1" customWidth="1"/>
    <col min="13538" max="13538" width="0" style="118" hidden="1" customWidth="1"/>
    <col min="13539" max="13539" width="11.7109375" style="118" bestFit="1" customWidth="1"/>
    <col min="13540" max="13540" width="10.7109375" style="118" bestFit="1" customWidth="1"/>
    <col min="13541" max="13541" width="9.7109375" style="118" bestFit="1" customWidth="1"/>
    <col min="13542" max="13542" width="0" style="118" hidden="1" customWidth="1"/>
    <col min="13543" max="13543" width="11.7109375" style="118" bestFit="1" customWidth="1"/>
    <col min="13544" max="13544" width="10" style="118" bestFit="1" customWidth="1"/>
    <col min="13545" max="13545" width="0" style="118" hidden="1" customWidth="1"/>
    <col min="13546" max="13548" width="11.7109375" style="118" bestFit="1" customWidth="1"/>
    <col min="13549" max="13549" width="10" style="118" bestFit="1" customWidth="1"/>
    <col min="13550" max="13550" width="0" style="118" hidden="1" customWidth="1"/>
    <col min="13551" max="13551" width="11.7109375" style="118" bestFit="1" customWidth="1"/>
    <col min="13552" max="13552" width="0" style="118" hidden="1" customWidth="1"/>
    <col min="13553" max="13554" width="11.7109375" style="118" bestFit="1" customWidth="1"/>
    <col min="13555" max="13555" width="9.7109375" style="118" bestFit="1" customWidth="1"/>
    <col min="13556" max="13556" width="11.7109375" style="118" bestFit="1" customWidth="1"/>
    <col min="13557" max="13557" width="10.7109375" style="118" bestFit="1" customWidth="1"/>
    <col min="13558" max="13558" width="10" style="118" bestFit="1" customWidth="1"/>
    <col min="13559" max="13559" width="11.7109375" style="118" bestFit="1" customWidth="1"/>
    <col min="13560" max="13563" width="0" style="118" hidden="1" customWidth="1"/>
    <col min="13564" max="13564" width="11.7109375" style="118" customWidth="1"/>
    <col min="13565" max="13569" width="0" style="118" hidden="1" customWidth="1"/>
    <col min="13570" max="13570" width="17" style="118" bestFit="1" customWidth="1"/>
    <col min="13571" max="13577" width="0" style="118" hidden="1" customWidth="1"/>
    <col min="13578" max="13578" width="11.7109375" style="118" bestFit="1" customWidth="1"/>
    <col min="13579" max="13580" width="0" style="118" hidden="1" customWidth="1"/>
    <col min="13581" max="13581" width="9" style="118" bestFit="1" customWidth="1"/>
    <col min="13582" max="13584" width="0" style="118" hidden="1" customWidth="1"/>
    <col min="13585" max="13585" width="9" style="118" bestFit="1" customWidth="1"/>
    <col min="13586" max="13586" width="0" style="118" hidden="1" customWidth="1"/>
    <col min="13587" max="13587" width="14" style="118" customWidth="1"/>
    <col min="13588" max="13588" width="9.42578125" style="118" bestFit="1" customWidth="1"/>
    <col min="13589" max="13589" width="9.7109375" style="118" bestFit="1" customWidth="1"/>
    <col min="13590" max="13592" width="0" style="118" hidden="1" customWidth="1"/>
    <col min="13593" max="13593" width="9" style="118" bestFit="1" customWidth="1"/>
    <col min="13594" max="13595" width="0" style="118" hidden="1" customWidth="1"/>
    <col min="13596" max="13596" width="10" style="118" bestFit="1" customWidth="1"/>
    <col min="13597" max="13601" width="0" style="118" hidden="1" customWidth="1"/>
    <col min="13602" max="13603" width="9.140625" style="118" bestFit="1" customWidth="1"/>
    <col min="13604" max="13607" width="0" style="118" hidden="1" customWidth="1"/>
    <col min="13608" max="13608" width="9.28515625" style="118" customWidth="1"/>
    <col min="13609" max="13611" width="10.140625" style="118" customWidth="1"/>
    <col min="13612" max="13612" width="9.7109375" style="118" customWidth="1"/>
    <col min="13613" max="13613" width="10" style="118" bestFit="1" customWidth="1"/>
    <col min="13614" max="13623" width="11.7109375" style="118" bestFit="1" customWidth="1"/>
    <col min="13624" max="13624" width="10" style="118" bestFit="1" customWidth="1"/>
    <col min="13625" max="13625" width="11.7109375" style="118" bestFit="1" customWidth="1"/>
    <col min="13626" max="13627" width="10.7109375" style="118" bestFit="1" customWidth="1"/>
    <col min="13628" max="13628" width="9" style="118" bestFit="1" customWidth="1"/>
    <col min="13629" max="13629" width="11.7109375" style="118" bestFit="1" customWidth="1"/>
    <col min="13630" max="13630" width="10" style="118" bestFit="1" customWidth="1"/>
    <col min="13631" max="13632" width="10.7109375" style="118" bestFit="1" customWidth="1"/>
    <col min="13633" max="13633" width="11.7109375" style="118" bestFit="1" customWidth="1"/>
    <col min="13634" max="13634" width="10.7109375" style="118" bestFit="1" customWidth="1"/>
    <col min="13635" max="13635" width="11.7109375" style="118" bestFit="1" customWidth="1"/>
    <col min="13636" max="13636" width="10" style="118" bestFit="1" customWidth="1"/>
    <col min="13637" max="13637" width="11.7109375" style="118" bestFit="1" customWidth="1"/>
    <col min="13638" max="13638" width="10.7109375" style="118" bestFit="1" customWidth="1"/>
    <col min="13639" max="13639" width="11.7109375" style="118" bestFit="1" customWidth="1"/>
    <col min="13640" max="13640" width="10.7109375" style="118" bestFit="1" customWidth="1"/>
    <col min="13641" max="13643" width="11.7109375" style="118" bestFit="1" customWidth="1"/>
    <col min="13644" max="13644" width="0" style="118" hidden="1" customWidth="1"/>
    <col min="13645" max="13645" width="11.7109375" style="118" bestFit="1" customWidth="1"/>
    <col min="13646" max="13646" width="9.7109375" style="118" customWidth="1"/>
    <col min="13647" max="13647" width="10.42578125" style="118" customWidth="1"/>
    <col min="13648" max="13648" width="11.28515625" style="118" customWidth="1"/>
    <col min="13649" max="13650" width="0" style="118" hidden="1" customWidth="1"/>
    <col min="13651" max="13651" width="9.7109375" style="118" customWidth="1"/>
    <col min="13652" max="13652" width="9.7109375" style="118" bestFit="1" customWidth="1"/>
    <col min="13653" max="13654" width="10.42578125" style="118" bestFit="1" customWidth="1"/>
    <col min="13655" max="13655" width="12.28515625" style="118" bestFit="1" customWidth="1"/>
    <col min="13656" max="13656" width="15.85546875" style="118" customWidth="1"/>
    <col min="13657" max="13746" width="9.140625" style="118"/>
    <col min="13747" max="13747" width="7.85546875" style="118" customWidth="1"/>
    <col min="13748" max="13748" width="35.28515625" style="118" customWidth="1"/>
    <col min="13749" max="13749" width="10.85546875" style="118" bestFit="1" customWidth="1"/>
    <col min="13750" max="13750" width="9.5703125" style="118" customWidth="1"/>
    <col min="13751" max="13751" width="12.140625" style="118" customWidth="1"/>
    <col min="13752" max="13752" width="10.7109375" style="118" bestFit="1" customWidth="1"/>
    <col min="13753" max="13754" width="0" style="118" hidden="1" customWidth="1"/>
    <col min="13755" max="13755" width="9.85546875" style="118" bestFit="1" customWidth="1"/>
    <col min="13756" max="13757" width="10" style="118" bestFit="1" customWidth="1"/>
    <col min="13758" max="13758" width="11.5703125" style="118" customWidth="1"/>
    <col min="13759" max="13759" width="9.28515625" style="118" customWidth="1"/>
    <col min="13760" max="13760" width="10" style="118" bestFit="1" customWidth="1"/>
    <col min="13761" max="13761" width="11.7109375" style="118" bestFit="1" customWidth="1"/>
    <col min="13762" max="13762" width="10.7109375" style="118" customWidth="1"/>
    <col min="13763" max="13763" width="11.7109375" style="118" bestFit="1" customWidth="1"/>
    <col min="13764" max="13764" width="10.7109375" style="118" customWidth="1"/>
    <col min="13765" max="13765" width="10" style="118" bestFit="1" customWidth="1"/>
    <col min="13766" max="13770" width="11.7109375" style="118" bestFit="1" customWidth="1"/>
    <col min="13771" max="13771" width="14" style="118" customWidth="1"/>
    <col min="13772" max="13773" width="11.7109375" style="118" bestFit="1" customWidth="1"/>
    <col min="13774" max="13774" width="9.5703125" style="118" customWidth="1"/>
    <col min="13775" max="13775" width="12.7109375" style="118" bestFit="1" customWidth="1"/>
    <col min="13776" max="13776" width="0" style="118" hidden="1" customWidth="1"/>
    <col min="13777" max="13777" width="11.7109375" style="118" bestFit="1" customWidth="1"/>
    <col min="13778" max="13778" width="0" style="118" hidden="1" customWidth="1"/>
    <col min="13779" max="13779" width="11.7109375" style="118" bestFit="1" customWidth="1"/>
    <col min="13780" max="13780" width="0" style="118" hidden="1" customWidth="1"/>
    <col min="13781" max="13781" width="9.85546875" style="118" bestFit="1" customWidth="1"/>
    <col min="13782" max="13787" width="0" style="118" hidden="1" customWidth="1"/>
    <col min="13788" max="13788" width="10.5703125" style="118" customWidth="1"/>
    <col min="13789" max="13789" width="10.140625" style="118" customWidth="1"/>
    <col min="13790" max="13790" width="10.7109375" style="118" bestFit="1" customWidth="1"/>
    <col min="13791" max="13792" width="0" style="118" hidden="1" customWidth="1"/>
    <col min="13793" max="13793" width="10.7109375" style="118" bestFit="1" customWidth="1"/>
    <col min="13794" max="13794" width="0" style="118" hidden="1" customWidth="1"/>
    <col min="13795" max="13795" width="11.7109375" style="118" bestFit="1" customWidth="1"/>
    <col min="13796" max="13796" width="10.7109375" style="118" bestFit="1" customWidth="1"/>
    <col min="13797" max="13797" width="9.7109375" style="118" bestFit="1" customWidth="1"/>
    <col min="13798" max="13798" width="0" style="118" hidden="1" customWidth="1"/>
    <col min="13799" max="13799" width="11.7109375" style="118" bestFit="1" customWidth="1"/>
    <col min="13800" max="13800" width="10" style="118" bestFit="1" customWidth="1"/>
    <col min="13801" max="13801" width="0" style="118" hidden="1" customWidth="1"/>
    <col min="13802" max="13804" width="11.7109375" style="118" bestFit="1" customWidth="1"/>
    <col min="13805" max="13805" width="10" style="118" bestFit="1" customWidth="1"/>
    <col min="13806" max="13806" width="0" style="118" hidden="1" customWidth="1"/>
    <col min="13807" max="13807" width="11.7109375" style="118" bestFit="1" customWidth="1"/>
    <col min="13808" max="13808" width="0" style="118" hidden="1" customWidth="1"/>
    <col min="13809" max="13810" width="11.7109375" style="118" bestFit="1" customWidth="1"/>
    <col min="13811" max="13811" width="9.7109375" style="118" bestFit="1" customWidth="1"/>
    <col min="13812" max="13812" width="11.7109375" style="118" bestFit="1" customWidth="1"/>
    <col min="13813" max="13813" width="10.7109375" style="118" bestFit="1" customWidth="1"/>
    <col min="13814" max="13814" width="10" style="118" bestFit="1" customWidth="1"/>
    <col min="13815" max="13815" width="11.7109375" style="118" bestFit="1" customWidth="1"/>
    <col min="13816" max="13819" width="0" style="118" hidden="1" customWidth="1"/>
    <col min="13820" max="13820" width="11.7109375" style="118" customWidth="1"/>
    <col min="13821" max="13825" width="0" style="118" hidden="1" customWidth="1"/>
    <col min="13826" max="13826" width="17" style="118" bestFit="1" customWidth="1"/>
    <col min="13827" max="13833" width="0" style="118" hidden="1" customWidth="1"/>
    <col min="13834" max="13834" width="11.7109375" style="118" bestFit="1" customWidth="1"/>
    <col min="13835" max="13836" width="0" style="118" hidden="1" customWidth="1"/>
    <col min="13837" max="13837" width="9" style="118" bestFit="1" customWidth="1"/>
    <col min="13838" max="13840" width="0" style="118" hidden="1" customWidth="1"/>
    <col min="13841" max="13841" width="9" style="118" bestFit="1" customWidth="1"/>
    <col min="13842" max="13842" width="0" style="118" hidden="1" customWidth="1"/>
    <col min="13843" max="13843" width="14" style="118" customWidth="1"/>
    <col min="13844" max="13844" width="9.42578125" style="118" bestFit="1" customWidth="1"/>
    <col min="13845" max="13845" width="9.7109375" style="118" bestFit="1" customWidth="1"/>
    <col min="13846" max="13848" width="0" style="118" hidden="1" customWidth="1"/>
    <col min="13849" max="13849" width="9" style="118" bestFit="1" customWidth="1"/>
    <col min="13850" max="13851" width="0" style="118" hidden="1" customWidth="1"/>
    <col min="13852" max="13852" width="10" style="118" bestFit="1" customWidth="1"/>
    <col min="13853" max="13857" width="0" style="118" hidden="1" customWidth="1"/>
    <col min="13858" max="13859" width="9.140625" style="118" bestFit="1" customWidth="1"/>
    <col min="13860" max="13863" width="0" style="118" hidden="1" customWidth="1"/>
    <col min="13864" max="13864" width="9.28515625" style="118" customWidth="1"/>
    <col min="13865" max="13867" width="10.140625" style="118" customWidth="1"/>
    <col min="13868" max="13868" width="9.7109375" style="118" customWidth="1"/>
    <col min="13869" max="13869" width="10" style="118" bestFit="1" customWidth="1"/>
    <col min="13870" max="13879" width="11.7109375" style="118" bestFit="1" customWidth="1"/>
    <col min="13880" max="13880" width="10" style="118" bestFit="1" customWidth="1"/>
    <col min="13881" max="13881" width="11.7109375" style="118" bestFit="1" customWidth="1"/>
    <col min="13882" max="13883" width="10.7109375" style="118" bestFit="1" customWidth="1"/>
    <col min="13884" max="13884" width="9" style="118" bestFit="1" customWidth="1"/>
    <col min="13885" max="13885" width="11.7109375" style="118" bestFit="1" customWidth="1"/>
    <col min="13886" max="13886" width="10" style="118" bestFit="1" customWidth="1"/>
    <col min="13887" max="13888" width="10.7109375" style="118" bestFit="1" customWidth="1"/>
    <col min="13889" max="13889" width="11.7109375" style="118" bestFit="1" customWidth="1"/>
    <col min="13890" max="13890" width="10.7109375" style="118" bestFit="1" customWidth="1"/>
    <col min="13891" max="13891" width="11.7109375" style="118" bestFit="1" customWidth="1"/>
    <col min="13892" max="13892" width="10" style="118" bestFit="1" customWidth="1"/>
    <col min="13893" max="13893" width="11.7109375" style="118" bestFit="1" customWidth="1"/>
    <col min="13894" max="13894" width="10.7109375" style="118" bestFit="1" customWidth="1"/>
    <col min="13895" max="13895" width="11.7109375" style="118" bestFit="1" customWidth="1"/>
    <col min="13896" max="13896" width="10.7109375" style="118" bestFit="1" customWidth="1"/>
    <col min="13897" max="13899" width="11.7109375" style="118" bestFit="1" customWidth="1"/>
    <col min="13900" max="13900" width="0" style="118" hidden="1" customWidth="1"/>
    <col min="13901" max="13901" width="11.7109375" style="118" bestFit="1" customWidth="1"/>
    <col min="13902" max="13902" width="9.7109375" style="118" customWidth="1"/>
    <col min="13903" max="13903" width="10.42578125" style="118" customWidth="1"/>
    <col min="13904" max="13904" width="11.28515625" style="118" customWidth="1"/>
    <col min="13905" max="13906" width="0" style="118" hidden="1" customWidth="1"/>
    <col min="13907" max="13907" width="9.7109375" style="118" customWidth="1"/>
    <col min="13908" max="13908" width="9.7109375" style="118" bestFit="1" customWidth="1"/>
    <col min="13909" max="13910" width="10.42578125" style="118" bestFit="1" customWidth="1"/>
    <col min="13911" max="13911" width="12.28515625" style="118" bestFit="1" customWidth="1"/>
    <col min="13912" max="13912" width="15.85546875" style="118" customWidth="1"/>
    <col min="13913" max="14002" width="9.140625" style="118"/>
    <col min="14003" max="14003" width="7.85546875" style="118" customWidth="1"/>
    <col min="14004" max="14004" width="35.28515625" style="118" customWidth="1"/>
    <col min="14005" max="14005" width="10.85546875" style="118" bestFit="1" customWidth="1"/>
    <col min="14006" max="14006" width="9.5703125" style="118" customWidth="1"/>
    <col min="14007" max="14007" width="12.140625" style="118" customWidth="1"/>
    <col min="14008" max="14008" width="10.7109375" style="118" bestFit="1" customWidth="1"/>
    <col min="14009" max="14010" width="0" style="118" hidden="1" customWidth="1"/>
    <col min="14011" max="14011" width="9.85546875" style="118" bestFit="1" customWidth="1"/>
    <col min="14012" max="14013" width="10" style="118" bestFit="1" customWidth="1"/>
    <col min="14014" max="14014" width="11.5703125" style="118" customWidth="1"/>
    <col min="14015" max="14015" width="9.28515625" style="118" customWidth="1"/>
    <col min="14016" max="14016" width="10" style="118" bestFit="1" customWidth="1"/>
    <col min="14017" max="14017" width="11.7109375" style="118" bestFit="1" customWidth="1"/>
    <col min="14018" max="14018" width="10.7109375" style="118" customWidth="1"/>
    <col min="14019" max="14019" width="11.7109375" style="118" bestFit="1" customWidth="1"/>
    <col min="14020" max="14020" width="10.7109375" style="118" customWidth="1"/>
    <col min="14021" max="14021" width="10" style="118" bestFit="1" customWidth="1"/>
    <col min="14022" max="14026" width="11.7109375" style="118" bestFit="1" customWidth="1"/>
    <col min="14027" max="14027" width="14" style="118" customWidth="1"/>
    <col min="14028" max="14029" width="11.7109375" style="118" bestFit="1" customWidth="1"/>
    <col min="14030" max="14030" width="9.5703125" style="118" customWidth="1"/>
    <col min="14031" max="14031" width="12.7109375" style="118" bestFit="1" customWidth="1"/>
    <col min="14032" max="14032" width="0" style="118" hidden="1" customWidth="1"/>
    <col min="14033" max="14033" width="11.7109375" style="118" bestFit="1" customWidth="1"/>
    <col min="14034" max="14034" width="0" style="118" hidden="1" customWidth="1"/>
    <col min="14035" max="14035" width="11.7109375" style="118" bestFit="1" customWidth="1"/>
    <col min="14036" max="14036" width="0" style="118" hidden="1" customWidth="1"/>
    <col min="14037" max="14037" width="9.85546875" style="118" bestFit="1" customWidth="1"/>
    <col min="14038" max="14043" width="0" style="118" hidden="1" customWidth="1"/>
    <col min="14044" max="14044" width="10.5703125" style="118" customWidth="1"/>
    <col min="14045" max="14045" width="10.140625" style="118" customWidth="1"/>
    <col min="14046" max="14046" width="10.7109375" style="118" bestFit="1" customWidth="1"/>
    <col min="14047" max="14048" width="0" style="118" hidden="1" customWidth="1"/>
    <col min="14049" max="14049" width="10.7109375" style="118" bestFit="1" customWidth="1"/>
    <col min="14050" max="14050" width="0" style="118" hidden="1" customWidth="1"/>
    <col min="14051" max="14051" width="11.7109375" style="118" bestFit="1" customWidth="1"/>
    <col min="14052" max="14052" width="10.7109375" style="118" bestFit="1" customWidth="1"/>
    <col min="14053" max="14053" width="9.7109375" style="118" bestFit="1" customWidth="1"/>
    <col min="14054" max="14054" width="0" style="118" hidden="1" customWidth="1"/>
    <col min="14055" max="14055" width="11.7109375" style="118" bestFit="1" customWidth="1"/>
    <col min="14056" max="14056" width="10" style="118" bestFit="1" customWidth="1"/>
    <col min="14057" max="14057" width="0" style="118" hidden="1" customWidth="1"/>
    <col min="14058" max="14060" width="11.7109375" style="118" bestFit="1" customWidth="1"/>
    <col min="14061" max="14061" width="10" style="118" bestFit="1" customWidth="1"/>
    <col min="14062" max="14062" width="0" style="118" hidden="1" customWidth="1"/>
    <col min="14063" max="14063" width="11.7109375" style="118" bestFit="1" customWidth="1"/>
    <col min="14064" max="14064" width="0" style="118" hidden="1" customWidth="1"/>
    <col min="14065" max="14066" width="11.7109375" style="118" bestFit="1" customWidth="1"/>
    <col min="14067" max="14067" width="9.7109375" style="118" bestFit="1" customWidth="1"/>
    <col min="14068" max="14068" width="11.7109375" style="118" bestFit="1" customWidth="1"/>
    <col min="14069" max="14069" width="10.7109375" style="118" bestFit="1" customWidth="1"/>
    <col min="14070" max="14070" width="10" style="118" bestFit="1" customWidth="1"/>
    <col min="14071" max="14071" width="11.7109375" style="118" bestFit="1" customWidth="1"/>
    <col min="14072" max="14075" width="0" style="118" hidden="1" customWidth="1"/>
    <col min="14076" max="14076" width="11.7109375" style="118" customWidth="1"/>
    <col min="14077" max="14081" width="0" style="118" hidden="1" customWidth="1"/>
    <col min="14082" max="14082" width="17" style="118" bestFit="1" customWidth="1"/>
    <col min="14083" max="14089" width="0" style="118" hidden="1" customWidth="1"/>
    <col min="14090" max="14090" width="11.7109375" style="118" bestFit="1" customWidth="1"/>
    <col min="14091" max="14092" width="0" style="118" hidden="1" customWidth="1"/>
    <col min="14093" max="14093" width="9" style="118" bestFit="1" customWidth="1"/>
    <col min="14094" max="14096" width="0" style="118" hidden="1" customWidth="1"/>
    <col min="14097" max="14097" width="9" style="118" bestFit="1" customWidth="1"/>
    <col min="14098" max="14098" width="0" style="118" hidden="1" customWidth="1"/>
    <col min="14099" max="14099" width="14" style="118" customWidth="1"/>
    <col min="14100" max="14100" width="9.42578125" style="118" bestFit="1" customWidth="1"/>
    <col min="14101" max="14101" width="9.7109375" style="118" bestFit="1" customWidth="1"/>
    <col min="14102" max="14104" width="0" style="118" hidden="1" customWidth="1"/>
    <col min="14105" max="14105" width="9" style="118" bestFit="1" customWidth="1"/>
    <col min="14106" max="14107" width="0" style="118" hidden="1" customWidth="1"/>
    <col min="14108" max="14108" width="10" style="118" bestFit="1" customWidth="1"/>
    <col min="14109" max="14113" width="0" style="118" hidden="1" customWidth="1"/>
    <col min="14114" max="14115" width="9.140625" style="118" bestFit="1" customWidth="1"/>
    <col min="14116" max="14119" width="0" style="118" hidden="1" customWidth="1"/>
    <col min="14120" max="14120" width="9.28515625" style="118" customWidth="1"/>
    <col min="14121" max="14123" width="10.140625" style="118" customWidth="1"/>
    <col min="14124" max="14124" width="9.7109375" style="118" customWidth="1"/>
    <col min="14125" max="14125" width="10" style="118" bestFit="1" customWidth="1"/>
    <col min="14126" max="14135" width="11.7109375" style="118" bestFit="1" customWidth="1"/>
    <col min="14136" max="14136" width="10" style="118" bestFit="1" customWidth="1"/>
    <col min="14137" max="14137" width="11.7109375" style="118" bestFit="1" customWidth="1"/>
    <col min="14138" max="14139" width="10.7109375" style="118" bestFit="1" customWidth="1"/>
    <col min="14140" max="14140" width="9" style="118" bestFit="1" customWidth="1"/>
    <col min="14141" max="14141" width="11.7109375" style="118" bestFit="1" customWidth="1"/>
    <col min="14142" max="14142" width="10" style="118" bestFit="1" customWidth="1"/>
    <col min="14143" max="14144" width="10.7109375" style="118" bestFit="1" customWidth="1"/>
    <col min="14145" max="14145" width="11.7109375" style="118" bestFit="1" customWidth="1"/>
    <col min="14146" max="14146" width="10.7109375" style="118" bestFit="1" customWidth="1"/>
    <col min="14147" max="14147" width="11.7109375" style="118" bestFit="1" customWidth="1"/>
    <col min="14148" max="14148" width="10" style="118" bestFit="1" customWidth="1"/>
    <col min="14149" max="14149" width="11.7109375" style="118" bestFit="1" customWidth="1"/>
    <col min="14150" max="14150" width="10.7109375" style="118" bestFit="1" customWidth="1"/>
    <col min="14151" max="14151" width="11.7109375" style="118" bestFit="1" customWidth="1"/>
    <col min="14152" max="14152" width="10.7109375" style="118" bestFit="1" customWidth="1"/>
    <col min="14153" max="14155" width="11.7109375" style="118" bestFit="1" customWidth="1"/>
    <col min="14156" max="14156" width="0" style="118" hidden="1" customWidth="1"/>
    <col min="14157" max="14157" width="11.7109375" style="118" bestFit="1" customWidth="1"/>
    <col min="14158" max="14158" width="9.7109375" style="118" customWidth="1"/>
    <col min="14159" max="14159" width="10.42578125" style="118" customWidth="1"/>
    <col min="14160" max="14160" width="11.28515625" style="118" customWidth="1"/>
    <col min="14161" max="14162" width="0" style="118" hidden="1" customWidth="1"/>
    <col min="14163" max="14163" width="9.7109375" style="118" customWidth="1"/>
    <col min="14164" max="14164" width="9.7109375" style="118" bestFit="1" customWidth="1"/>
    <col min="14165" max="14166" width="10.42578125" style="118" bestFit="1" customWidth="1"/>
    <col min="14167" max="14167" width="12.28515625" style="118" bestFit="1" customWidth="1"/>
    <col min="14168" max="14168" width="15.85546875" style="118" customWidth="1"/>
    <col min="14169" max="14258" width="9.140625" style="118"/>
    <col min="14259" max="14259" width="7.85546875" style="118" customWidth="1"/>
    <col min="14260" max="14260" width="35.28515625" style="118" customWidth="1"/>
    <col min="14261" max="14261" width="10.85546875" style="118" bestFit="1" customWidth="1"/>
    <col min="14262" max="14262" width="9.5703125" style="118" customWidth="1"/>
    <col min="14263" max="14263" width="12.140625" style="118" customWidth="1"/>
    <col min="14264" max="14264" width="10.7109375" style="118" bestFit="1" customWidth="1"/>
    <col min="14265" max="14266" width="0" style="118" hidden="1" customWidth="1"/>
    <col min="14267" max="14267" width="9.85546875" style="118" bestFit="1" customWidth="1"/>
    <col min="14268" max="14269" width="10" style="118" bestFit="1" customWidth="1"/>
    <col min="14270" max="14270" width="11.5703125" style="118" customWidth="1"/>
    <col min="14271" max="14271" width="9.28515625" style="118" customWidth="1"/>
    <col min="14272" max="14272" width="10" style="118" bestFit="1" customWidth="1"/>
    <col min="14273" max="14273" width="11.7109375" style="118" bestFit="1" customWidth="1"/>
    <col min="14274" max="14274" width="10.7109375" style="118" customWidth="1"/>
    <col min="14275" max="14275" width="11.7109375" style="118" bestFit="1" customWidth="1"/>
    <col min="14276" max="14276" width="10.7109375" style="118" customWidth="1"/>
    <col min="14277" max="14277" width="10" style="118" bestFit="1" customWidth="1"/>
    <col min="14278" max="14282" width="11.7109375" style="118" bestFit="1" customWidth="1"/>
    <col min="14283" max="14283" width="14" style="118" customWidth="1"/>
    <col min="14284" max="14285" width="11.7109375" style="118" bestFit="1" customWidth="1"/>
    <col min="14286" max="14286" width="9.5703125" style="118" customWidth="1"/>
    <col min="14287" max="14287" width="12.7109375" style="118" bestFit="1" customWidth="1"/>
    <col min="14288" max="14288" width="0" style="118" hidden="1" customWidth="1"/>
    <col min="14289" max="14289" width="11.7109375" style="118" bestFit="1" customWidth="1"/>
    <col min="14290" max="14290" width="0" style="118" hidden="1" customWidth="1"/>
    <col min="14291" max="14291" width="11.7109375" style="118" bestFit="1" customWidth="1"/>
    <col min="14292" max="14292" width="0" style="118" hidden="1" customWidth="1"/>
    <col min="14293" max="14293" width="9.85546875" style="118" bestFit="1" customWidth="1"/>
    <col min="14294" max="14299" width="0" style="118" hidden="1" customWidth="1"/>
    <col min="14300" max="14300" width="10.5703125" style="118" customWidth="1"/>
    <col min="14301" max="14301" width="10.140625" style="118" customWidth="1"/>
    <col min="14302" max="14302" width="10.7109375" style="118" bestFit="1" customWidth="1"/>
    <col min="14303" max="14304" width="0" style="118" hidden="1" customWidth="1"/>
    <col min="14305" max="14305" width="10.7109375" style="118" bestFit="1" customWidth="1"/>
    <col min="14306" max="14306" width="0" style="118" hidden="1" customWidth="1"/>
    <col min="14307" max="14307" width="11.7109375" style="118" bestFit="1" customWidth="1"/>
    <col min="14308" max="14308" width="10.7109375" style="118" bestFit="1" customWidth="1"/>
    <col min="14309" max="14309" width="9.7109375" style="118" bestFit="1" customWidth="1"/>
    <col min="14310" max="14310" width="0" style="118" hidden="1" customWidth="1"/>
    <col min="14311" max="14311" width="11.7109375" style="118" bestFit="1" customWidth="1"/>
    <col min="14312" max="14312" width="10" style="118" bestFit="1" customWidth="1"/>
    <col min="14313" max="14313" width="0" style="118" hidden="1" customWidth="1"/>
    <col min="14314" max="14316" width="11.7109375" style="118" bestFit="1" customWidth="1"/>
    <col min="14317" max="14317" width="10" style="118" bestFit="1" customWidth="1"/>
    <col min="14318" max="14318" width="0" style="118" hidden="1" customWidth="1"/>
    <col min="14319" max="14319" width="11.7109375" style="118" bestFit="1" customWidth="1"/>
    <col min="14320" max="14320" width="0" style="118" hidden="1" customWidth="1"/>
    <col min="14321" max="14322" width="11.7109375" style="118" bestFit="1" customWidth="1"/>
    <col min="14323" max="14323" width="9.7109375" style="118" bestFit="1" customWidth="1"/>
    <col min="14324" max="14324" width="11.7109375" style="118" bestFit="1" customWidth="1"/>
    <col min="14325" max="14325" width="10.7109375" style="118" bestFit="1" customWidth="1"/>
    <col min="14326" max="14326" width="10" style="118" bestFit="1" customWidth="1"/>
    <col min="14327" max="14327" width="11.7109375" style="118" bestFit="1" customWidth="1"/>
    <col min="14328" max="14331" width="0" style="118" hidden="1" customWidth="1"/>
    <col min="14332" max="14332" width="11.7109375" style="118" customWidth="1"/>
    <col min="14333" max="14337" width="0" style="118" hidden="1" customWidth="1"/>
    <col min="14338" max="14338" width="17" style="118" bestFit="1" customWidth="1"/>
    <col min="14339" max="14345" width="0" style="118" hidden="1" customWidth="1"/>
    <col min="14346" max="14346" width="11.7109375" style="118" bestFit="1" customWidth="1"/>
    <col min="14347" max="14348" width="0" style="118" hidden="1" customWidth="1"/>
    <col min="14349" max="14349" width="9" style="118" bestFit="1" customWidth="1"/>
    <col min="14350" max="14352" width="0" style="118" hidden="1" customWidth="1"/>
    <col min="14353" max="14353" width="9" style="118" bestFit="1" customWidth="1"/>
    <col min="14354" max="14354" width="0" style="118" hidden="1" customWidth="1"/>
    <col min="14355" max="14355" width="14" style="118" customWidth="1"/>
    <col min="14356" max="14356" width="9.42578125" style="118" bestFit="1" customWidth="1"/>
    <col min="14357" max="14357" width="9.7109375" style="118" bestFit="1" customWidth="1"/>
    <col min="14358" max="14360" width="0" style="118" hidden="1" customWidth="1"/>
    <col min="14361" max="14361" width="9" style="118" bestFit="1" customWidth="1"/>
    <col min="14362" max="14363" width="0" style="118" hidden="1" customWidth="1"/>
    <col min="14364" max="14364" width="10" style="118" bestFit="1" customWidth="1"/>
    <col min="14365" max="14369" width="0" style="118" hidden="1" customWidth="1"/>
    <col min="14370" max="14371" width="9.140625" style="118" bestFit="1" customWidth="1"/>
    <col min="14372" max="14375" width="0" style="118" hidden="1" customWidth="1"/>
    <col min="14376" max="14376" width="9.28515625" style="118" customWidth="1"/>
    <col min="14377" max="14379" width="10.140625" style="118" customWidth="1"/>
    <col min="14380" max="14380" width="9.7109375" style="118" customWidth="1"/>
    <col min="14381" max="14381" width="10" style="118" bestFit="1" customWidth="1"/>
    <col min="14382" max="14391" width="11.7109375" style="118" bestFit="1" customWidth="1"/>
    <col min="14392" max="14392" width="10" style="118" bestFit="1" customWidth="1"/>
    <col min="14393" max="14393" width="11.7109375" style="118" bestFit="1" customWidth="1"/>
    <col min="14394" max="14395" width="10.7109375" style="118" bestFit="1" customWidth="1"/>
    <col min="14396" max="14396" width="9" style="118" bestFit="1" customWidth="1"/>
    <col min="14397" max="14397" width="11.7109375" style="118" bestFit="1" customWidth="1"/>
    <col min="14398" max="14398" width="10" style="118" bestFit="1" customWidth="1"/>
    <col min="14399" max="14400" width="10.7109375" style="118" bestFit="1" customWidth="1"/>
    <col min="14401" max="14401" width="11.7109375" style="118" bestFit="1" customWidth="1"/>
    <col min="14402" max="14402" width="10.7109375" style="118" bestFit="1" customWidth="1"/>
    <col min="14403" max="14403" width="11.7109375" style="118" bestFit="1" customWidth="1"/>
    <col min="14404" max="14404" width="10" style="118" bestFit="1" customWidth="1"/>
    <col min="14405" max="14405" width="11.7109375" style="118" bestFit="1" customWidth="1"/>
    <col min="14406" max="14406" width="10.7109375" style="118" bestFit="1" customWidth="1"/>
    <col min="14407" max="14407" width="11.7109375" style="118" bestFit="1" customWidth="1"/>
    <col min="14408" max="14408" width="10.7109375" style="118" bestFit="1" customWidth="1"/>
    <col min="14409" max="14411" width="11.7109375" style="118" bestFit="1" customWidth="1"/>
    <col min="14412" max="14412" width="0" style="118" hidden="1" customWidth="1"/>
    <col min="14413" max="14413" width="11.7109375" style="118" bestFit="1" customWidth="1"/>
    <col min="14414" max="14414" width="9.7109375" style="118" customWidth="1"/>
    <col min="14415" max="14415" width="10.42578125" style="118" customWidth="1"/>
    <col min="14416" max="14416" width="11.28515625" style="118" customWidth="1"/>
    <col min="14417" max="14418" width="0" style="118" hidden="1" customWidth="1"/>
    <col min="14419" max="14419" width="9.7109375" style="118" customWidth="1"/>
    <col min="14420" max="14420" width="9.7109375" style="118" bestFit="1" customWidth="1"/>
    <col min="14421" max="14422" width="10.42578125" style="118" bestFit="1" customWidth="1"/>
    <col min="14423" max="14423" width="12.28515625" style="118" bestFit="1" customWidth="1"/>
    <col min="14424" max="14424" width="15.85546875" style="118" customWidth="1"/>
    <col min="14425" max="14514" width="9.140625" style="118"/>
    <col min="14515" max="14515" width="7.85546875" style="118" customWidth="1"/>
    <col min="14516" max="14516" width="35.28515625" style="118" customWidth="1"/>
    <col min="14517" max="14517" width="10.85546875" style="118" bestFit="1" customWidth="1"/>
    <col min="14518" max="14518" width="9.5703125" style="118" customWidth="1"/>
    <col min="14519" max="14519" width="12.140625" style="118" customWidth="1"/>
    <col min="14520" max="14520" width="10.7109375" style="118" bestFit="1" customWidth="1"/>
    <col min="14521" max="14522" width="0" style="118" hidden="1" customWidth="1"/>
    <col min="14523" max="14523" width="9.85546875" style="118" bestFit="1" customWidth="1"/>
    <col min="14524" max="14525" width="10" style="118" bestFit="1" customWidth="1"/>
    <col min="14526" max="14526" width="11.5703125" style="118" customWidth="1"/>
    <col min="14527" max="14527" width="9.28515625" style="118" customWidth="1"/>
    <col min="14528" max="14528" width="10" style="118" bestFit="1" customWidth="1"/>
    <col min="14529" max="14529" width="11.7109375" style="118" bestFit="1" customWidth="1"/>
    <col min="14530" max="14530" width="10.7109375" style="118" customWidth="1"/>
    <col min="14531" max="14531" width="11.7109375" style="118" bestFit="1" customWidth="1"/>
    <col min="14532" max="14532" width="10.7109375" style="118" customWidth="1"/>
    <col min="14533" max="14533" width="10" style="118" bestFit="1" customWidth="1"/>
    <col min="14534" max="14538" width="11.7109375" style="118" bestFit="1" customWidth="1"/>
    <col min="14539" max="14539" width="14" style="118" customWidth="1"/>
    <col min="14540" max="14541" width="11.7109375" style="118" bestFit="1" customWidth="1"/>
    <col min="14542" max="14542" width="9.5703125" style="118" customWidth="1"/>
    <col min="14543" max="14543" width="12.7109375" style="118" bestFit="1" customWidth="1"/>
    <col min="14544" max="14544" width="0" style="118" hidden="1" customWidth="1"/>
    <col min="14545" max="14545" width="11.7109375" style="118" bestFit="1" customWidth="1"/>
    <col min="14546" max="14546" width="0" style="118" hidden="1" customWidth="1"/>
    <col min="14547" max="14547" width="11.7109375" style="118" bestFit="1" customWidth="1"/>
    <col min="14548" max="14548" width="0" style="118" hidden="1" customWidth="1"/>
    <col min="14549" max="14549" width="9.85546875" style="118" bestFit="1" customWidth="1"/>
    <col min="14550" max="14555" width="0" style="118" hidden="1" customWidth="1"/>
    <col min="14556" max="14556" width="10.5703125" style="118" customWidth="1"/>
    <col min="14557" max="14557" width="10.140625" style="118" customWidth="1"/>
    <col min="14558" max="14558" width="10.7109375" style="118" bestFit="1" customWidth="1"/>
    <col min="14559" max="14560" width="0" style="118" hidden="1" customWidth="1"/>
    <col min="14561" max="14561" width="10.7109375" style="118" bestFit="1" customWidth="1"/>
    <col min="14562" max="14562" width="0" style="118" hidden="1" customWidth="1"/>
    <col min="14563" max="14563" width="11.7109375" style="118" bestFit="1" customWidth="1"/>
    <col min="14564" max="14564" width="10.7109375" style="118" bestFit="1" customWidth="1"/>
    <col min="14565" max="14565" width="9.7109375" style="118" bestFit="1" customWidth="1"/>
    <col min="14566" max="14566" width="0" style="118" hidden="1" customWidth="1"/>
    <col min="14567" max="14567" width="11.7109375" style="118" bestFit="1" customWidth="1"/>
    <col min="14568" max="14568" width="10" style="118" bestFit="1" customWidth="1"/>
    <col min="14569" max="14569" width="0" style="118" hidden="1" customWidth="1"/>
    <col min="14570" max="14572" width="11.7109375" style="118" bestFit="1" customWidth="1"/>
    <col min="14573" max="14573" width="10" style="118" bestFit="1" customWidth="1"/>
    <col min="14574" max="14574" width="0" style="118" hidden="1" customWidth="1"/>
    <col min="14575" max="14575" width="11.7109375" style="118" bestFit="1" customWidth="1"/>
    <col min="14576" max="14576" width="0" style="118" hidden="1" customWidth="1"/>
    <col min="14577" max="14578" width="11.7109375" style="118" bestFit="1" customWidth="1"/>
    <col min="14579" max="14579" width="9.7109375" style="118" bestFit="1" customWidth="1"/>
    <col min="14580" max="14580" width="11.7109375" style="118" bestFit="1" customWidth="1"/>
    <col min="14581" max="14581" width="10.7109375" style="118" bestFit="1" customWidth="1"/>
    <col min="14582" max="14582" width="10" style="118" bestFit="1" customWidth="1"/>
    <col min="14583" max="14583" width="11.7109375" style="118" bestFit="1" customWidth="1"/>
    <col min="14584" max="14587" width="0" style="118" hidden="1" customWidth="1"/>
    <col min="14588" max="14588" width="11.7109375" style="118" customWidth="1"/>
    <col min="14589" max="14593" width="0" style="118" hidden="1" customWidth="1"/>
    <col min="14594" max="14594" width="17" style="118" bestFit="1" customWidth="1"/>
    <col min="14595" max="14601" width="0" style="118" hidden="1" customWidth="1"/>
    <col min="14602" max="14602" width="11.7109375" style="118" bestFit="1" customWidth="1"/>
    <col min="14603" max="14604" width="0" style="118" hidden="1" customWidth="1"/>
    <col min="14605" max="14605" width="9" style="118" bestFit="1" customWidth="1"/>
    <col min="14606" max="14608" width="0" style="118" hidden="1" customWidth="1"/>
    <col min="14609" max="14609" width="9" style="118" bestFit="1" customWidth="1"/>
    <col min="14610" max="14610" width="0" style="118" hidden="1" customWidth="1"/>
    <col min="14611" max="14611" width="14" style="118" customWidth="1"/>
    <col min="14612" max="14612" width="9.42578125" style="118" bestFit="1" customWidth="1"/>
    <col min="14613" max="14613" width="9.7109375" style="118" bestFit="1" customWidth="1"/>
    <col min="14614" max="14616" width="0" style="118" hidden="1" customWidth="1"/>
    <col min="14617" max="14617" width="9" style="118" bestFit="1" customWidth="1"/>
    <col min="14618" max="14619" width="0" style="118" hidden="1" customWidth="1"/>
    <col min="14620" max="14620" width="10" style="118" bestFit="1" customWidth="1"/>
    <col min="14621" max="14625" width="0" style="118" hidden="1" customWidth="1"/>
    <col min="14626" max="14627" width="9.140625" style="118" bestFit="1" customWidth="1"/>
    <col min="14628" max="14631" width="0" style="118" hidden="1" customWidth="1"/>
    <col min="14632" max="14632" width="9.28515625" style="118" customWidth="1"/>
    <col min="14633" max="14635" width="10.140625" style="118" customWidth="1"/>
    <col min="14636" max="14636" width="9.7109375" style="118" customWidth="1"/>
    <col min="14637" max="14637" width="10" style="118" bestFit="1" customWidth="1"/>
    <col min="14638" max="14647" width="11.7109375" style="118" bestFit="1" customWidth="1"/>
    <col min="14648" max="14648" width="10" style="118" bestFit="1" customWidth="1"/>
    <col min="14649" max="14649" width="11.7109375" style="118" bestFit="1" customWidth="1"/>
    <col min="14650" max="14651" width="10.7109375" style="118" bestFit="1" customWidth="1"/>
    <col min="14652" max="14652" width="9" style="118" bestFit="1" customWidth="1"/>
    <col min="14653" max="14653" width="11.7109375" style="118" bestFit="1" customWidth="1"/>
    <col min="14654" max="14654" width="10" style="118" bestFit="1" customWidth="1"/>
    <col min="14655" max="14656" width="10.7109375" style="118" bestFit="1" customWidth="1"/>
    <col min="14657" max="14657" width="11.7109375" style="118" bestFit="1" customWidth="1"/>
    <col min="14658" max="14658" width="10.7109375" style="118" bestFit="1" customWidth="1"/>
    <col min="14659" max="14659" width="11.7109375" style="118" bestFit="1" customWidth="1"/>
    <col min="14660" max="14660" width="10" style="118" bestFit="1" customWidth="1"/>
    <col min="14661" max="14661" width="11.7109375" style="118" bestFit="1" customWidth="1"/>
    <col min="14662" max="14662" width="10.7109375" style="118" bestFit="1" customWidth="1"/>
    <col min="14663" max="14663" width="11.7109375" style="118" bestFit="1" customWidth="1"/>
    <col min="14664" max="14664" width="10.7109375" style="118" bestFit="1" customWidth="1"/>
    <col min="14665" max="14667" width="11.7109375" style="118" bestFit="1" customWidth="1"/>
    <col min="14668" max="14668" width="0" style="118" hidden="1" customWidth="1"/>
    <col min="14669" max="14669" width="11.7109375" style="118" bestFit="1" customWidth="1"/>
    <col min="14670" max="14670" width="9.7109375" style="118" customWidth="1"/>
    <col min="14671" max="14671" width="10.42578125" style="118" customWidth="1"/>
    <col min="14672" max="14672" width="11.28515625" style="118" customWidth="1"/>
    <col min="14673" max="14674" width="0" style="118" hidden="1" customWidth="1"/>
    <col min="14675" max="14675" width="9.7109375" style="118" customWidth="1"/>
    <col min="14676" max="14676" width="9.7109375" style="118" bestFit="1" customWidth="1"/>
    <col min="14677" max="14678" width="10.42578125" style="118" bestFit="1" customWidth="1"/>
    <col min="14679" max="14679" width="12.28515625" style="118" bestFit="1" customWidth="1"/>
    <col min="14680" max="14680" width="15.85546875" style="118" customWidth="1"/>
    <col min="14681" max="14770" width="9.140625" style="118"/>
    <col min="14771" max="14771" width="7.85546875" style="118" customWidth="1"/>
    <col min="14772" max="14772" width="35.28515625" style="118" customWidth="1"/>
    <col min="14773" max="14773" width="10.85546875" style="118" bestFit="1" customWidth="1"/>
    <col min="14774" max="14774" width="9.5703125" style="118" customWidth="1"/>
    <col min="14775" max="14775" width="12.140625" style="118" customWidth="1"/>
    <col min="14776" max="14776" width="10.7109375" style="118" bestFit="1" customWidth="1"/>
    <col min="14777" max="14778" width="0" style="118" hidden="1" customWidth="1"/>
    <col min="14779" max="14779" width="9.85546875" style="118" bestFit="1" customWidth="1"/>
    <col min="14780" max="14781" width="10" style="118" bestFit="1" customWidth="1"/>
    <col min="14782" max="14782" width="11.5703125" style="118" customWidth="1"/>
    <col min="14783" max="14783" width="9.28515625" style="118" customWidth="1"/>
    <col min="14784" max="14784" width="10" style="118" bestFit="1" customWidth="1"/>
    <col min="14785" max="14785" width="11.7109375" style="118" bestFit="1" customWidth="1"/>
    <col min="14786" max="14786" width="10.7109375" style="118" customWidth="1"/>
    <col min="14787" max="14787" width="11.7109375" style="118" bestFit="1" customWidth="1"/>
    <col min="14788" max="14788" width="10.7109375" style="118" customWidth="1"/>
    <col min="14789" max="14789" width="10" style="118" bestFit="1" customWidth="1"/>
    <col min="14790" max="14794" width="11.7109375" style="118" bestFit="1" customWidth="1"/>
    <col min="14795" max="14795" width="14" style="118" customWidth="1"/>
    <col min="14796" max="14797" width="11.7109375" style="118" bestFit="1" customWidth="1"/>
    <col min="14798" max="14798" width="9.5703125" style="118" customWidth="1"/>
    <col min="14799" max="14799" width="12.7109375" style="118" bestFit="1" customWidth="1"/>
    <col min="14800" max="14800" width="0" style="118" hidden="1" customWidth="1"/>
    <col min="14801" max="14801" width="11.7109375" style="118" bestFit="1" customWidth="1"/>
    <col min="14802" max="14802" width="0" style="118" hidden="1" customWidth="1"/>
    <col min="14803" max="14803" width="11.7109375" style="118" bestFit="1" customWidth="1"/>
    <col min="14804" max="14804" width="0" style="118" hidden="1" customWidth="1"/>
    <col min="14805" max="14805" width="9.85546875" style="118" bestFit="1" customWidth="1"/>
    <col min="14806" max="14811" width="0" style="118" hidden="1" customWidth="1"/>
    <col min="14812" max="14812" width="10.5703125" style="118" customWidth="1"/>
    <col min="14813" max="14813" width="10.140625" style="118" customWidth="1"/>
    <col min="14814" max="14814" width="10.7109375" style="118" bestFit="1" customWidth="1"/>
    <col min="14815" max="14816" width="0" style="118" hidden="1" customWidth="1"/>
    <col min="14817" max="14817" width="10.7109375" style="118" bestFit="1" customWidth="1"/>
    <col min="14818" max="14818" width="0" style="118" hidden="1" customWidth="1"/>
    <col min="14819" max="14819" width="11.7109375" style="118" bestFit="1" customWidth="1"/>
    <col min="14820" max="14820" width="10.7109375" style="118" bestFit="1" customWidth="1"/>
    <col min="14821" max="14821" width="9.7109375" style="118" bestFit="1" customWidth="1"/>
    <col min="14822" max="14822" width="0" style="118" hidden="1" customWidth="1"/>
    <col min="14823" max="14823" width="11.7109375" style="118" bestFit="1" customWidth="1"/>
    <col min="14824" max="14824" width="10" style="118" bestFit="1" customWidth="1"/>
    <col min="14825" max="14825" width="0" style="118" hidden="1" customWidth="1"/>
    <col min="14826" max="14828" width="11.7109375" style="118" bestFit="1" customWidth="1"/>
    <col min="14829" max="14829" width="10" style="118" bestFit="1" customWidth="1"/>
    <col min="14830" max="14830" width="0" style="118" hidden="1" customWidth="1"/>
    <col min="14831" max="14831" width="11.7109375" style="118" bestFit="1" customWidth="1"/>
    <col min="14832" max="14832" width="0" style="118" hidden="1" customWidth="1"/>
    <col min="14833" max="14834" width="11.7109375" style="118" bestFit="1" customWidth="1"/>
    <col min="14835" max="14835" width="9.7109375" style="118" bestFit="1" customWidth="1"/>
    <col min="14836" max="14836" width="11.7109375" style="118" bestFit="1" customWidth="1"/>
    <col min="14837" max="14837" width="10.7109375" style="118" bestFit="1" customWidth="1"/>
    <col min="14838" max="14838" width="10" style="118" bestFit="1" customWidth="1"/>
    <col min="14839" max="14839" width="11.7109375" style="118" bestFit="1" customWidth="1"/>
    <col min="14840" max="14843" width="0" style="118" hidden="1" customWidth="1"/>
    <col min="14844" max="14844" width="11.7109375" style="118" customWidth="1"/>
    <col min="14845" max="14849" width="0" style="118" hidden="1" customWidth="1"/>
    <col min="14850" max="14850" width="17" style="118" bestFit="1" customWidth="1"/>
    <col min="14851" max="14857" width="0" style="118" hidden="1" customWidth="1"/>
    <col min="14858" max="14858" width="11.7109375" style="118" bestFit="1" customWidth="1"/>
    <col min="14859" max="14860" width="0" style="118" hidden="1" customWidth="1"/>
    <col min="14861" max="14861" width="9" style="118" bestFit="1" customWidth="1"/>
    <col min="14862" max="14864" width="0" style="118" hidden="1" customWidth="1"/>
    <col min="14865" max="14865" width="9" style="118" bestFit="1" customWidth="1"/>
    <col min="14866" max="14866" width="0" style="118" hidden="1" customWidth="1"/>
    <col min="14867" max="14867" width="14" style="118" customWidth="1"/>
    <col min="14868" max="14868" width="9.42578125" style="118" bestFit="1" customWidth="1"/>
    <col min="14869" max="14869" width="9.7109375" style="118" bestFit="1" customWidth="1"/>
    <col min="14870" max="14872" width="0" style="118" hidden="1" customWidth="1"/>
    <col min="14873" max="14873" width="9" style="118" bestFit="1" customWidth="1"/>
    <col min="14874" max="14875" width="0" style="118" hidden="1" customWidth="1"/>
    <col min="14876" max="14876" width="10" style="118" bestFit="1" customWidth="1"/>
    <col min="14877" max="14881" width="0" style="118" hidden="1" customWidth="1"/>
    <col min="14882" max="14883" width="9.140625" style="118" bestFit="1" customWidth="1"/>
    <col min="14884" max="14887" width="0" style="118" hidden="1" customWidth="1"/>
    <col min="14888" max="14888" width="9.28515625" style="118" customWidth="1"/>
    <col min="14889" max="14891" width="10.140625" style="118" customWidth="1"/>
    <col min="14892" max="14892" width="9.7109375" style="118" customWidth="1"/>
    <col min="14893" max="14893" width="10" style="118" bestFit="1" customWidth="1"/>
    <col min="14894" max="14903" width="11.7109375" style="118" bestFit="1" customWidth="1"/>
    <col min="14904" max="14904" width="10" style="118" bestFit="1" customWidth="1"/>
    <col min="14905" max="14905" width="11.7109375" style="118" bestFit="1" customWidth="1"/>
    <col min="14906" max="14907" width="10.7109375" style="118" bestFit="1" customWidth="1"/>
    <col min="14908" max="14908" width="9" style="118" bestFit="1" customWidth="1"/>
    <col min="14909" max="14909" width="11.7109375" style="118" bestFit="1" customWidth="1"/>
    <col min="14910" max="14910" width="10" style="118" bestFit="1" customWidth="1"/>
    <col min="14911" max="14912" width="10.7109375" style="118" bestFit="1" customWidth="1"/>
    <col min="14913" max="14913" width="11.7109375" style="118" bestFit="1" customWidth="1"/>
    <col min="14914" max="14914" width="10.7109375" style="118" bestFit="1" customWidth="1"/>
    <col min="14915" max="14915" width="11.7109375" style="118" bestFit="1" customWidth="1"/>
    <col min="14916" max="14916" width="10" style="118" bestFit="1" customWidth="1"/>
    <col min="14917" max="14917" width="11.7109375" style="118" bestFit="1" customWidth="1"/>
    <col min="14918" max="14918" width="10.7109375" style="118" bestFit="1" customWidth="1"/>
    <col min="14919" max="14919" width="11.7109375" style="118" bestFit="1" customWidth="1"/>
    <col min="14920" max="14920" width="10.7109375" style="118" bestFit="1" customWidth="1"/>
    <col min="14921" max="14923" width="11.7109375" style="118" bestFit="1" customWidth="1"/>
    <col min="14924" max="14924" width="0" style="118" hidden="1" customWidth="1"/>
    <col min="14925" max="14925" width="11.7109375" style="118" bestFit="1" customWidth="1"/>
    <col min="14926" max="14926" width="9.7109375" style="118" customWidth="1"/>
    <col min="14927" max="14927" width="10.42578125" style="118" customWidth="1"/>
    <col min="14928" max="14928" width="11.28515625" style="118" customWidth="1"/>
    <col min="14929" max="14930" width="0" style="118" hidden="1" customWidth="1"/>
    <col min="14931" max="14931" width="9.7109375" style="118" customWidth="1"/>
    <col min="14932" max="14932" width="9.7109375" style="118" bestFit="1" customWidth="1"/>
    <col min="14933" max="14934" width="10.42578125" style="118" bestFit="1" customWidth="1"/>
    <col min="14935" max="14935" width="12.28515625" style="118" bestFit="1" customWidth="1"/>
    <col min="14936" max="14936" width="15.85546875" style="118" customWidth="1"/>
    <col min="14937" max="15026" width="9.140625" style="118"/>
    <col min="15027" max="15027" width="7.85546875" style="118" customWidth="1"/>
    <col min="15028" max="15028" width="35.28515625" style="118" customWidth="1"/>
    <col min="15029" max="15029" width="10.85546875" style="118" bestFit="1" customWidth="1"/>
    <col min="15030" max="15030" width="9.5703125" style="118" customWidth="1"/>
    <col min="15031" max="15031" width="12.140625" style="118" customWidth="1"/>
    <col min="15032" max="15032" width="10.7109375" style="118" bestFit="1" customWidth="1"/>
    <col min="15033" max="15034" width="0" style="118" hidden="1" customWidth="1"/>
    <col min="15035" max="15035" width="9.85546875" style="118" bestFit="1" customWidth="1"/>
    <col min="15036" max="15037" width="10" style="118" bestFit="1" customWidth="1"/>
    <col min="15038" max="15038" width="11.5703125" style="118" customWidth="1"/>
    <col min="15039" max="15039" width="9.28515625" style="118" customWidth="1"/>
    <col min="15040" max="15040" width="10" style="118" bestFit="1" customWidth="1"/>
    <col min="15041" max="15041" width="11.7109375" style="118" bestFit="1" customWidth="1"/>
    <col min="15042" max="15042" width="10.7109375" style="118" customWidth="1"/>
    <col min="15043" max="15043" width="11.7109375" style="118" bestFit="1" customWidth="1"/>
    <col min="15044" max="15044" width="10.7109375" style="118" customWidth="1"/>
    <col min="15045" max="15045" width="10" style="118" bestFit="1" customWidth="1"/>
    <col min="15046" max="15050" width="11.7109375" style="118" bestFit="1" customWidth="1"/>
    <col min="15051" max="15051" width="14" style="118" customWidth="1"/>
    <col min="15052" max="15053" width="11.7109375" style="118" bestFit="1" customWidth="1"/>
    <col min="15054" max="15054" width="9.5703125" style="118" customWidth="1"/>
    <col min="15055" max="15055" width="12.7109375" style="118" bestFit="1" customWidth="1"/>
    <col min="15056" max="15056" width="0" style="118" hidden="1" customWidth="1"/>
    <col min="15057" max="15057" width="11.7109375" style="118" bestFit="1" customWidth="1"/>
    <col min="15058" max="15058" width="0" style="118" hidden="1" customWidth="1"/>
    <col min="15059" max="15059" width="11.7109375" style="118" bestFit="1" customWidth="1"/>
    <col min="15060" max="15060" width="0" style="118" hidden="1" customWidth="1"/>
    <col min="15061" max="15061" width="9.85546875" style="118" bestFit="1" customWidth="1"/>
    <col min="15062" max="15067" width="0" style="118" hidden="1" customWidth="1"/>
    <col min="15068" max="15068" width="10.5703125" style="118" customWidth="1"/>
    <col min="15069" max="15069" width="10.140625" style="118" customWidth="1"/>
    <col min="15070" max="15070" width="10.7109375" style="118" bestFit="1" customWidth="1"/>
    <col min="15071" max="15072" width="0" style="118" hidden="1" customWidth="1"/>
    <col min="15073" max="15073" width="10.7109375" style="118" bestFit="1" customWidth="1"/>
    <col min="15074" max="15074" width="0" style="118" hidden="1" customWidth="1"/>
    <col min="15075" max="15075" width="11.7109375" style="118" bestFit="1" customWidth="1"/>
    <col min="15076" max="15076" width="10.7109375" style="118" bestFit="1" customWidth="1"/>
    <col min="15077" max="15077" width="9.7109375" style="118" bestFit="1" customWidth="1"/>
    <col min="15078" max="15078" width="0" style="118" hidden="1" customWidth="1"/>
    <col min="15079" max="15079" width="11.7109375" style="118" bestFit="1" customWidth="1"/>
    <col min="15080" max="15080" width="10" style="118" bestFit="1" customWidth="1"/>
    <col min="15081" max="15081" width="0" style="118" hidden="1" customWidth="1"/>
    <col min="15082" max="15084" width="11.7109375" style="118" bestFit="1" customWidth="1"/>
    <col min="15085" max="15085" width="10" style="118" bestFit="1" customWidth="1"/>
    <col min="15086" max="15086" width="0" style="118" hidden="1" customWidth="1"/>
    <col min="15087" max="15087" width="11.7109375" style="118" bestFit="1" customWidth="1"/>
    <col min="15088" max="15088" width="0" style="118" hidden="1" customWidth="1"/>
    <col min="15089" max="15090" width="11.7109375" style="118" bestFit="1" customWidth="1"/>
    <col min="15091" max="15091" width="9.7109375" style="118" bestFit="1" customWidth="1"/>
    <col min="15092" max="15092" width="11.7109375" style="118" bestFit="1" customWidth="1"/>
    <col min="15093" max="15093" width="10.7109375" style="118" bestFit="1" customWidth="1"/>
    <col min="15094" max="15094" width="10" style="118" bestFit="1" customWidth="1"/>
    <col min="15095" max="15095" width="11.7109375" style="118" bestFit="1" customWidth="1"/>
    <col min="15096" max="15099" width="0" style="118" hidden="1" customWidth="1"/>
    <col min="15100" max="15100" width="11.7109375" style="118" customWidth="1"/>
    <col min="15101" max="15105" width="0" style="118" hidden="1" customWidth="1"/>
    <col min="15106" max="15106" width="17" style="118" bestFit="1" customWidth="1"/>
    <col min="15107" max="15113" width="0" style="118" hidden="1" customWidth="1"/>
    <col min="15114" max="15114" width="11.7109375" style="118" bestFit="1" customWidth="1"/>
    <col min="15115" max="15116" width="0" style="118" hidden="1" customWidth="1"/>
    <col min="15117" max="15117" width="9" style="118" bestFit="1" customWidth="1"/>
    <col min="15118" max="15120" width="0" style="118" hidden="1" customWidth="1"/>
    <col min="15121" max="15121" width="9" style="118" bestFit="1" customWidth="1"/>
    <col min="15122" max="15122" width="0" style="118" hidden="1" customWidth="1"/>
    <col min="15123" max="15123" width="14" style="118" customWidth="1"/>
    <col min="15124" max="15124" width="9.42578125" style="118" bestFit="1" customWidth="1"/>
    <col min="15125" max="15125" width="9.7109375" style="118" bestFit="1" customWidth="1"/>
    <col min="15126" max="15128" width="0" style="118" hidden="1" customWidth="1"/>
    <col min="15129" max="15129" width="9" style="118" bestFit="1" customWidth="1"/>
    <col min="15130" max="15131" width="0" style="118" hidden="1" customWidth="1"/>
    <col min="15132" max="15132" width="10" style="118" bestFit="1" customWidth="1"/>
    <col min="15133" max="15137" width="0" style="118" hidden="1" customWidth="1"/>
    <col min="15138" max="15139" width="9.140625" style="118" bestFit="1" customWidth="1"/>
    <col min="15140" max="15143" width="0" style="118" hidden="1" customWidth="1"/>
    <col min="15144" max="15144" width="9.28515625" style="118" customWidth="1"/>
    <col min="15145" max="15147" width="10.140625" style="118" customWidth="1"/>
    <col min="15148" max="15148" width="9.7109375" style="118" customWidth="1"/>
    <col min="15149" max="15149" width="10" style="118" bestFit="1" customWidth="1"/>
    <col min="15150" max="15159" width="11.7109375" style="118" bestFit="1" customWidth="1"/>
    <col min="15160" max="15160" width="10" style="118" bestFit="1" customWidth="1"/>
    <col min="15161" max="15161" width="11.7109375" style="118" bestFit="1" customWidth="1"/>
    <col min="15162" max="15163" width="10.7109375" style="118" bestFit="1" customWidth="1"/>
    <col min="15164" max="15164" width="9" style="118" bestFit="1" customWidth="1"/>
    <col min="15165" max="15165" width="11.7109375" style="118" bestFit="1" customWidth="1"/>
    <col min="15166" max="15166" width="10" style="118" bestFit="1" customWidth="1"/>
    <col min="15167" max="15168" width="10.7109375" style="118" bestFit="1" customWidth="1"/>
    <col min="15169" max="15169" width="11.7109375" style="118" bestFit="1" customWidth="1"/>
    <col min="15170" max="15170" width="10.7109375" style="118" bestFit="1" customWidth="1"/>
    <col min="15171" max="15171" width="11.7109375" style="118" bestFit="1" customWidth="1"/>
    <col min="15172" max="15172" width="10" style="118" bestFit="1" customWidth="1"/>
    <col min="15173" max="15173" width="11.7109375" style="118" bestFit="1" customWidth="1"/>
    <col min="15174" max="15174" width="10.7109375" style="118" bestFit="1" customWidth="1"/>
    <col min="15175" max="15175" width="11.7109375" style="118" bestFit="1" customWidth="1"/>
    <col min="15176" max="15176" width="10.7109375" style="118" bestFit="1" customWidth="1"/>
    <col min="15177" max="15179" width="11.7109375" style="118" bestFit="1" customWidth="1"/>
    <col min="15180" max="15180" width="0" style="118" hidden="1" customWidth="1"/>
    <col min="15181" max="15181" width="11.7109375" style="118" bestFit="1" customWidth="1"/>
    <col min="15182" max="15182" width="9.7109375" style="118" customWidth="1"/>
    <col min="15183" max="15183" width="10.42578125" style="118" customWidth="1"/>
    <col min="15184" max="15184" width="11.28515625" style="118" customWidth="1"/>
    <col min="15185" max="15186" width="0" style="118" hidden="1" customWidth="1"/>
    <col min="15187" max="15187" width="9.7109375" style="118" customWidth="1"/>
    <col min="15188" max="15188" width="9.7109375" style="118" bestFit="1" customWidth="1"/>
    <col min="15189" max="15190" width="10.42578125" style="118" bestFit="1" customWidth="1"/>
    <col min="15191" max="15191" width="12.28515625" style="118" bestFit="1" customWidth="1"/>
    <col min="15192" max="15192" width="15.85546875" style="118" customWidth="1"/>
    <col min="15193" max="15282" width="9.140625" style="118"/>
    <col min="15283" max="15283" width="7.85546875" style="118" customWidth="1"/>
    <col min="15284" max="15284" width="35.28515625" style="118" customWidth="1"/>
    <col min="15285" max="15285" width="10.85546875" style="118" bestFit="1" customWidth="1"/>
    <col min="15286" max="15286" width="9.5703125" style="118" customWidth="1"/>
    <col min="15287" max="15287" width="12.140625" style="118" customWidth="1"/>
    <col min="15288" max="15288" width="10.7109375" style="118" bestFit="1" customWidth="1"/>
    <col min="15289" max="15290" width="0" style="118" hidden="1" customWidth="1"/>
    <col min="15291" max="15291" width="9.85546875" style="118" bestFit="1" customWidth="1"/>
    <col min="15292" max="15293" width="10" style="118" bestFit="1" customWidth="1"/>
    <col min="15294" max="15294" width="11.5703125" style="118" customWidth="1"/>
    <col min="15295" max="15295" width="9.28515625" style="118" customWidth="1"/>
    <col min="15296" max="15296" width="10" style="118" bestFit="1" customWidth="1"/>
    <col min="15297" max="15297" width="11.7109375" style="118" bestFit="1" customWidth="1"/>
    <col min="15298" max="15298" width="10.7109375" style="118" customWidth="1"/>
    <col min="15299" max="15299" width="11.7109375" style="118" bestFit="1" customWidth="1"/>
    <col min="15300" max="15300" width="10.7109375" style="118" customWidth="1"/>
    <col min="15301" max="15301" width="10" style="118" bestFit="1" customWidth="1"/>
    <col min="15302" max="15306" width="11.7109375" style="118" bestFit="1" customWidth="1"/>
    <col min="15307" max="15307" width="14" style="118" customWidth="1"/>
    <col min="15308" max="15309" width="11.7109375" style="118" bestFit="1" customWidth="1"/>
    <col min="15310" max="15310" width="9.5703125" style="118" customWidth="1"/>
    <col min="15311" max="15311" width="12.7109375" style="118" bestFit="1" customWidth="1"/>
    <col min="15312" max="15312" width="0" style="118" hidden="1" customWidth="1"/>
    <col min="15313" max="15313" width="11.7109375" style="118" bestFit="1" customWidth="1"/>
    <col min="15314" max="15314" width="0" style="118" hidden="1" customWidth="1"/>
    <col min="15315" max="15315" width="11.7109375" style="118" bestFit="1" customWidth="1"/>
    <col min="15316" max="15316" width="0" style="118" hidden="1" customWidth="1"/>
    <col min="15317" max="15317" width="9.85546875" style="118" bestFit="1" customWidth="1"/>
    <col min="15318" max="15323" width="0" style="118" hidden="1" customWidth="1"/>
    <col min="15324" max="15324" width="10.5703125" style="118" customWidth="1"/>
    <col min="15325" max="15325" width="10.140625" style="118" customWidth="1"/>
    <col min="15326" max="15326" width="10.7109375" style="118" bestFit="1" customWidth="1"/>
    <col min="15327" max="15328" width="0" style="118" hidden="1" customWidth="1"/>
    <col min="15329" max="15329" width="10.7109375" style="118" bestFit="1" customWidth="1"/>
    <col min="15330" max="15330" width="0" style="118" hidden="1" customWidth="1"/>
    <col min="15331" max="15331" width="11.7109375" style="118" bestFit="1" customWidth="1"/>
    <col min="15332" max="15332" width="10.7109375" style="118" bestFit="1" customWidth="1"/>
    <col min="15333" max="15333" width="9.7109375" style="118" bestFit="1" customWidth="1"/>
    <col min="15334" max="15334" width="0" style="118" hidden="1" customWidth="1"/>
    <col min="15335" max="15335" width="11.7109375" style="118" bestFit="1" customWidth="1"/>
    <col min="15336" max="15336" width="10" style="118" bestFit="1" customWidth="1"/>
    <col min="15337" max="15337" width="0" style="118" hidden="1" customWidth="1"/>
    <col min="15338" max="15340" width="11.7109375" style="118" bestFit="1" customWidth="1"/>
    <col min="15341" max="15341" width="10" style="118" bestFit="1" customWidth="1"/>
    <col min="15342" max="15342" width="0" style="118" hidden="1" customWidth="1"/>
    <col min="15343" max="15343" width="11.7109375" style="118" bestFit="1" customWidth="1"/>
    <col min="15344" max="15344" width="0" style="118" hidden="1" customWidth="1"/>
    <col min="15345" max="15346" width="11.7109375" style="118" bestFit="1" customWidth="1"/>
    <col min="15347" max="15347" width="9.7109375" style="118" bestFit="1" customWidth="1"/>
    <col min="15348" max="15348" width="11.7109375" style="118" bestFit="1" customWidth="1"/>
    <col min="15349" max="15349" width="10.7109375" style="118" bestFit="1" customWidth="1"/>
    <col min="15350" max="15350" width="10" style="118" bestFit="1" customWidth="1"/>
    <col min="15351" max="15351" width="11.7109375" style="118" bestFit="1" customWidth="1"/>
    <col min="15352" max="15355" width="0" style="118" hidden="1" customWidth="1"/>
    <col min="15356" max="15356" width="11.7109375" style="118" customWidth="1"/>
    <col min="15357" max="15361" width="0" style="118" hidden="1" customWidth="1"/>
    <col min="15362" max="15362" width="17" style="118" bestFit="1" customWidth="1"/>
    <col min="15363" max="15369" width="0" style="118" hidden="1" customWidth="1"/>
    <col min="15370" max="15370" width="11.7109375" style="118" bestFit="1" customWidth="1"/>
    <col min="15371" max="15372" width="0" style="118" hidden="1" customWidth="1"/>
    <col min="15373" max="15373" width="9" style="118" bestFit="1" customWidth="1"/>
    <col min="15374" max="15376" width="0" style="118" hidden="1" customWidth="1"/>
    <col min="15377" max="15377" width="9" style="118" bestFit="1" customWidth="1"/>
    <col min="15378" max="15378" width="0" style="118" hidden="1" customWidth="1"/>
    <col min="15379" max="15379" width="14" style="118" customWidth="1"/>
    <col min="15380" max="15380" width="9.42578125" style="118" bestFit="1" customWidth="1"/>
    <col min="15381" max="15381" width="9.7109375" style="118" bestFit="1" customWidth="1"/>
    <col min="15382" max="15384" width="0" style="118" hidden="1" customWidth="1"/>
    <col min="15385" max="15385" width="9" style="118" bestFit="1" customWidth="1"/>
    <col min="15386" max="15387" width="0" style="118" hidden="1" customWidth="1"/>
    <col min="15388" max="15388" width="10" style="118" bestFit="1" customWidth="1"/>
    <col min="15389" max="15393" width="0" style="118" hidden="1" customWidth="1"/>
    <col min="15394" max="15395" width="9.140625" style="118" bestFit="1" customWidth="1"/>
    <col min="15396" max="15399" width="0" style="118" hidden="1" customWidth="1"/>
    <col min="15400" max="15400" width="9.28515625" style="118" customWidth="1"/>
    <col min="15401" max="15403" width="10.140625" style="118" customWidth="1"/>
    <col min="15404" max="15404" width="9.7109375" style="118" customWidth="1"/>
    <col min="15405" max="15405" width="10" style="118" bestFit="1" customWidth="1"/>
    <col min="15406" max="15415" width="11.7109375" style="118" bestFit="1" customWidth="1"/>
    <col min="15416" max="15416" width="10" style="118" bestFit="1" customWidth="1"/>
    <col min="15417" max="15417" width="11.7109375" style="118" bestFit="1" customWidth="1"/>
    <col min="15418" max="15419" width="10.7109375" style="118" bestFit="1" customWidth="1"/>
    <col min="15420" max="15420" width="9" style="118" bestFit="1" customWidth="1"/>
    <col min="15421" max="15421" width="11.7109375" style="118" bestFit="1" customWidth="1"/>
    <col min="15422" max="15422" width="10" style="118" bestFit="1" customWidth="1"/>
    <col min="15423" max="15424" width="10.7109375" style="118" bestFit="1" customWidth="1"/>
    <col min="15425" max="15425" width="11.7109375" style="118" bestFit="1" customWidth="1"/>
    <col min="15426" max="15426" width="10.7109375" style="118" bestFit="1" customWidth="1"/>
    <col min="15427" max="15427" width="11.7109375" style="118" bestFit="1" customWidth="1"/>
    <col min="15428" max="15428" width="10" style="118" bestFit="1" customWidth="1"/>
    <col min="15429" max="15429" width="11.7109375" style="118" bestFit="1" customWidth="1"/>
    <col min="15430" max="15430" width="10.7109375" style="118" bestFit="1" customWidth="1"/>
    <col min="15431" max="15431" width="11.7109375" style="118" bestFit="1" customWidth="1"/>
    <col min="15432" max="15432" width="10.7109375" style="118" bestFit="1" customWidth="1"/>
    <col min="15433" max="15435" width="11.7109375" style="118" bestFit="1" customWidth="1"/>
    <col min="15436" max="15436" width="0" style="118" hidden="1" customWidth="1"/>
    <col min="15437" max="15437" width="11.7109375" style="118" bestFit="1" customWidth="1"/>
    <col min="15438" max="15438" width="9.7109375" style="118" customWidth="1"/>
    <col min="15439" max="15439" width="10.42578125" style="118" customWidth="1"/>
    <col min="15440" max="15440" width="11.28515625" style="118" customWidth="1"/>
    <col min="15441" max="15442" width="0" style="118" hidden="1" customWidth="1"/>
    <col min="15443" max="15443" width="9.7109375" style="118" customWidth="1"/>
    <col min="15444" max="15444" width="9.7109375" style="118" bestFit="1" customWidth="1"/>
    <col min="15445" max="15446" width="10.42578125" style="118" bestFit="1" customWidth="1"/>
    <col min="15447" max="15447" width="12.28515625" style="118" bestFit="1" customWidth="1"/>
    <col min="15448" max="15448" width="15.85546875" style="118" customWidth="1"/>
    <col min="15449" max="15538" width="9.140625" style="118"/>
    <col min="15539" max="15539" width="7.85546875" style="118" customWidth="1"/>
    <col min="15540" max="15540" width="35.28515625" style="118" customWidth="1"/>
    <col min="15541" max="15541" width="10.85546875" style="118" bestFit="1" customWidth="1"/>
    <col min="15542" max="15542" width="9.5703125" style="118" customWidth="1"/>
    <col min="15543" max="15543" width="12.140625" style="118" customWidth="1"/>
    <col min="15544" max="15544" width="10.7109375" style="118" bestFit="1" customWidth="1"/>
    <col min="15545" max="15546" width="0" style="118" hidden="1" customWidth="1"/>
    <col min="15547" max="15547" width="9.85546875" style="118" bestFit="1" customWidth="1"/>
    <col min="15548" max="15549" width="10" style="118" bestFit="1" customWidth="1"/>
    <col min="15550" max="15550" width="11.5703125" style="118" customWidth="1"/>
    <col min="15551" max="15551" width="9.28515625" style="118" customWidth="1"/>
    <col min="15552" max="15552" width="10" style="118" bestFit="1" customWidth="1"/>
    <col min="15553" max="15553" width="11.7109375" style="118" bestFit="1" customWidth="1"/>
    <col min="15554" max="15554" width="10.7109375" style="118" customWidth="1"/>
    <col min="15555" max="15555" width="11.7109375" style="118" bestFit="1" customWidth="1"/>
    <col min="15556" max="15556" width="10.7109375" style="118" customWidth="1"/>
    <col min="15557" max="15557" width="10" style="118" bestFit="1" customWidth="1"/>
    <col min="15558" max="15562" width="11.7109375" style="118" bestFit="1" customWidth="1"/>
    <col min="15563" max="15563" width="14" style="118" customWidth="1"/>
    <col min="15564" max="15565" width="11.7109375" style="118" bestFit="1" customWidth="1"/>
    <col min="15566" max="15566" width="9.5703125" style="118" customWidth="1"/>
    <col min="15567" max="15567" width="12.7109375" style="118" bestFit="1" customWidth="1"/>
    <col min="15568" max="15568" width="0" style="118" hidden="1" customWidth="1"/>
    <col min="15569" max="15569" width="11.7109375" style="118" bestFit="1" customWidth="1"/>
    <col min="15570" max="15570" width="0" style="118" hidden="1" customWidth="1"/>
    <col min="15571" max="15571" width="11.7109375" style="118" bestFit="1" customWidth="1"/>
    <col min="15572" max="15572" width="0" style="118" hidden="1" customWidth="1"/>
    <col min="15573" max="15573" width="9.85546875" style="118" bestFit="1" customWidth="1"/>
    <col min="15574" max="15579" width="0" style="118" hidden="1" customWidth="1"/>
    <col min="15580" max="15580" width="10.5703125" style="118" customWidth="1"/>
    <col min="15581" max="15581" width="10.140625" style="118" customWidth="1"/>
    <col min="15582" max="15582" width="10.7109375" style="118" bestFit="1" customWidth="1"/>
    <col min="15583" max="15584" width="0" style="118" hidden="1" customWidth="1"/>
    <col min="15585" max="15585" width="10.7109375" style="118" bestFit="1" customWidth="1"/>
    <col min="15586" max="15586" width="0" style="118" hidden="1" customWidth="1"/>
    <col min="15587" max="15587" width="11.7109375" style="118" bestFit="1" customWidth="1"/>
    <col min="15588" max="15588" width="10.7109375" style="118" bestFit="1" customWidth="1"/>
    <col min="15589" max="15589" width="9.7109375" style="118" bestFit="1" customWidth="1"/>
    <col min="15590" max="15590" width="0" style="118" hidden="1" customWidth="1"/>
    <col min="15591" max="15591" width="11.7109375" style="118" bestFit="1" customWidth="1"/>
    <col min="15592" max="15592" width="10" style="118" bestFit="1" customWidth="1"/>
    <col min="15593" max="15593" width="0" style="118" hidden="1" customWidth="1"/>
    <col min="15594" max="15596" width="11.7109375" style="118" bestFit="1" customWidth="1"/>
    <col min="15597" max="15597" width="10" style="118" bestFit="1" customWidth="1"/>
    <col min="15598" max="15598" width="0" style="118" hidden="1" customWidth="1"/>
    <col min="15599" max="15599" width="11.7109375" style="118" bestFit="1" customWidth="1"/>
    <col min="15600" max="15600" width="0" style="118" hidden="1" customWidth="1"/>
    <col min="15601" max="15602" width="11.7109375" style="118" bestFit="1" customWidth="1"/>
    <col min="15603" max="15603" width="9.7109375" style="118" bestFit="1" customWidth="1"/>
    <col min="15604" max="15604" width="11.7109375" style="118" bestFit="1" customWidth="1"/>
    <col min="15605" max="15605" width="10.7109375" style="118" bestFit="1" customWidth="1"/>
    <col min="15606" max="15606" width="10" style="118" bestFit="1" customWidth="1"/>
    <col min="15607" max="15607" width="11.7109375" style="118" bestFit="1" customWidth="1"/>
    <col min="15608" max="15611" width="0" style="118" hidden="1" customWidth="1"/>
    <col min="15612" max="15612" width="11.7109375" style="118" customWidth="1"/>
    <col min="15613" max="15617" width="0" style="118" hidden="1" customWidth="1"/>
    <col min="15618" max="15618" width="17" style="118" bestFit="1" customWidth="1"/>
    <col min="15619" max="15625" width="0" style="118" hidden="1" customWidth="1"/>
    <col min="15626" max="15626" width="11.7109375" style="118" bestFit="1" customWidth="1"/>
    <col min="15627" max="15628" width="0" style="118" hidden="1" customWidth="1"/>
    <col min="15629" max="15629" width="9" style="118" bestFit="1" customWidth="1"/>
    <col min="15630" max="15632" width="0" style="118" hidden="1" customWidth="1"/>
    <col min="15633" max="15633" width="9" style="118" bestFit="1" customWidth="1"/>
    <col min="15634" max="15634" width="0" style="118" hidden="1" customWidth="1"/>
    <col min="15635" max="15635" width="14" style="118" customWidth="1"/>
    <col min="15636" max="15636" width="9.42578125" style="118" bestFit="1" customWidth="1"/>
    <col min="15637" max="15637" width="9.7109375" style="118" bestFit="1" customWidth="1"/>
    <col min="15638" max="15640" width="0" style="118" hidden="1" customWidth="1"/>
    <col min="15641" max="15641" width="9" style="118" bestFit="1" customWidth="1"/>
    <col min="15642" max="15643" width="0" style="118" hidden="1" customWidth="1"/>
    <col min="15644" max="15644" width="10" style="118" bestFit="1" customWidth="1"/>
    <col min="15645" max="15649" width="0" style="118" hidden="1" customWidth="1"/>
    <col min="15650" max="15651" width="9.140625" style="118" bestFit="1" customWidth="1"/>
    <col min="15652" max="15655" width="0" style="118" hidden="1" customWidth="1"/>
    <col min="15656" max="15656" width="9.28515625" style="118" customWidth="1"/>
    <col min="15657" max="15659" width="10.140625" style="118" customWidth="1"/>
    <col min="15660" max="15660" width="9.7109375" style="118" customWidth="1"/>
    <col min="15661" max="15661" width="10" style="118" bestFit="1" customWidth="1"/>
    <col min="15662" max="15671" width="11.7109375" style="118" bestFit="1" customWidth="1"/>
    <col min="15672" max="15672" width="10" style="118" bestFit="1" customWidth="1"/>
    <col min="15673" max="15673" width="11.7109375" style="118" bestFit="1" customWidth="1"/>
    <col min="15674" max="15675" width="10.7109375" style="118" bestFit="1" customWidth="1"/>
    <col min="15676" max="15676" width="9" style="118" bestFit="1" customWidth="1"/>
    <col min="15677" max="15677" width="11.7109375" style="118" bestFit="1" customWidth="1"/>
    <col min="15678" max="15678" width="10" style="118" bestFit="1" customWidth="1"/>
    <col min="15679" max="15680" width="10.7109375" style="118" bestFit="1" customWidth="1"/>
    <col min="15681" max="15681" width="11.7109375" style="118" bestFit="1" customWidth="1"/>
    <col min="15682" max="15682" width="10.7109375" style="118" bestFit="1" customWidth="1"/>
    <col min="15683" max="15683" width="11.7109375" style="118" bestFit="1" customWidth="1"/>
    <col min="15684" max="15684" width="10" style="118" bestFit="1" customWidth="1"/>
    <col min="15685" max="15685" width="11.7109375" style="118" bestFit="1" customWidth="1"/>
    <col min="15686" max="15686" width="10.7109375" style="118" bestFit="1" customWidth="1"/>
    <col min="15687" max="15687" width="11.7109375" style="118" bestFit="1" customWidth="1"/>
    <col min="15688" max="15688" width="10.7109375" style="118" bestFit="1" customWidth="1"/>
    <col min="15689" max="15691" width="11.7109375" style="118" bestFit="1" customWidth="1"/>
    <col min="15692" max="15692" width="0" style="118" hidden="1" customWidth="1"/>
    <col min="15693" max="15693" width="11.7109375" style="118" bestFit="1" customWidth="1"/>
    <col min="15694" max="15694" width="9.7109375" style="118" customWidth="1"/>
    <col min="15695" max="15695" width="10.42578125" style="118" customWidth="1"/>
    <col min="15696" max="15696" width="11.28515625" style="118" customWidth="1"/>
    <col min="15697" max="15698" width="0" style="118" hidden="1" customWidth="1"/>
    <col min="15699" max="15699" width="9.7109375" style="118" customWidth="1"/>
    <col min="15700" max="15700" width="9.7109375" style="118" bestFit="1" customWidth="1"/>
    <col min="15701" max="15702" width="10.42578125" style="118" bestFit="1" customWidth="1"/>
    <col min="15703" max="15703" width="12.28515625" style="118" bestFit="1" customWidth="1"/>
    <col min="15704" max="15704" width="15.85546875" style="118" customWidth="1"/>
    <col min="15705" max="15794" width="9.140625" style="118"/>
    <col min="15795" max="15795" width="7.85546875" style="118" customWidth="1"/>
    <col min="15796" max="15796" width="35.28515625" style="118" customWidth="1"/>
    <col min="15797" max="15797" width="10.85546875" style="118" bestFit="1" customWidth="1"/>
    <col min="15798" max="15798" width="9.5703125" style="118" customWidth="1"/>
    <col min="15799" max="15799" width="12.140625" style="118" customWidth="1"/>
    <col min="15800" max="15800" width="10.7109375" style="118" bestFit="1" customWidth="1"/>
    <col min="15801" max="15802" width="0" style="118" hidden="1" customWidth="1"/>
    <col min="15803" max="15803" width="9.85546875" style="118" bestFit="1" customWidth="1"/>
    <col min="15804" max="15805" width="10" style="118" bestFit="1" customWidth="1"/>
    <col min="15806" max="15806" width="11.5703125" style="118" customWidth="1"/>
    <col min="15807" max="15807" width="9.28515625" style="118" customWidth="1"/>
    <col min="15808" max="15808" width="10" style="118" bestFit="1" customWidth="1"/>
    <col min="15809" max="15809" width="11.7109375" style="118" bestFit="1" customWidth="1"/>
    <col min="15810" max="15810" width="10.7109375" style="118" customWidth="1"/>
    <col min="15811" max="15811" width="11.7109375" style="118" bestFit="1" customWidth="1"/>
    <col min="15812" max="15812" width="10.7109375" style="118" customWidth="1"/>
    <col min="15813" max="15813" width="10" style="118" bestFit="1" customWidth="1"/>
    <col min="15814" max="15818" width="11.7109375" style="118" bestFit="1" customWidth="1"/>
    <col min="15819" max="15819" width="14" style="118" customWidth="1"/>
    <col min="15820" max="15821" width="11.7109375" style="118" bestFit="1" customWidth="1"/>
    <col min="15822" max="15822" width="9.5703125" style="118" customWidth="1"/>
    <col min="15823" max="15823" width="12.7109375" style="118" bestFit="1" customWidth="1"/>
    <col min="15824" max="15824" width="0" style="118" hidden="1" customWidth="1"/>
    <col min="15825" max="15825" width="11.7109375" style="118" bestFit="1" customWidth="1"/>
    <col min="15826" max="15826" width="0" style="118" hidden="1" customWidth="1"/>
    <col min="15827" max="15827" width="11.7109375" style="118" bestFit="1" customWidth="1"/>
    <col min="15828" max="15828" width="0" style="118" hidden="1" customWidth="1"/>
    <col min="15829" max="15829" width="9.85546875" style="118" bestFit="1" customWidth="1"/>
    <col min="15830" max="15835" width="0" style="118" hidden="1" customWidth="1"/>
    <col min="15836" max="15836" width="10.5703125" style="118" customWidth="1"/>
    <col min="15837" max="15837" width="10.140625" style="118" customWidth="1"/>
    <col min="15838" max="15838" width="10.7109375" style="118" bestFit="1" customWidth="1"/>
    <col min="15839" max="15840" width="0" style="118" hidden="1" customWidth="1"/>
    <col min="15841" max="15841" width="10.7109375" style="118" bestFit="1" customWidth="1"/>
    <col min="15842" max="15842" width="0" style="118" hidden="1" customWidth="1"/>
    <col min="15843" max="15843" width="11.7109375" style="118" bestFit="1" customWidth="1"/>
    <col min="15844" max="15844" width="10.7109375" style="118" bestFit="1" customWidth="1"/>
    <col min="15845" max="15845" width="9.7109375" style="118" bestFit="1" customWidth="1"/>
    <col min="15846" max="15846" width="0" style="118" hidden="1" customWidth="1"/>
    <col min="15847" max="15847" width="11.7109375" style="118" bestFit="1" customWidth="1"/>
    <col min="15848" max="15848" width="10" style="118" bestFit="1" customWidth="1"/>
    <col min="15849" max="15849" width="0" style="118" hidden="1" customWidth="1"/>
    <col min="15850" max="15852" width="11.7109375" style="118" bestFit="1" customWidth="1"/>
    <col min="15853" max="15853" width="10" style="118" bestFit="1" customWidth="1"/>
    <col min="15854" max="15854" width="0" style="118" hidden="1" customWidth="1"/>
    <col min="15855" max="15855" width="11.7109375" style="118" bestFit="1" customWidth="1"/>
    <col min="15856" max="15856" width="0" style="118" hidden="1" customWidth="1"/>
    <col min="15857" max="15858" width="11.7109375" style="118" bestFit="1" customWidth="1"/>
    <col min="15859" max="15859" width="9.7109375" style="118" bestFit="1" customWidth="1"/>
    <col min="15860" max="15860" width="11.7109375" style="118" bestFit="1" customWidth="1"/>
    <col min="15861" max="15861" width="10.7109375" style="118" bestFit="1" customWidth="1"/>
    <col min="15862" max="15862" width="10" style="118" bestFit="1" customWidth="1"/>
    <col min="15863" max="15863" width="11.7109375" style="118" bestFit="1" customWidth="1"/>
    <col min="15864" max="15867" width="0" style="118" hidden="1" customWidth="1"/>
    <col min="15868" max="15868" width="11.7109375" style="118" customWidth="1"/>
    <col min="15869" max="15873" width="0" style="118" hidden="1" customWidth="1"/>
    <col min="15874" max="15874" width="17" style="118" bestFit="1" customWidth="1"/>
    <col min="15875" max="15881" width="0" style="118" hidden="1" customWidth="1"/>
    <col min="15882" max="15882" width="11.7109375" style="118" bestFit="1" customWidth="1"/>
    <col min="15883" max="15884" width="0" style="118" hidden="1" customWidth="1"/>
    <col min="15885" max="15885" width="9" style="118" bestFit="1" customWidth="1"/>
    <col min="15886" max="15888" width="0" style="118" hidden="1" customWidth="1"/>
    <col min="15889" max="15889" width="9" style="118" bestFit="1" customWidth="1"/>
    <col min="15890" max="15890" width="0" style="118" hidden="1" customWidth="1"/>
    <col min="15891" max="15891" width="14" style="118" customWidth="1"/>
    <col min="15892" max="15892" width="9.42578125" style="118" bestFit="1" customWidth="1"/>
    <col min="15893" max="15893" width="9.7109375" style="118" bestFit="1" customWidth="1"/>
    <col min="15894" max="15896" width="0" style="118" hidden="1" customWidth="1"/>
    <col min="15897" max="15897" width="9" style="118" bestFit="1" customWidth="1"/>
    <col min="15898" max="15899" width="0" style="118" hidden="1" customWidth="1"/>
    <col min="15900" max="15900" width="10" style="118" bestFit="1" customWidth="1"/>
    <col min="15901" max="15905" width="0" style="118" hidden="1" customWidth="1"/>
    <col min="15906" max="15907" width="9.140625" style="118" bestFit="1" customWidth="1"/>
    <col min="15908" max="15911" width="0" style="118" hidden="1" customWidth="1"/>
    <col min="15912" max="15912" width="9.28515625" style="118" customWidth="1"/>
    <col min="15913" max="15915" width="10.140625" style="118" customWidth="1"/>
    <col min="15916" max="15916" width="9.7109375" style="118" customWidth="1"/>
    <col min="15917" max="15917" width="10" style="118" bestFit="1" customWidth="1"/>
    <col min="15918" max="15927" width="11.7109375" style="118" bestFit="1" customWidth="1"/>
    <col min="15928" max="15928" width="10" style="118" bestFit="1" customWidth="1"/>
    <col min="15929" max="15929" width="11.7109375" style="118" bestFit="1" customWidth="1"/>
    <col min="15930" max="15931" width="10.7109375" style="118" bestFit="1" customWidth="1"/>
    <col min="15932" max="15932" width="9" style="118" bestFit="1" customWidth="1"/>
    <col min="15933" max="15933" width="11.7109375" style="118" bestFit="1" customWidth="1"/>
    <col min="15934" max="15934" width="10" style="118" bestFit="1" customWidth="1"/>
    <col min="15935" max="15936" width="10.7109375" style="118" bestFit="1" customWidth="1"/>
    <col min="15937" max="15937" width="11.7109375" style="118" bestFit="1" customWidth="1"/>
    <col min="15938" max="15938" width="10.7109375" style="118" bestFit="1" customWidth="1"/>
    <col min="15939" max="15939" width="11.7109375" style="118" bestFit="1" customWidth="1"/>
    <col min="15940" max="15940" width="10" style="118" bestFit="1" customWidth="1"/>
    <col min="15941" max="15941" width="11.7109375" style="118" bestFit="1" customWidth="1"/>
    <col min="15942" max="15942" width="10.7109375" style="118" bestFit="1" customWidth="1"/>
    <col min="15943" max="15943" width="11.7109375" style="118" bestFit="1" customWidth="1"/>
    <col min="15944" max="15944" width="10.7109375" style="118" bestFit="1" customWidth="1"/>
    <col min="15945" max="15947" width="11.7109375" style="118" bestFit="1" customWidth="1"/>
    <col min="15948" max="15948" width="0" style="118" hidden="1" customWidth="1"/>
    <col min="15949" max="15949" width="11.7109375" style="118" bestFit="1" customWidth="1"/>
    <col min="15950" max="15950" width="9.7109375" style="118" customWidth="1"/>
    <col min="15951" max="15951" width="10.42578125" style="118" customWidth="1"/>
    <col min="15952" max="15952" width="11.28515625" style="118" customWidth="1"/>
    <col min="15953" max="15954" width="0" style="118" hidden="1" customWidth="1"/>
    <col min="15955" max="15955" width="9.7109375" style="118" customWidth="1"/>
    <col min="15956" max="15956" width="9.7109375" style="118" bestFit="1" customWidth="1"/>
    <col min="15957" max="15958" width="10.42578125" style="118" bestFit="1" customWidth="1"/>
    <col min="15959" max="15959" width="12.28515625" style="118" bestFit="1" customWidth="1"/>
    <col min="15960" max="15960" width="15.85546875" style="118" customWidth="1"/>
    <col min="15961" max="16384" width="9.140625" style="118"/>
  </cols>
  <sheetData>
    <row r="1" spans="1:147" ht="36.75" customHeight="1" x14ac:dyDescent="0.25">
      <c r="A1" s="118"/>
      <c r="B1" s="190" t="s">
        <v>238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47" ht="27.75" customHeight="1" x14ac:dyDescent="0.2">
      <c r="A2" s="119"/>
      <c r="B2" s="120"/>
    </row>
    <row r="3" spans="1:147" x14ac:dyDescent="0.25">
      <c r="A3" s="121"/>
      <c r="S3" s="191" t="s">
        <v>239</v>
      </c>
      <c r="T3" s="191"/>
      <c r="U3" s="191"/>
    </row>
    <row r="4" spans="1:147" s="122" customFormat="1" ht="30" customHeight="1" x14ac:dyDescent="0.2">
      <c r="A4" s="192" t="s">
        <v>183</v>
      </c>
      <c r="B4" s="192" t="s">
        <v>184</v>
      </c>
      <c r="C4" s="49">
        <v>1</v>
      </c>
      <c r="D4" s="49">
        <v>2</v>
      </c>
      <c r="E4" s="49">
        <v>4</v>
      </c>
      <c r="F4" s="49">
        <v>6</v>
      </c>
      <c r="G4" s="49">
        <v>9</v>
      </c>
      <c r="H4" s="49">
        <v>100</v>
      </c>
      <c r="I4" s="49">
        <v>103</v>
      </c>
      <c r="J4" s="49">
        <v>104</v>
      </c>
      <c r="K4" s="49">
        <v>105</v>
      </c>
      <c r="L4" s="49">
        <v>110</v>
      </c>
      <c r="M4" s="49">
        <v>111</v>
      </c>
      <c r="N4" s="49">
        <v>112</v>
      </c>
      <c r="O4" s="49">
        <v>115</v>
      </c>
      <c r="P4" s="49">
        <v>116</v>
      </c>
      <c r="Q4" s="49">
        <v>120</v>
      </c>
      <c r="R4" s="49">
        <v>121</v>
      </c>
      <c r="S4" s="49">
        <v>123</v>
      </c>
      <c r="T4" s="49">
        <v>125</v>
      </c>
      <c r="U4" s="49">
        <v>126</v>
      </c>
      <c r="V4" s="49">
        <v>130</v>
      </c>
      <c r="W4" s="49">
        <v>131</v>
      </c>
      <c r="X4" s="49">
        <v>134</v>
      </c>
      <c r="Y4" s="49">
        <v>135</v>
      </c>
      <c r="Z4" s="49">
        <v>140</v>
      </c>
      <c r="AA4" s="49">
        <v>142</v>
      </c>
      <c r="AB4" s="49">
        <v>143</v>
      </c>
      <c r="AC4" s="49">
        <v>145</v>
      </c>
      <c r="AD4" s="49">
        <v>147</v>
      </c>
      <c r="AE4" s="49">
        <v>150</v>
      </c>
      <c r="AF4" s="49">
        <v>152</v>
      </c>
      <c r="AG4" s="49">
        <v>160</v>
      </c>
      <c r="AH4" s="49">
        <v>170</v>
      </c>
      <c r="AI4" s="49">
        <v>171</v>
      </c>
      <c r="AJ4" s="49">
        <v>180</v>
      </c>
      <c r="AK4" s="49">
        <v>182</v>
      </c>
      <c r="AL4" s="49">
        <v>186</v>
      </c>
      <c r="AM4" s="49">
        <v>187</v>
      </c>
      <c r="AN4" s="49">
        <v>190</v>
      </c>
      <c r="AO4" s="49">
        <v>200</v>
      </c>
      <c r="AP4" s="49">
        <v>201</v>
      </c>
      <c r="AQ4" s="49">
        <v>204</v>
      </c>
      <c r="AR4" s="49">
        <v>205</v>
      </c>
      <c r="AS4" s="49">
        <v>211</v>
      </c>
      <c r="AT4" s="49">
        <v>214</v>
      </c>
      <c r="AU4" s="49">
        <v>217</v>
      </c>
      <c r="AV4" s="49">
        <v>223</v>
      </c>
      <c r="AW4" s="49">
        <v>225</v>
      </c>
      <c r="AX4" s="49">
        <v>230</v>
      </c>
      <c r="AY4" s="49">
        <v>231</v>
      </c>
      <c r="AZ4" s="49">
        <v>233</v>
      </c>
      <c r="BA4" s="49">
        <v>234</v>
      </c>
      <c r="BB4" s="49">
        <v>237</v>
      </c>
      <c r="BC4" s="49">
        <v>238</v>
      </c>
      <c r="BD4" s="49">
        <v>240</v>
      </c>
      <c r="BE4" s="49">
        <v>241</v>
      </c>
      <c r="BF4" s="49">
        <v>260</v>
      </c>
      <c r="BG4" s="49">
        <v>265</v>
      </c>
      <c r="BH4" s="49">
        <v>267</v>
      </c>
      <c r="BI4" s="49">
        <v>268</v>
      </c>
      <c r="BJ4" s="49">
        <v>269</v>
      </c>
      <c r="BK4" s="49">
        <v>270</v>
      </c>
      <c r="BL4" s="49">
        <v>272</v>
      </c>
      <c r="BM4" s="49">
        <v>274</v>
      </c>
      <c r="BN4" s="49">
        <v>282</v>
      </c>
      <c r="BO4" s="49">
        <v>284</v>
      </c>
      <c r="BP4" s="49">
        <v>288</v>
      </c>
      <c r="BQ4" s="49">
        <v>300</v>
      </c>
      <c r="BR4" s="49">
        <v>317</v>
      </c>
      <c r="BS4" s="49">
        <v>325</v>
      </c>
      <c r="BT4" s="49">
        <v>326</v>
      </c>
      <c r="BU4" s="49">
        <v>327</v>
      </c>
      <c r="BV4" s="49">
        <v>329</v>
      </c>
      <c r="BW4" s="49">
        <v>330</v>
      </c>
      <c r="BX4" s="49">
        <v>332</v>
      </c>
      <c r="BY4" s="49">
        <v>333</v>
      </c>
      <c r="BZ4" s="49">
        <v>337</v>
      </c>
      <c r="CA4" s="49">
        <v>338</v>
      </c>
      <c r="CB4" s="49">
        <v>341</v>
      </c>
      <c r="CC4" s="49">
        <v>343</v>
      </c>
      <c r="CD4" s="49">
        <v>346</v>
      </c>
      <c r="CE4" s="49">
        <v>347</v>
      </c>
      <c r="CF4" s="49">
        <v>356</v>
      </c>
      <c r="CG4" s="49">
        <v>357</v>
      </c>
      <c r="CH4" s="49">
        <v>370</v>
      </c>
      <c r="CI4" s="49">
        <v>372</v>
      </c>
      <c r="CJ4" s="49">
        <v>375</v>
      </c>
      <c r="CK4" s="49">
        <v>377</v>
      </c>
      <c r="CL4" s="49">
        <v>381</v>
      </c>
      <c r="CM4" s="49">
        <v>382</v>
      </c>
      <c r="CN4" s="49">
        <v>383</v>
      </c>
      <c r="CO4" s="49">
        <v>384</v>
      </c>
      <c r="CP4" s="49">
        <v>385</v>
      </c>
      <c r="CQ4" s="49">
        <v>387</v>
      </c>
      <c r="CR4" s="49">
        <v>388</v>
      </c>
      <c r="CS4" s="49">
        <v>389</v>
      </c>
      <c r="CT4" s="49">
        <v>390</v>
      </c>
      <c r="CU4" s="49">
        <v>391</v>
      </c>
      <c r="CV4" s="49">
        <v>392</v>
      </c>
      <c r="CW4" s="49">
        <v>393</v>
      </c>
      <c r="CX4" s="49">
        <v>395</v>
      </c>
      <c r="CY4" s="49">
        <v>600</v>
      </c>
      <c r="CZ4" s="49">
        <v>601</v>
      </c>
      <c r="DA4" s="49">
        <v>602</v>
      </c>
      <c r="DB4" s="49">
        <v>603</v>
      </c>
      <c r="DC4" s="49">
        <v>604</v>
      </c>
      <c r="DD4" s="49">
        <v>605</v>
      </c>
      <c r="DE4" s="49">
        <v>607</v>
      </c>
      <c r="DF4" s="49">
        <v>610</v>
      </c>
      <c r="DG4" s="49">
        <v>611</v>
      </c>
      <c r="DH4" s="49">
        <v>612</v>
      </c>
      <c r="DI4" s="49">
        <v>613</v>
      </c>
      <c r="DJ4" s="49">
        <v>615</v>
      </c>
      <c r="DK4" s="49">
        <v>616</v>
      </c>
      <c r="DL4" s="49">
        <v>618</v>
      </c>
      <c r="DM4" s="49">
        <v>623</v>
      </c>
      <c r="DN4" s="49">
        <v>624</v>
      </c>
      <c r="DO4" s="49">
        <v>625</v>
      </c>
      <c r="DP4" s="49">
        <v>626</v>
      </c>
      <c r="DQ4" s="49">
        <v>628</v>
      </c>
      <c r="DR4" s="49">
        <v>630</v>
      </c>
      <c r="DS4" s="49">
        <v>631</v>
      </c>
      <c r="DT4" s="49">
        <v>632</v>
      </c>
      <c r="DU4" s="49">
        <v>634</v>
      </c>
      <c r="DV4" s="49">
        <v>636</v>
      </c>
      <c r="DW4" s="49">
        <v>639</v>
      </c>
      <c r="DX4" s="49">
        <v>640</v>
      </c>
      <c r="DY4" s="49">
        <v>641</v>
      </c>
      <c r="DZ4" s="49">
        <v>642</v>
      </c>
      <c r="EA4" s="49">
        <v>645</v>
      </c>
      <c r="EB4" s="49">
        <v>646</v>
      </c>
      <c r="EC4" s="49">
        <v>647</v>
      </c>
      <c r="ED4" s="49">
        <v>651</v>
      </c>
      <c r="EE4" s="49">
        <v>653</v>
      </c>
      <c r="EF4" s="49">
        <v>655</v>
      </c>
      <c r="EG4" s="49">
        <v>657</v>
      </c>
      <c r="EH4" s="49">
        <v>662</v>
      </c>
      <c r="EI4" s="49">
        <v>664</v>
      </c>
      <c r="EJ4" s="49">
        <v>667</v>
      </c>
      <c r="EK4" s="49">
        <v>669</v>
      </c>
      <c r="EL4" s="49">
        <v>670</v>
      </c>
      <c r="EM4" s="49">
        <v>671</v>
      </c>
      <c r="EN4" s="49">
        <v>868</v>
      </c>
      <c r="EO4" s="49">
        <v>869</v>
      </c>
      <c r="EP4" s="49">
        <v>873</v>
      </c>
      <c r="EQ4" s="192" t="s">
        <v>185</v>
      </c>
    </row>
    <row r="5" spans="1:147" s="123" customFormat="1" ht="106.5" customHeight="1" x14ac:dyDescent="0.2">
      <c r="A5" s="193"/>
      <c r="B5" s="193"/>
      <c r="C5" s="49" t="s">
        <v>25</v>
      </c>
      <c r="D5" s="49" t="s">
        <v>26</v>
      </c>
      <c r="E5" s="49" t="s">
        <v>27</v>
      </c>
      <c r="F5" s="49" t="s">
        <v>28</v>
      </c>
      <c r="G5" s="49" t="s">
        <v>29</v>
      </c>
      <c r="H5" s="49" t="s">
        <v>31</v>
      </c>
      <c r="I5" s="49" t="s">
        <v>32</v>
      </c>
      <c r="J5" s="49" t="s">
        <v>33</v>
      </c>
      <c r="K5" s="49" t="s">
        <v>34</v>
      </c>
      <c r="L5" s="49" t="s">
        <v>35</v>
      </c>
      <c r="M5" s="49" t="s">
        <v>36</v>
      </c>
      <c r="N5" s="49" t="s">
        <v>37</v>
      </c>
      <c r="O5" s="49" t="s">
        <v>38</v>
      </c>
      <c r="P5" s="49" t="s">
        <v>39</v>
      </c>
      <c r="Q5" s="49" t="s">
        <v>40</v>
      </c>
      <c r="R5" s="49" t="s">
        <v>41</v>
      </c>
      <c r="S5" s="49" t="s">
        <v>42</v>
      </c>
      <c r="T5" s="49" t="s">
        <v>43</v>
      </c>
      <c r="U5" s="49" t="s">
        <v>44</v>
      </c>
      <c r="V5" s="49" t="s">
        <v>45</v>
      </c>
      <c r="W5" s="49" t="s">
        <v>46</v>
      </c>
      <c r="X5" s="49" t="s">
        <v>47</v>
      </c>
      <c r="Y5" s="49" t="s">
        <v>48</v>
      </c>
      <c r="Z5" s="49" t="s">
        <v>49</v>
      </c>
      <c r="AA5" s="49" t="s">
        <v>186</v>
      </c>
      <c r="AB5" s="49" t="s">
        <v>51</v>
      </c>
      <c r="AC5" s="49" t="s">
        <v>52</v>
      </c>
      <c r="AD5" s="49" t="s">
        <v>53</v>
      </c>
      <c r="AE5" s="49" t="s">
        <v>276</v>
      </c>
      <c r="AF5" s="49" t="s">
        <v>55</v>
      </c>
      <c r="AG5" s="49" t="s">
        <v>56</v>
      </c>
      <c r="AH5" s="49" t="s">
        <v>57</v>
      </c>
      <c r="AI5" s="49" t="s">
        <v>58</v>
      </c>
      <c r="AJ5" s="49" t="s">
        <v>59</v>
      </c>
      <c r="AK5" s="49" t="s">
        <v>60</v>
      </c>
      <c r="AL5" s="49" t="s">
        <v>61</v>
      </c>
      <c r="AM5" s="49" t="s">
        <v>62</v>
      </c>
      <c r="AN5" s="49" t="s">
        <v>277</v>
      </c>
      <c r="AO5" s="49" t="s">
        <v>64</v>
      </c>
      <c r="AP5" s="49" t="s">
        <v>65</v>
      </c>
      <c r="AQ5" s="49" t="s">
        <v>66</v>
      </c>
      <c r="AR5" s="49" t="s">
        <v>67</v>
      </c>
      <c r="AS5" s="49" t="s">
        <v>68</v>
      </c>
      <c r="AT5" s="49" t="s">
        <v>69</v>
      </c>
      <c r="AU5" s="49" t="s">
        <v>70</v>
      </c>
      <c r="AV5" s="49" t="s">
        <v>71</v>
      </c>
      <c r="AW5" s="49" t="s">
        <v>72</v>
      </c>
      <c r="AX5" s="49" t="s">
        <v>282</v>
      </c>
      <c r="AY5" s="49" t="s">
        <v>74</v>
      </c>
      <c r="AZ5" s="49" t="s">
        <v>75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86</v>
      </c>
      <c r="BL5" s="49" t="s">
        <v>87</v>
      </c>
      <c r="BM5" s="49" t="s">
        <v>88</v>
      </c>
      <c r="BN5" s="49" t="s">
        <v>89</v>
      </c>
      <c r="BO5" s="49" t="s">
        <v>90</v>
      </c>
      <c r="BP5" s="49" t="s">
        <v>91</v>
      </c>
      <c r="BQ5" s="49" t="s">
        <v>279</v>
      </c>
      <c r="BR5" s="49" t="s">
        <v>95</v>
      </c>
      <c r="BS5" s="49" t="s">
        <v>96</v>
      </c>
      <c r="BT5" s="49" t="s">
        <v>97</v>
      </c>
      <c r="BU5" s="49" t="s">
        <v>187</v>
      </c>
      <c r="BV5" s="49" t="s">
        <v>278</v>
      </c>
      <c r="BW5" s="49" t="s">
        <v>100</v>
      </c>
      <c r="BX5" s="49" t="s">
        <v>101</v>
      </c>
      <c r="BY5" s="49" t="s">
        <v>102</v>
      </c>
      <c r="BZ5" s="49" t="s">
        <v>103</v>
      </c>
      <c r="CA5" s="49" t="s">
        <v>104</v>
      </c>
      <c r="CB5" s="49" t="s">
        <v>105</v>
      </c>
      <c r="CC5" s="49" t="s">
        <v>106</v>
      </c>
      <c r="CD5" s="49" t="s">
        <v>107</v>
      </c>
      <c r="CE5" s="49" t="s">
        <v>108</v>
      </c>
      <c r="CF5" s="49" t="s">
        <v>109</v>
      </c>
      <c r="CG5" s="49" t="s">
        <v>188</v>
      </c>
      <c r="CH5" s="49" t="s">
        <v>112</v>
      </c>
      <c r="CI5" s="49" t="s">
        <v>113</v>
      </c>
      <c r="CJ5" s="49" t="s">
        <v>114</v>
      </c>
      <c r="CK5" s="49" t="s">
        <v>115</v>
      </c>
      <c r="CL5" s="49" t="s">
        <v>116</v>
      </c>
      <c r="CM5" s="49" t="s">
        <v>117</v>
      </c>
      <c r="CN5" s="49" t="s">
        <v>118</v>
      </c>
      <c r="CO5" s="49" t="s">
        <v>189</v>
      </c>
      <c r="CP5" s="49" t="s">
        <v>190</v>
      </c>
      <c r="CQ5" s="49" t="s">
        <v>191</v>
      </c>
      <c r="CR5" s="49" t="s">
        <v>192</v>
      </c>
      <c r="CS5" s="49" t="s">
        <v>193</v>
      </c>
      <c r="CT5" s="49" t="s">
        <v>194</v>
      </c>
      <c r="CU5" s="49" t="s">
        <v>195</v>
      </c>
      <c r="CV5" s="49" t="s">
        <v>291</v>
      </c>
      <c r="CW5" s="55" t="s">
        <v>197</v>
      </c>
      <c r="CX5" s="55" t="s">
        <v>127</v>
      </c>
      <c r="CY5" s="49" t="s">
        <v>128</v>
      </c>
      <c r="CZ5" s="49" t="s">
        <v>129</v>
      </c>
      <c r="DA5" s="49" t="s">
        <v>130</v>
      </c>
      <c r="DB5" s="49" t="s">
        <v>131</v>
      </c>
      <c r="DC5" s="49" t="s">
        <v>132</v>
      </c>
      <c r="DD5" s="49" t="s">
        <v>133</v>
      </c>
      <c r="DE5" s="49" t="s">
        <v>134</v>
      </c>
      <c r="DF5" s="49" t="s">
        <v>135</v>
      </c>
      <c r="DG5" s="49" t="s">
        <v>136</v>
      </c>
      <c r="DH5" s="49" t="s">
        <v>137</v>
      </c>
      <c r="DI5" s="49" t="s">
        <v>138</v>
      </c>
      <c r="DJ5" s="49" t="s">
        <v>139</v>
      </c>
      <c r="DK5" s="49" t="s">
        <v>140</v>
      </c>
      <c r="DL5" s="49" t="s">
        <v>141</v>
      </c>
      <c r="DM5" s="49" t="s">
        <v>142</v>
      </c>
      <c r="DN5" s="49" t="s">
        <v>143</v>
      </c>
      <c r="DO5" s="49" t="s">
        <v>144</v>
      </c>
      <c r="DP5" s="49" t="s">
        <v>145</v>
      </c>
      <c r="DQ5" s="49" t="s">
        <v>146</v>
      </c>
      <c r="DR5" s="49" t="s">
        <v>147</v>
      </c>
      <c r="DS5" s="49" t="s">
        <v>148</v>
      </c>
      <c r="DT5" s="49" t="s">
        <v>149</v>
      </c>
      <c r="DU5" s="49" t="s">
        <v>150</v>
      </c>
      <c r="DV5" s="49" t="s">
        <v>151</v>
      </c>
      <c r="DW5" s="49" t="s">
        <v>152</v>
      </c>
      <c r="DX5" s="49" t="s">
        <v>153</v>
      </c>
      <c r="DY5" s="49" t="s">
        <v>154</v>
      </c>
      <c r="DZ5" s="49" t="s">
        <v>155</v>
      </c>
      <c r="EA5" s="49" t="s">
        <v>156</v>
      </c>
      <c r="EB5" s="49" t="s">
        <v>157</v>
      </c>
      <c r="EC5" s="49" t="s">
        <v>158</v>
      </c>
      <c r="ED5" s="49" t="s">
        <v>159</v>
      </c>
      <c r="EE5" s="49" t="s">
        <v>160</v>
      </c>
      <c r="EF5" s="49" t="s">
        <v>161</v>
      </c>
      <c r="EG5" s="49" t="s">
        <v>287</v>
      </c>
      <c r="EH5" s="49" t="s">
        <v>198</v>
      </c>
      <c r="EI5" s="49" t="s">
        <v>164</v>
      </c>
      <c r="EJ5" s="49" t="s">
        <v>199</v>
      </c>
      <c r="EK5" s="49" t="s">
        <v>166</v>
      </c>
      <c r="EL5" s="49" t="s">
        <v>167</v>
      </c>
      <c r="EM5" s="49" t="s">
        <v>200</v>
      </c>
      <c r="EN5" s="49" t="s">
        <v>169</v>
      </c>
      <c r="EO5" s="49" t="s">
        <v>170</v>
      </c>
      <c r="EP5" s="49" t="s">
        <v>171</v>
      </c>
      <c r="EQ5" s="193"/>
    </row>
    <row r="6" spans="1:147" x14ac:dyDescent="0.2">
      <c r="A6" s="124">
        <v>1</v>
      </c>
      <c r="B6" s="125" t="s">
        <v>201</v>
      </c>
      <c r="C6" s="126">
        <v>253</v>
      </c>
      <c r="D6" s="126">
        <v>0</v>
      </c>
      <c r="E6" s="126">
        <v>196</v>
      </c>
      <c r="F6" s="126">
        <v>0</v>
      </c>
      <c r="G6" s="126">
        <v>0</v>
      </c>
      <c r="H6" s="126">
        <v>203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102</v>
      </c>
      <c r="T6" s="126">
        <v>0</v>
      </c>
      <c r="U6" s="126">
        <v>221</v>
      </c>
      <c r="V6" s="126">
        <v>0</v>
      </c>
      <c r="W6" s="126">
        <v>0</v>
      </c>
      <c r="X6" s="126">
        <v>0</v>
      </c>
      <c r="Y6" s="126">
        <v>0</v>
      </c>
      <c r="Z6" s="126">
        <v>222</v>
      </c>
      <c r="AA6" s="126">
        <v>0</v>
      </c>
      <c r="AB6" s="126">
        <v>0</v>
      </c>
      <c r="AC6" s="126">
        <v>68</v>
      </c>
      <c r="AD6" s="126">
        <v>0</v>
      </c>
      <c r="AE6" s="126">
        <v>115</v>
      </c>
      <c r="AF6" s="126">
        <v>113</v>
      </c>
      <c r="AG6" s="126">
        <v>0</v>
      </c>
      <c r="AH6" s="126">
        <v>0</v>
      </c>
      <c r="AI6" s="126">
        <v>0</v>
      </c>
      <c r="AJ6" s="126">
        <v>0</v>
      </c>
      <c r="AK6" s="126">
        <v>0</v>
      </c>
      <c r="AL6" s="126">
        <v>0</v>
      </c>
      <c r="AM6" s="126">
        <v>0</v>
      </c>
      <c r="AN6" s="126">
        <v>0</v>
      </c>
      <c r="AO6" s="126">
        <v>0</v>
      </c>
      <c r="AP6" s="126">
        <v>0</v>
      </c>
      <c r="AQ6" s="126">
        <v>0</v>
      </c>
      <c r="AR6" s="126">
        <v>0</v>
      </c>
      <c r="AS6" s="126">
        <v>0</v>
      </c>
      <c r="AT6" s="126">
        <v>0</v>
      </c>
      <c r="AU6" s="126">
        <v>0</v>
      </c>
      <c r="AV6" s="126">
        <v>0</v>
      </c>
      <c r="AW6" s="126">
        <v>0</v>
      </c>
      <c r="AX6" s="126">
        <v>40</v>
      </c>
      <c r="AY6" s="126">
        <v>0</v>
      </c>
      <c r="AZ6" s="126">
        <v>0</v>
      </c>
      <c r="BA6" s="126">
        <v>0</v>
      </c>
      <c r="BB6" s="126">
        <v>0</v>
      </c>
      <c r="BC6" s="126">
        <v>0</v>
      </c>
      <c r="BD6" s="126">
        <v>0</v>
      </c>
      <c r="BE6" s="126">
        <v>0</v>
      </c>
      <c r="BF6" s="126">
        <v>0</v>
      </c>
      <c r="BG6" s="126">
        <v>0</v>
      </c>
      <c r="BH6" s="126">
        <v>0</v>
      </c>
      <c r="BI6" s="126">
        <v>0</v>
      </c>
      <c r="BJ6" s="126">
        <v>0</v>
      </c>
      <c r="BK6" s="126"/>
      <c r="BL6" s="126">
        <v>0</v>
      </c>
      <c r="BM6" s="126">
        <v>0</v>
      </c>
      <c r="BN6" s="126">
        <v>0</v>
      </c>
      <c r="BO6" s="126">
        <v>0</v>
      </c>
      <c r="BP6" s="126">
        <v>0</v>
      </c>
      <c r="BQ6" s="126">
        <v>0</v>
      </c>
      <c r="BR6" s="126">
        <v>0</v>
      </c>
      <c r="BS6" s="126">
        <v>0</v>
      </c>
      <c r="BT6" s="126">
        <v>0</v>
      </c>
      <c r="BU6" s="126">
        <v>0</v>
      </c>
      <c r="BV6" s="126">
        <v>0</v>
      </c>
      <c r="BW6" s="126">
        <v>0</v>
      </c>
      <c r="BX6" s="126">
        <v>0</v>
      </c>
      <c r="BY6" s="126">
        <v>0</v>
      </c>
      <c r="BZ6" s="126">
        <v>0</v>
      </c>
      <c r="CA6" s="126">
        <v>0</v>
      </c>
      <c r="CB6" s="126">
        <v>1</v>
      </c>
      <c r="CC6" s="126">
        <v>0</v>
      </c>
      <c r="CD6" s="126">
        <v>0</v>
      </c>
      <c r="CE6" s="126">
        <v>0</v>
      </c>
      <c r="CF6" s="126">
        <v>0</v>
      </c>
      <c r="CG6" s="126"/>
      <c r="CH6" s="126">
        <v>0</v>
      </c>
      <c r="CI6" s="126">
        <v>0</v>
      </c>
      <c r="CJ6" s="126">
        <v>0</v>
      </c>
      <c r="CK6" s="126">
        <v>0</v>
      </c>
      <c r="CL6" s="126">
        <v>0</v>
      </c>
      <c r="CM6" s="126">
        <v>0</v>
      </c>
      <c r="CN6" s="126">
        <v>0</v>
      </c>
      <c r="CO6" s="126">
        <v>0</v>
      </c>
      <c r="CP6" s="126">
        <v>0</v>
      </c>
      <c r="CQ6" s="126">
        <v>0</v>
      </c>
      <c r="CR6" s="126">
        <v>0</v>
      </c>
      <c r="CS6" s="126">
        <v>0</v>
      </c>
      <c r="CT6" s="126">
        <v>0</v>
      </c>
      <c r="CU6" s="126">
        <v>0</v>
      </c>
      <c r="CV6" s="126">
        <v>0</v>
      </c>
      <c r="CW6" s="126">
        <v>0</v>
      </c>
      <c r="CX6" s="126">
        <v>0</v>
      </c>
      <c r="CY6" s="126">
        <v>0</v>
      </c>
      <c r="CZ6" s="126">
        <v>0</v>
      </c>
      <c r="DA6" s="126">
        <v>0</v>
      </c>
      <c r="DB6" s="126">
        <v>48</v>
      </c>
      <c r="DC6" s="126">
        <v>0</v>
      </c>
      <c r="DD6" s="126">
        <v>0</v>
      </c>
      <c r="DE6" s="126">
        <v>30</v>
      </c>
      <c r="DF6" s="126">
        <v>0</v>
      </c>
      <c r="DG6" s="126">
        <v>0</v>
      </c>
      <c r="DH6" s="126">
        <v>0</v>
      </c>
      <c r="DI6" s="126">
        <v>0</v>
      </c>
      <c r="DJ6" s="126">
        <v>409</v>
      </c>
      <c r="DK6" s="126">
        <v>0</v>
      </c>
      <c r="DL6" s="126">
        <v>149</v>
      </c>
      <c r="DM6" s="126">
        <v>0</v>
      </c>
      <c r="DN6" s="126">
        <v>0</v>
      </c>
      <c r="DO6" s="126">
        <v>0</v>
      </c>
      <c r="DP6" s="126">
        <v>0</v>
      </c>
      <c r="DQ6" s="126">
        <v>0</v>
      </c>
      <c r="DR6" s="126">
        <v>0</v>
      </c>
      <c r="DS6" s="126">
        <v>0</v>
      </c>
      <c r="DT6" s="126">
        <v>0</v>
      </c>
      <c r="DU6" s="126">
        <v>0</v>
      </c>
      <c r="DV6" s="126">
        <v>0</v>
      </c>
      <c r="DW6" s="126">
        <v>0</v>
      </c>
      <c r="DX6" s="126">
        <v>0</v>
      </c>
      <c r="DY6" s="126">
        <v>0</v>
      </c>
      <c r="DZ6" s="126">
        <v>0</v>
      </c>
      <c r="EA6" s="126">
        <v>0</v>
      </c>
      <c r="EB6" s="126">
        <v>0</v>
      </c>
      <c r="EC6" s="126">
        <v>0</v>
      </c>
      <c r="ED6" s="126">
        <v>0</v>
      </c>
      <c r="EE6" s="126"/>
      <c r="EF6" s="126">
        <v>0</v>
      </c>
      <c r="EG6" s="126">
        <v>0</v>
      </c>
      <c r="EH6" s="126">
        <v>0</v>
      </c>
      <c r="EI6" s="126">
        <v>0</v>
      </c>
      <c r="EJ6" s="126">
        <v>0</v>
      </c>
      <c r="EK6" s="126">
        <v>0</v>
      </c>
      <c r="EL6" s="126">
        <v>0</v>
      </c>
      <c r="EM6" s="126">
        <v>0</v>
      </c>
      <c r="EN6" s="126">
        <v>20</v>
      </c>
      <c r="EO6" s="126">
        <v>0</v>
      </c>
      <c r="EP6" s="126">
        <v>0</v>
      </c>
      <c r="EQ6" s="126">
        <f>SUM(C6:EP6)</f>
        <v>2190</v>
      </c>
    </row>
    <row r="7" spans="1:147" x14ac:dyDescent="0.2">
      <c r="A7" s="124">
        <v>2</v>
      </c>
      <c r="B7" s="125" t="s">
        <v>202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514</v>
      </c>
      <c r="K7" s="126">
        <v>1015</v>
      </c>
      <c r="L7" s="126">
        <v>0</v>
      </c>
      <c r="M7" s="126">
        <v>0</v>
      </c>
      <c r="N7" s="126">
        <v>208</v>
      </c>
      <c r="O7" s="126">
        <v>394</v>
      </c>
      <c r="P7" s="126">
        <v>0</v>
      </c>
      <c r="Q7" s="126">
        <v>1182</v>
      </c>
      <c r="R7" s="126">
        <v>0</v>
      </c>
      <c r="S7" s="126">
        <v>0</v>
      </c>
      <c r="T7" s="126">
        <v>0</v>
      </c>
      <c r="U7" s="126">
        <v>0</v>
      </c>
      <c r="V7" s="126">
        <v>326</v>
      </c>
      <c r="W7" s="126">
        <v>279</v>
      </c>
      <c r="X7" s="126">
        <v>0</v>
      </c>
      <c r="Y7" s="126">
        <v>0</v>
      </c>
      <c r="Z7" s="126">
        <v>188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212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12</v>
      </c>
      <c r="AP7" s="126">
        <v>0</v>
      </c>
      <c r="AQ7" s="126">
        <v>0</v>
      </c>
      <c r="AR7" s="126">
        <v>0</v>
      </c>
      <c r="AS7" s="126">
        <v>0</v>
      </c>
      <c r="AT7" s="126">
        <v>0</v>
      </c>
      <c r="AU7" s="126">
        <v>763</v>
      </c>
      <c r="AV7" s="126">
        <v>0</v>
      </c>
      <c r="AW7" s="126">
        <v>0</v>
      </c>
      <c r="AX7" s="126">
        <v>0</v>
      </c>
      <c r="AY7" s="126">
        <v>0</v>
      </c>
      <c r="AZ7" s="126">
        <v>526</v>
      </c>
      <c r="BA7" s="126">
        <v>286</v>
      </c>
      <c r="BB7" s="126">
        <v>525</v>
      </c>
      <c r="BC7" s="126">
        <v>0</v>
      </c>
      <c r="BD7" s="126">
        <v>0</v>
      </c>
      <c r="BE7" s="126">
        <v>338</v>
      </c>
      <c r="BF7" s="126">
        <v>1116</v>
      </c>
      <c r="BG7" s="126">
        <v>351</v>
      </c>
      <c r="BH7" s="126">
        <v>869</v>
      </c>
      <c r="BI7" s="126">
        <v>785</v>
      </c>
      <c r="BJ7" s="126">
        <v>905</v>
      </c>
      <c r="BK7" s="126"/>
      <c r="BL7" s="126">
        <v>0</v>
      </c>
      <c r="BM7" s="126">
        <v>0</v>
      </c>
      <c r="BN7" s="126">
        <v>0</v>
      </c>
      <c r="BO7" s="126">
        <v>0</v>
      </c>
      <c r="BP7" s="126">
        <v>0</v>
      </c>
      <c r="BQ7" s="126">
        <v>0</v>
      </c>
      <c r="BR7" s="126">
        <v>0</v>
      </c>
      <c r="BS7" s="126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6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6"/>
      <c r="CH7" s="126">
        <v>0</v>
      </c>
      <c r="CI7" s="126">
        <v>0</v>
      </c>
      <c r="CJ7" s="126">
        <v>0</v>
      </c>
      <c r="CK7" s="126">
        <v>0</v>
      </c>
      <c r="CL7" s="126">
        <v>0</v>
      </c>
      <c r="CM7" s="126">
        <v>0</v>
      </c>
      <c r="CN7" s="126">
        <v>0</v>
      </c>
      <c r="CO7" s="126">
        <v>0</v>
      </c>
      <c r="CP7" s="126">
        <v>0</v>
      </c>
      <c r="CQ7" s="126">
        <v>0</v>
      </c>
      <c r="CR7" s="126">
        <v>0</v>
      </c>
      <c r="CS7" s="126">
        <v>0</v>
      </c>
      <c r="CT7" s="126">
        <v>0</v>
      </c>
      <c r="CU7" s="126">
        <v>0</v>
      </c>
      <c r="CV7" s="126">
        <v>0</v>
      </c>
      <c r="CW7" s="126">
        <v>0</v>
      </c>
      <c r="CX7" s="126">
        <v>0</v>
      </c>
      <c r="CY7" s="126">
        <v>26</v>
      </c>
      <c r="CZ7" s="126">
        <v>881</v>
      </c>
      <c r="DA7" s="126">
        <v>0</v>
      </c>
      <c r="DB7" s="126">
        <v>168</v>
      </c>
      <c r="DC7" s="126">
        <v>0</v>
      </c>
      <c r="DD7" s="126">
        <v>46</v>
      </c>
      <c r="DE7" s="126">
        <v>247</v>
      </c>
      <c r="DF7" s="126">
        <v>291</v>
      </c>
      <c r="DG7" s="126">
        <v>44</v>
      </c>
      <c r="DH7" s="126">
        <v>119</v>
      </c>
      <c r="DI7" s="126">
        <v>245</v>
      </c>
      <c r="DJ7" s="126">
        <v>11</v>
      </c>
      <c r="DK7" s="126">
        <v>65</v>
      </c>
      <c r="DL7" s="126">
        <v>95</v>
      </c>
      <c r="DM7" s="126">
        <v>137</v>
      </c>
      <c r="DN7" s="126">
        <v>140</v>
      </c>
      <c r="DO7" s="126">
        <v>115</v>
      </c>
      <c r="DP7" s="126">
        <v>164</v>
      </c>
      <c r="DQ7" s="126">
        <v>0</v>
      </c>
      <c r="DR7" s="126">
        <v>41</v>
      </c>
      <c r="DS7" s="126">
        <v>65</v>
      </c>
      <c r="DT7" s="126">
        <v>27</v>
      </c>
      <c r="DU7" s="126">
        <v>0</v>
      </c>
      <c r="DV7" s="126">
        <v>204</v>
      </c>
      <c r="DW7" s="126">
        <v>3</v>
      </c>
      <c r="DX7" s="126">
        <v>150</v>
      </c>
      <c r="DY7" s="126">
        <v>915</v>
      </c>
      <c r="DZ7" s="126">
        <v>46</v>
      </c>
      <c r="EA7" s="126">
        <v>140</v>
      </c>
      <c r="EB7" s="126">
        <v>95</v>
      </c>
      <c r="EC7" s="126">
        <v>590</v>
      </c>
      <c r="ED7" s="126">
        <v>169</v>
      </c>
      <c r="EE7" s="126"/>
      <c r="EF7" s="126">
        <v>109</v>
      </c>
      <c r="EG7" s="126">
        <v>0</v>
      </c>
      <c r="EH7" s="126">
        <v>0</v>
      </c>
      <c r="EI7" s="126">
        <v>0</v>
      </c>
      <c r="EJ7" s="126">
        <v>0</v>
      </c>
      <c r="EK7" s="126">
        <v>0</v>
      </c>
      <c r="EL7" s="126">
        <v>0</v>
      </c>
      <c r="EM7" s="126">
        <v>0</v>
      </c>
      <c r="EN7" s="126">
        <v>0</v>
      </c>
      <c r="EO7" s="126">
        <v>0</v>
      </c>
      <c r="EP7" s="126">
        <v>0</v>
      </c>
      <c r="EQ7" s="126">
        <f t="shared" ref="EQ7:EQ42" si="0">SUM(C7:EP7)</f>
        <v>16142</v>
      </c>
    </row>
    <row r="8" spans="1:147" x14ac:dyDescent="0.2">
      <c r="A8" s="124">
        <v>3</v>
      </c>
      <c r="B8" s="125" t="s">
        <v>203</v>
      </c>
      <c r="C8" s="126">
        <v>146</v>
      </c>
      <c r="D8" s="126">
        <v>0</v>
      </c>
      <c r="E8" s="126">
        <v>524</v>
      </c>
      <c r="F8" s="126">
        <v>0</v>
      </c>
      <c r="G8" s="126">
        <v>0</v>
      </c>
      <c r="H8" s="126">
        <v>527</v>
      </c>
      <c r="I8" s="126">
        <v>2975</v>
      </c>
      <c r="J8" s="126">
        <v>1839</v>
      </c>
      <c r="K8" s="126">
        <v>0</v>
      </c>
      <c r="L8" s="126">
        <v>0</v>
      </c>
      <c r="M8" s="126">
        <v>0</v>
      </c>
      <c r="N8" s="126">
        <v>653</v>
      </c>
      <c r="O8" s="126">
        <v>0</v>
      </c>
      <c r="P8" s="126">
        <v>1767</v>
      </c>
      <c r="Q8" s="126">
        <v>0</v>
      </c>
      <c r="R8" s="126">
        <v>0</v>
      </c>
      <c r="S8" s="126">
        <v>1321</v>
      </c>
      <c r="T8" s="126">
        <v>116</v>
      </c>
      <c r="U8" s="126">
        <v>160</v>
      </c>
      <c r="V8" s="126">
        <v>2286</v>
      </c>
      <c r="W8" s="126">
        <v>595</v>
      </c>
      <c r="X8" s="126">
        <v>0</v>
      </c>
      <c r="Y8" s="126">
        <v>1267</v>
      </c>
      <c r="Z8" s="126">
        <v>938</v>
      </c>
      <c r="AA8" s="126">
        <v>0</v>
      </c>
      <c r="AB8" s="126">
        <v>322</v>
      </c>
      <c r="AC8" s="126">
        <v>86</v>
      </c>
      <c r="AD8" s="126">
        <v>0</v>
      </c>
      <c r="AE8" s="126">
        <v>138</v>
      </c>
      <c r="AF8" s="126">
        <v>0</v>
      </c>
      <c r="AG8" s="126">
        <v>790</v>
      </c>
      <c r="AH8" s="126">
        <v>0</v>
      </c>
      <c r="AI8" s="126">
        <v>453</v>
      </c>
      <c r="AJ8" s="126">
        <v>0</v>
      </c>
      <c r="AK8" s="126">
        <v>0</v>
      </c>
      <c r="AL8" s="126">
        <v>0</v>
      </c>
      <c r="AM8" s="126">
        <v>0</v>
      </c>
      <c r="AN8" s="126">
        <v>50</v>
      </c>
      <c r="AO8" s="126">
        <v>0</v>
      </c>
      <c r="AP8" s="126">
        <v>0</v>
      </c>
      <c r="AQ8" s="126">
        <v>1482</v>
      </c>
      <c r="AR8" s="126">
        <v>0</v>
      </c>
      <c r="AS8" s="126">
        <v>0</v>
      </c>
      <c r="AT8" s="126">
        <v>0</v>
      </c>
      <c r="AU8" s="126">
        <v>4949</v>
      </c>
      <c r="AV8" s="126">
        <v>0</v>
      </c>
      <c r="AW8" s="126">
        <v>1154</v>
      </c>
      <c r="AX8" s="126">
        <v>4821</v>
      </c>
      <c r="AY8" s="126">
        <v>0</v>
      </c>
      <c r="AZ8" s="126">
        <v>2355</v>
      </c>
      <c r="BA8" s="126">
        <v>1527</v>
      </c>
      <c r="BB8" s="126">
        <v>3552</v>
      </c>
      <c r="BC8" s="126">
        <v>0</v>
      </c>
      <c r="BD8" s="126">
        <v>0</v>
      </c>
      <c r="BE8" s="126">
        <v>1567</v>
      </c>
      <c r="BF8" s="126">
        <v>2084</v>
      </c>
      <c r="BG8" s="126">
        <v>1006</v>
      </c>
      <c r="BH8" s="126">
        <v>2501</v>
      </c>
      <c r="BI8" s="126">
        <v>1888</v>
      </c>
      <c r="BJ8" s="126">
        <v>3284</v>
      </c>
      <c r="BK8" s="126"/>
      <c r="BL8" s="126">
        <v>0</v>
      </c>
      <c r="BM8" s="126">
        <v>0</v>
      </c>
      <c r="BN8" s="126">
        <v>0</v>
      </c>
      <c r="BO8" s="126">
        <v>0</v>
      </c>
      <c r="BP8" s="126"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v>0</v>
      </c>
      <c r="CA8" s="126">
        <v>0</v>
      </c>
      <c r="CB8" s="126">
        <v>19</v>
      </c>
      <c r="CC8" s="126">
        <v>0</v>
      </c>
      <c r="CD8" s="126">
        <v>0</v>
      </c>
      <c r="CE8" s="126">
        <v>0</v>
      </c>
      <c r="CF8" s="126">
        <v>0</v>
      </c>
      <c r="CG8" s="126"/>
      <c r="CH8" s="126">
        <v>0</v>
      </c>
      <c r="CI8" s="126">
        <v>0</v>
      </c>
      <c r="CJ8" s="126">
        <v>0</v>
      </c>
      <c r="CK8" s="126">
        <v>0</v>
      </c>
      <c r="CL8" s="126">
        <v>0</v>
      </c>
      <c r="CM8" s="126">
        <v>0</v>
      </c>
      <c r="CN8" s="126">
        <v>0</v>
      </c>
      <c r="CO8" s="126">
        <v>0</v>
      </c>
      <c r="CP8" s="126">
        <v>0</v>
      </c>
      <c r="CQ8" s="126">
        <v>0</v>
      </c>
      <c r="CR8" s="126">
        <v>0</v>
      </c>
      <c r="CS8" s="126">
        <v>0</v>
      </c>
      <c r="CT8" s="126">
        <v>160</v>
      </c>
      <c r="CU8" s="126">
        <v>0</v>
      </c>
      <c r="CV8" s="126">
        <v>0</v>
      </c>
      <c r="CW8" s="126">
        <v>0</v>
      </c>
      <c r="CX8" s="126">
        <v>20</v>
      </c>
      <c r="CY8" s="126">
        <v>195</v>
      </c>
      <c r="CZ8" s="126">
        <v>1309</v>
      </c>
      <c r="DA8" s="126">
        <v>711</v>
      </c>
      <c r="DB8" s="126">
        <v>642</v>
      </c>
      <c r="DC8" s="126">
        <v>720</v>
      </c>
      <c r="DD8" s="126">
        <v>685</v>
      </c>
      <c r="DE8" s="126">
        <v>2524</v>
      </c>
      <c r="DF8" s="126">
        <v>1599</v>
      </c>
      <c r="DG8" s="126">
        <v>700</v>
      </c>
      <c r="DH8" s="126">
        <v>398</v>
      </c>
      <c r="DI8" s="126">
        <v>1031</v>
      </c>
      <c r="DJ8" s="126">
        <v>117</v>
      </c>
      <c r="DK8" s="126">
        <v>965</v>
      </c>
      <c r="DL8" s="126">
        <v>1285</v>
      </c>
      <c r="DM8" s="126">
        <v>724</v>
      </c>
      <c r="DN8" s="126">
        <v>963</v>
      </c>
      <c r="DO8" s="126">
        <v>585</v>
      </c>
      <c r="DP8" s="126">
        <v>750</v>
      </c>
      <c r="DQ8" s="126">
        <v>2719</v>
      </c>
      <c r="DR8" s="126">
        <v>1397</v>
      </c>
      <c r="DS8" s="126">
        <v>490</v>
      </c>
      <c r="DT8" s="126">
        <v>1417</v>
      </c>
      <c r="DU8" s="126">
        <v>1802</v>
      </c>
      <c r="DV8" s="126">
        <v>1939</v>
      </c>
      <c r="DW8" s="126">
        <v>944</v>
      </c>
      <c r="DX8" s="126">
        <v>398</v>
      </c>
      <c r="DY8" s="126">
        <v>1733</v>
      </c>
      <c r="DZ8" s="126">
        <v>2216</v>
      </c>
      <c r="EA8" s="126">
        <v>531</v>
      </c>
      <c r="EB8" s="126">
        <v>1108</v>
      </c>
      <c r="EC8" s="126">
        <v>2633</v>
      </c>
      <c r="ED8" s="126">
        <v>785</v>
      </c>
      <c r="EE8" s="126"/>
      <c r="EF8" s="126">
        <v>894</v>
      </c>
      <c r="EG8" s="126">
        <v>1071</v>
      </c>
      <c r="EH8" s="126">
        <v>0</v>
      </c>
      <c r="EI8" s="126">
        <v>0</v>
      </c>
      <c r="EJ8" s="126">
        <v>0</v>
      </c>
      <c r="EK8" s="126">
        <v>0</v>
      </c>
      <c r="EL8" s="126">
        <v>0</v>
      </c>
      <c r="EM8" s="126">
        <v>0</v>
      </c>
      <c r="EN8" s="126">
        <v>101</v>
      </c>
      <c r="EO8" s="126">
        <v>296</v>
      </c>
      <c r="EP8" s="126">
        <v>0</v>
      </c>
      <c r="EQ8" s="126">
        <f t="shared" si="0"/>
        <v>87699</v>
      </c>
    </row>
    <row r="9" spans="1:147" x14ac:dyDescent="0.2">
      <c r="A9" s="124">
        <v>4</v>
      </c>
      <c r="B9" s="125" t="s">
        <v>204</v>
      </c>
      <c r="C9" s="126">
        <v>31</v>
      </c>
      <c r="D9" s="126">
        <v>0</v>
      </c>
      <c r="E9" s="126">
        <v>0</v>
      </c>
      <c r="F9" s="126">
        <v>0</v>
      </c>
      <c r="G9" s="126">
        <v>0</v>
      </c>
      <c r="H9" s="126">
        <v>405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136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90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v>0</v>
      </c>
      <c r="AN9" s="126"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v>154</v>
      </c>
      <c r="AY9" s="126">
        <v>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/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/>
      <c r="CH9" s="126">
        <v>0</v>
      </c>
      <c r="CI9" s="126">
        <v>0</v>
      </c>
      <c r="CJ9" s="126">
        <v>0</v>
      </c>
      <c r="CK9" s="126">
        <v>0</v>
      </c>
      <c r="CL9" s="126">
        <v>0</v>
      </c>
      <c r="CM9" s="126">
        <v>0</v>
      </c>
      <c r="CN9" s="126">
        <v>0</v>
      </c>
      <c r="CO9" s="126">
        <v>0</v>
      </c>
      <c r="CP9" s="126">
        <v>0</v>
      </c>
      <c r="CQ9" s="126">
        <v>0</v>
      </c>
      <c r="CR9" s="126">
        <v>0</v>
      </c>
      <c r="CS9" s="126">
        <v>0</v>
      </c>
      <c r="CT9" s="126">
        <v>0</v>
      </c>
      <c r="CU9" s="126">
        <v>0</v>
      </c>
      <c r="CV9" s="126">
        <v>0</v>
      </c>
      <c r="CW9" s="126">
        <v>0</v>
      </c>
      <c r="CX9" s="126">
        <v>20</v>
      </c>
      <c r="CY9" s="126">
        <v>0</v>
      </c>
      <c r="CZ9" s="126">
        <v>0</v>
      </c>
      <c r="DA9" s="126">
        <v>0</v>
      </c>
      <c r="DB9" s="126">
        <v>0</v>
      </c>
      <c r="DC9" s="126">
        <v>0</v>
      </c>
      <c r="DD9" s="126">
        <v>0</v>
      </c>
      <c r="DE9" s="126">
        <v>0</v>
      </c>
      <c r="DF9" s="126">
        <v>0</v>
      </c>
      <c r="DG9" s="126">
        <v>0</v>
      </c>
      <c r="DH9" s="126">
        <v>0</v>
      </c>
      <c r="DI9" s="126">
        <v>49</v>
      </c>
      <c r="DJ9" s="126">
        <v>0</v>
      </c>
      <c r="DK9" s="126">
        <v>0</v>
      </c>
      <c r="DL9" s="126">
        <v>0</v>
      </c>
      <c r="DM9" s="126">
        <v>0</v>
      </c>
      <c r="DN9" s="126">
        <v>0</v>
      </c>
      <c r="DO9" s="126">
        <v>0</v>
      </c>
      <c r="DP9" s="126">
        <v>0</v>
      </c>
      <c r="DQ9" s="126">
        <v>0</v>
      </c>
      <c r="DR9" s="126">
        <v>95</v>
      </c>
      <c r="DS9" s="126">
        <v>0</v>
      </c>
      <c r="DT9" s="126">
        <v>0</v>
      </c>
      <c r="DU9" s="126">
        <v>0</v>
      </c>
      <c r="DV9" s="126">
        <v>0</v>
      </c>
      <c r="DW9" s="126">
        <v>0</v>
      </c>
      <c r="DX9" s="126">
        <v>0</v>
      </c>
      <c r="DY9" s="126">
        <v>0</v>
      </c>
      <c r="DZ9" s="126">
        <v>0</v>
      </c>
      <c r="EA9" s="126">
        <v>0</v>
      </c>
      <c r="EB9" s="126">
        <v>0</v>
      </c>
      <c r="EC9" s="126">
        <v>0</v>
      </c>
      <c r="ED9" s="126">
        <v>0</v>
      </c>
      <c r="EE9" s="126"/>
      <c r="EF9" s="126">
        <v>0</v>
      </c>
      <c r="EG9" s="126">
        <v>0</v>
      </c>
      <c r="EH9" s="126">
        <v>0</v>
      </c>
      <c r="EI9" s="126">
        <v>0</v>
      </c>
      <c r="EJ9" s="126">
        <v>0</v>
      </c>
      <c r="EK9" s="126">
        <v>0</v>
      </c>
      <c r="EL9" s="126">
        <v>0</v>
      </c>
      <c r="EM9" s="126">
        <v>0</v>
      </c>
      <c r="EN9" s="126">
        <v>0</v>
      </c>
      <c r="EO9" s="126">
        <v>0</v>
      </c>
      <c r="EP9" s="126">
        <v>0</v>
      </c>
      <c r="EQ9" s="126">
        <f t="shared" si="0"/>
        <v>980</v>
      </c>
    </row>
    <row r="10" spans="1:147" x14ac:dyDescent="0.2">
      <c r="A10" s="124">
        <v>5</v>
      </c>
      <c r="B10" s="125" t="s">
        <v>205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v>31</v>
      </c>
      <c r="AY10" s="126">
        <v>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6">
        <v>0</v>
      </c>
      <c r="BH10" s="126">
        <v>0</v>
      </c>
      <c r="BI10" s="126">
        <v>0</v>
      </c>
      <c r="BJ10" s="126">
        <v>0</v>
      </c>
      <c r="BK10" s="126"/>
      <c r="BL10" s="126">
        <v>0</v>
      </c>
      <c r="BM10" s="126">
        <v>0</v>
      </c>
      <c r="BN10" s="126">
        <v>0</v>
      </c>
      <c r="BO10" s="126">
        <v>0</v>
      </c>
      <c r="BP10" s="126"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v>0</v>
      </c>
      <c r="CA10" s="126">
        <v>8</v>
      </c>
      <c r="CB10" s="126">
        <v>3</v>
      </c>
      <c r="CC10" s="126">
        <v>0</v>
      </c>
      <c r="CD10" s="126">
        <v>0</v>
      </c>
      <c r="CE10" s="126">
        <v>0</v>
      </c>
      <c r="CF10" s="126">
        <v>0</v>
      </c>
      <c r="CG10" s="126"/>
      <c r="CH10" s="126">
        <v>0</v>
      </c>
      <c r="CI10" s="126">
        <v>0</v>
      </c>
      <c r="CJ10" s="126">
        <v>0</v>
      </c>
      <c r="CK10" s="126">
        <v>0</v>
      </c>
      <c r="CL10" s="126">
        <v>0</v>
      </c>
      <c r="CM10" s="126">
        <v>0</v>
      </c>
      <c r="CN10" s="126">
        <v>0</v>
      </c>
      <c r="CO10" s="126">
        <v>0</v>
      </c>
      <c r="CP10" s="126">
        <v>0</v>
      </c>
      <c r="CQ10" s="126">
        <v>0</v>
      </c>
      <c r="CR10" s="126">
        <v>0</v>
      </c>
      <c r="CS10" s="126">
        <v>0</v>
      </c>
      <c r="CT10" s="126">
        <v>0</v>
      </c>
      <c r="CU10" s="126">
        <v>0</v>
      </c>
      <c r="CV10" s="126">
        <v>0</v>
      </c>
      <c r="CW10" s="126">
        <v>0</v>
      </c>
      <c r="CX10" s="126">
        <v>0</v>
      </c>
      <c r="CY10" s="126">
        <v>0</v>
      </c>
      <c r="CZ10" s="126">
        <v>0</v>
      </c>
      <c r="DA10" s="126">
        <v>0</v>
      </c>
      <c r="DB10" s="126">
        <v>0</v>
      </c>
      <c r="DC10" s="126">
        <v>0</v>
      </c>
      <c r="DD10" s="126">
        <v>0</v>
      </c>
      <c r="DE10" s="126">
        <v>0</v>
      </c>
      <c r="DF10" s="126">
        <v>0</v>
      </c>
      <c r="DG10" s="126">
        <v>0</v>
      </c>
      <c r="DH10" s="126">
        <v>0</v>
      </c>
      <c r="DI10" s="126">
        <v>0</v>
      </c>
      <c r="DJ10" s="126">
        <v>0</v>
      </c>
      <c r="DK10" s="126">
        <v>0</v>
      </c>
      <c r="DL10" s="126">
        <v>0</v>
      </c>
      <c r="DM10" s="126">
        <v>0</v>
      </c>
      <c r="DN10" s="126">
        <v>0</v>
      </c>
      <c r="DO10" s="126">
        <v>0</v>
      </c>
      <c r="DP10" s="126">
        <v>0</v>
      </c>
      <c r="DQ10" s="126">
        <v>0</v>
      </c>
      <c r="DR10" s="126">
        <v>0</v>
      </c>
      <c r="DS10" s="126">
        <v>0</v>
      </c>
      <c r="DT10" s="126">
        <v>0</v>
      </c>
      <c r="DU10" s="126">
        <v>0</v>
      </c>
      <c r="DV10" s="126">
        <v>0</v>
      </c>
      <c r="DW10" s="126">
        <v>0</v>
      </c>
      <c r="DX10" s="126">
        <v>0</v>
      </c>
      <c r="DY10" s="126">
        <v>0</v>
      </c>
      <c r="DZ10" s="126">
        <v>0</v>
      </c>
      <c r="EA10" s="126">
        <v>0</v>
      </c>
      <c r="EB10" s="126">
        <v>0</v>
      </c>
      <c r="EC10" s="126">
        <v>0</v>
      </c>
      <c r="ED10" s="126">
        <v>0</v>
      </c>
      <c r="EE10" s="126"/>
      <c r="EF10" s="126">
        <v>0</v>
      </c>
      <c r="EG10" s="126">
        <v>0</v>
      </c>
      <c r="EH10" s="126">
        <v>0</v>
      </c>
      <c r="EI10" s="126">
        <v>0</v>
      </c>
      <c r="EJ10" s="126">
        <v>0</v>
      </c>
      <c r="EK10" s="126">
        <v>0</v>
      </c>
      <c r="EL10" s="126">
        <v>0</v>
      </c>
      <c r="EM10" s="126">
        <v>0</v>
      </c>
      <c r="EN10" s="126">
        <v>0</v>
      </c>
      <c r="EO10" s="126">
        <v>0</v>
      </c>
      <c r="EP10" s="126">
        <v>0</v>
      </c>
      <c r="EQ10" s="126">
        <f t="shared" si="0"/>
        <v>42</v>
      </c>
    </row>
    <row r="11" spans="1:147" x14ac:dyDescent="0.2">
      <c r="A11" s="124">
        <v>6</v>
      </c>
      <c r="B11" s="125" t="s">
        <v>206</v>
      </c>
      <c r="C11" s="126">
        <v>201</v>
      </c>
      <c r="D11" s="126">
        <v>0</v>
      </c>
      <c r="E11" s="126">
        <v>384</v>
      </c>
      <c r="F11" s="126">
        <v>0</v>
      </c>
      <c r="G11" s="126">
        <v>0</v>
      </c>
      <c r="H11" s="126">
        <v>0</v>
      </c>
      <c r="I11" s="126">
        <v>195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102</v>
      </c>
      <c r="T11" s="126">
        <v>48</v>
      </c>
      <c r="U11" s="126">
        <v>152</v>
      </c>
      <c r="V11" s="126">
        <v>0</v>
      </c>
      <c r="W11" s="126">
        <v>0</v>
      </c>
      <c r="X11" s="126">
        <v>598</v>
      </c>
      <c r="Y11" s="126">
        <v>607</v>
      </c>
      <c r="Z11" s="126">
        <v>199</v>
      </c>
      <c r="AA11" s="126">
        <v>0</v>
      </c>
      <c r="AB11" s="126">
        <v>49</v>
      </c>
      <c r="AC11" s="126">
        <v>159</v>
      </c>
      <c r="AD11" s="126">
        <v>0</v>
      </c>
      <c r="AE11" s="126">
        <v>0</v>
      </c>
      <c r="AF11" s="126">
        <v>0</v>
      </c>
      <c r="AG11" s="126">
        <v>216</v>
      </c>
      <c r="AH11" s="126">
        <v>0</v>
      </c>
      <c r="AI11" s="126">
        <v>572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289</v>
      </c>
      <c r="AV11" s="126">
        <v>0</v>
      </c>
      <c r="AW11" s="126">
        <v>499</v>
      </c>
      <c r="AX11" s="126">
        <v>265</v>
      </c>
      <c r="AY11" s="126">
        <v>0</v>
      </c>
      <c r="AZ11" s="126">
        <v>0</v>
      </c>
      <c r="BA11" s="126">
        <v>0</v>
      </c>
      <c r="BB11" s="126">
        <v>515</v>
      </c>
      <c r="BC11" s="126">
        <v>0</v>
      </c>
      <c r="BD11" s="126">
        <v>0</v>
      </c>
      <c r="BE11" s="126">
        <v>565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/>
      <c r="BL11" s="126">
        <v>0</v>
      </c>
      <c r="BM11" s="126">
        <v>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50</v>
      </c>
      <c r="BW11" s="126">
        <v>0</v>
      </c>
      <c r="BX11" s="126">
        <v>0</v>
      </c>
      <c r="BY11" s="126">
        <v>0</v>
      </c>
      <c r="BZ11" s="126">
        <v>0</v>
      </c>
      <c r="CA11" s="126">
        <v>0</v>
      </c>
      <c r="CB11" s="126">
        <v>4</v>
      </c>
      <c r="CC11" s="126">
        <v>0</v>
      </c>
      <c r="CD11" s="126">
        <v>0</v>
      </c>
      <c r="CE11" s="126">
        <v>0</v>
      </c>
      <c r="CF11" s="126">
        <v>0</v>
      </c>
      <c r="CG11" s="126"/>
      <c r="CH11" s="126">
        <v>0</v>
      </c>
      <c r="CI11" s="126">
        <v>0</v>
      </c>
      <c r="CJ11" s="126">
        <v>0</v>
      </c>
      <c r="CK11" s="126">
        <v>0</v>
      </c>
      <c r="CL11" s="126">
        <v>0</v>
      </c>
      <c r="CM11" s="126">
        <v>0</v>
      </c>
      <c r="CN11" s="126">
        <v>0</v>
      </c>
      <c r="CO11" s="126">
        <v>0</v>
      </c>
      <c r="CP11" s="126">
        <v>0</v>
      </c>
      <c r="CQ11" s="126">
        <v>0</v>
      </c>
      <c r="CR11" s="126">
        <v>0</v>
      </c>
      <c r="CS11" s="126">
        <v>0</v>
      </c>
      <c r="CT11" s="126">
        <v>0</v>
      </c>
      <c r="CU11" s="126">
        <v>0</v>
      </c>
      <c r="CV11" s="126">
        <v>0</v>
      </c>
      <c r="CW11" s="126">
        <v>0</v>
      </c>
      <c r="CX11" s="126">
        <v>0</v>
      </c>
      <c r="CY11" s="126">
        <v>82</v>
      </c>
      <c r="CZ11" s="126">
        <v>0</v>
      </c>
      <c r="DA11" s="126">
        <v>0</v>
      </c>
      <c r="DB11" s="126">
        <v>311</v>
      </c>
      <c r="DC11" s="126">
        <v>166</v>
      </c>
      <c r="DD11" s="126">
        <v>0</v>
      </c>
      <c r="DE11" s="126">
        <v>142</v>
      </c>
      <c r="DF11" s="126">
        <v>20</v>
      </c>
      <c r="DG11" s="126">
        <v>0</v>
      </c>
      <c r="DH11" s="126">
        <v>0</v>
      </c>
      <c r="DI11" s="126">
        <v>0</v>
      </c>
      <c r="DJ11" s="126">
        <v>45</v>
      </c>
      <c r="DK11" s="126">
        <v>0</v>
      </c>
      <c r="DL11" s="126">
        <v>177</v>
      </c>
      <c r="DM11" s="126">
        <v>0</v>
      </c>
      <c r="DN11" s="126">
        <v>0</v>
      </c>
      <c r="DO11" s="126">
        <v>182</v>
      </c>
      <c r="DP11" s="126">
        <v>0</v>
      </c>
      <c r="DQ11" s="126">
        <v>0</v>
      </c>
      <c r="DR11" s="126">
        <v>334</v>
      </c>
      <c r="DS11" s="126">
        <v>29</v>
      </c>
      <c r="DT11" s="126">
        <v>0</v>
      </c>
      <c r="DU11" s="126">
        <v>0</v>
      </c>
      <c r="DV11" s="126">
        <v>0</v>
      </c>
      <c r="DW11" s="126">
        <v>0</v>
      </c>
      <c r="DX11" s="126">
        <v>0</v>
      </c>
      <c r="DY11" s="126">
        <v>0</v>
      </c>
      <c r="DZ11" s="126">
        <v>134</v>
      </c>
      <c r="EA11" s="126">
        <v>70</v>
      </c>
      <c r="EB11" s="126">
        <v>0</v>
      </c>
      <c r="EC11" s="126">
        <v>0</v>
      </c>
      <c r="ED11" s="126">
        <v>0</v>
      </c>
      <c r="EE11" s="126"/>
      <c r="EF11" s="126">
        <v>0</v>
      </c>
      <c r="EG11" s="126">
        <v>297</v>
      </c>
      <c r="EH11" s="126">
        <v>0</v>
      </c>
      <c r="EI11" s="126">
        <v>0</v>
      </c>
      <c r="EJ11" s="126">
        <v>0</v>
      </c>
      <c r="EK11" s="126">
        <v>0</v>
      </c>
      <c r="EL11" s="126">
        <v>0</v>
      </c>
      <c r="EM11" s="126">
        <v>0</v>
      </c>
      <c r="EN11" s="126">
        <v>108</v>
      </c>
      <c r="EO11" s="126">
        <v>0</v>
      </c>
      <c r="EP11" s="126">
        <v>0</v>
      </c>
      <c r="EQ11" s="126">
        <f t="shared" si="0"/>
        <v>7766</v>
      </c>
    </row>
    <row r="12" spans="1:147" x14ac:dyDescent="0.2">
      <c r="A12" s="124">
        <v>7</v>
      </c>
      <c r="B12" s="125" t="s">
        <v>207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1243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26">
        <v>0</v>
      </c>
      <c r="AY12" s="126">
        <v>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527</v>
      </c>
      <c r="BG12" s="126">
        <v>0</v>
      </c>
      <c r="BH12" s="126">
        <v>0</v>
      </c>
      <c r="BI12" s="126">
        <v>0</v>
      </c>
      <c r="BJ12" s="126">
        <v>0</v>
      </c>
      <c r="BK12" s="126"/>
      <c r="BL12" s="126">
        <v>0</v>
      </c>
      <c r="BM12" s="126">
        <v>0</v>
      </c>
      <c r="BN12" s="126">
        <v>0</v>
      </c>
      <c r="BO12" s="126">
        <v>0</v>
      </c>
      <c r="BP12" s="126">
        <v>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0</v>
      </c>
      <c r="BW12" s="126">
        <v>0</v>
      </c>
      <c r="BX12" s="126">
        <v>0</v>
      </c>
      <c r="BY12" s="126">
        <v>0</v>
      </c>
      <c r="BZ12" s="126">
        <v>0</v>
      </c>
      <c r="CA12" s="126">
        <v>0</v>
      </c>
      <c r="CB12" s="126">
        <v>0</v>
      </c>
      <c r="CC12" s="126">
        <v>0</v>
      </c>
      <c r="CD12" s="126">
        <v>0</v>
      </c>
      <c r="CE12" s="126">
        <v>0</v>
      </c>
      <c r="CF12" s="126">
        <v>0</v>
      </c>
      <c r="CG12" s="126"/>
      <c r="CH12" s="126">
        <v>0</v>
      </c>
      <c r="CI12" s="126">
        <v>0</v>
      </c>
      <c r="CJ12" s="126">
        <v>0</v>
      </c>
      <c r="CK12" s="126">
        <v>0</v>
      </c>
      <c r="CL12" s="126">
        <v>0</v>
      </c>
      <c r="CM12" s="126">
        <v>0</v>
      </c>
      <c r="CN12" s="126">
        <v>0</v>
      </c>
      <c r="CO12" s="126">
        <v>0</v>
      </c>
      <c r="CP12" s="126">
        <v>0</v>
      </c>
      <c r="CQ12" s="126">
        <v>0</v>
      </c>
      <c r="CR12" s="126">
        <v>0</v>
      </c>
      <c r="CS12" s="126">
        <v>0</v>
      </c>
      <c r="CT12" s="126">
        <v>0</v>
      </c>
      <c r="CU12" s="126">
        <v>0</v>
      </c>
      <c r="CV12" s="126">
        <v>0</v>
      </c>
      <c r="CW12" s="126">
        <v>0</v>
      </c>
      <c r="CX12" s="126">
        <v>0</v>
      </c>
      <c r="CY12" s="126">
        <v>137</v>
      </c>
      <c r="CZ12" s="126">
        <v>0</v>
      </c>
      <c r="DA12" s="126">
        <v>0</v>
      </c>
      <c r="DB12" s="126">
        <v>0</v>
      </c>
      <c r="DC12" s="126">
        <v>0</v>
      </c>
      <c r="DD12" s="126">
        <v>0</v>
      </c>
      <c r="DE12" s="126">
        <v>0</v>
      </c>
      <c r="DF12" s="126">
        <v>0</v>
      </c>
      <c r="DG12" s="126">
        <v>58</v>
      </c>
      <c r="DH12" s="126">
        <v>56</v>
      </c>
      <c r="DI12" s="126">
        <v>0</v>
      </c>
      <c r="DJ12" s="126">
        <v>52</v>
      </c>
      <c r="DK12" s="126">
        <v>0</v>
      </c>
      <c r="DL12" s="126">
        <v>0</v>
      </c>
      <c r="DM12" s="126">
        <v>96</v>
      </c>
      <c r="DN12" s="126">
        <v>0</v>
      </c>
      <c r="DO12" s="126">
        <v>0</v>
      </c>
      <c r="DP12" s="126">
        <v>0</v>
      </c>
      <c r="DQ12" s="126">
        <v>0</v>
      </c>
      <c r="DR12" s="126">
        <v>0</v>
      </c>
      <c r="DS12" s="126">
        <v>38</v>
      </c>
      <c r="DT12" s="126">
        <v>0</v>
      </c>
      <c r="DU12" s="126">
        <v>0</v>
      </c>
      <c r="DV12" s="126">
        <v>0</v>
      </c>
      <c r="DW12" s="126">
        <v>0</v>
      </c>
      <c r="DX12" s="126">
        <v>108</v>
      </c>
      <c r="DY12" s="126">
        <v>0</v>
      </c>
      <c r="DZ12" s="126">
        <v>0</v>
      </c>
      <c r="EA12" s="126">
        <v>52</v>
      </c>
      <c r="EB12" s="126">
        <v>0</v>
      </c>
      <c r="EC12" s="126">
        <v>32</v>
      </c>
      <c r="ED12" s="126">
        <v>0</v>
      </c>
      <c r="EE12" s="126"/>
      <c r="EF12" s="126">
        <v>0</v>
      </c>
      <c r="EG12" s="126">
        <v>0</v>
      </c>
      <c r="EH12" s="126">
        <v>0</v>
      </c>
      <c r="EI12" s="126">
        <v>0</v>
      </c>
      <c r="EJ12" s="126">
        <v>0</v>
      </c>
      <c r="EK12" s="126">
        <v>0</v>
      </c>
      <c r="EL12" s="126">
        <v>0</v>
      </c>
      <c r="EM12" s="126">
        <v>0</v>
      </c>
      <c r="EN12" s="126">
        <v>0</v>
      </c>
      <c r="EO12" s="126">
        <v>0</v>
      </c>
      <c r="EP12" s="126">
        <v>0</v>
      </c>
      <c r="EQ12" s="126">
        <f t="shared" si="0"/>
        <v>2399</v>
      </c>
    </row>
    <row r="13" spans="1:147" x14ac:dyDescent="0.2">
      <c r="A13" s="124">
        <v>8</v>
      </c>
      <c r="B13" s="125" t="s">
        <v>208</v>
      </c>
      <c r="C13" s="126">
        <v>59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499</v>
      </c>
      <c r="J13" s="126">
        <v>0</v>
      </c>
      <c r="K13" s="126">
        <v>0</v>
      </c>
      <c r="L13" s="126">
        <v>0</v>
      </c>
      <c r="M13" s="126">
        <v>0</v>
      </c>
      <c r="N13" s="126">
        <v>48</v>
      </c>
      <c r="O13" s="126">
        <v>0</v>
      </c>
      <c r="P13" s="126">
        <v>0</v>
      </c>
      <c r="Q13" s="126">
        <v>0</v>
      </c>
      <c r="R13" s="126">
        <v>0</v>
      </c>
      <c r="S13" s="126">
        <v>39</v>
      </c>
      <c r="T13" s="126">
        <v>21</v>
      </c>
      <c r="U13" s="126">
        <v>318</v>
      </c>
      <c r="V13" s="126">
        <v>0</v>
      </c>
      <c r="W13" s="126">
        <v>0</v>
      </c>
      <c r="X13" s="126">
        <v>0</v>
      </c>
      <c r="Y13" s="126">
        <v>0</v>
      </c>
      <c r="Z13" s="126">
        <v>108</v>
      </c>
      <c r="AA13" s="126">
        <v>0</v>
      </c>
      <c r="AB13" s="126">
        <v>0</v>
      </c>
      <c r="AC13" s="126">
        <v>3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278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26">
        <v>0</v>
      </c>
      <c r="AY13" s="126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224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/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6">
        <v>0</v>
      </c>
      <c r="BY13" s="126">
        <v>0</v>
      </c>
      <c r="BZ13" s="126">
        <v>0</v>
      </c>
      <c r="CA13" s="126">
        <v>0</v>
      </c>
      <c r="CB13" s="126">
        <v>3</v>
      </c>
      <c r="CC13" s="126">
        <v>0</v>
      </c>
      <c r="CD13" s="126">
        <v>0</v>
      </c>
      <c r="CE13" s="126">
        <v>0</v>
      </c>
      <c r="CF13" s="126">
        <v>0</v>
      </c>
      <c r="CG13" s="126"/>
      <c r="CH13" s="126">
        <v>0</v>
      </c>
      <c r="CI13" s="126">
        <v>0</v>
      </c>
      <c r="CJ13" s="126">
        <v>0</v>
      </c>
      <c r="CK13" s="126">
        <v>0</v>
      </c>
      <c r="CL13" s="126">
        <v>0</v>
      </c>
      <c r="CM13" s="126">
        <v>0</v>
      </c>
      <c r="CN13" s="126">
        <v>0</v>
      </c>
      <c r="CO13" s="126">
        <v>0</v>
      </c>
      <c r="CP13" s="126">
        <v>0</v>
      </c>
      <c r="CQ13" s="126">
        <v>0</v>
      </c>
      <c r="CR13" s="126">
        <v>0</v>
      </c>
      <c r="CS13" s="126">
        <v>0</v>
      </c>
      <c r="CT13" s="126">
        <v>0</v>
      </c>
      <c r="CU13" s="126">
        <v>0</v>
      </c>
      <c r="CV13" s="126">
        <v>0</v>
      </c>
      <c r="CW13" s="126">
        <v>0</v>
      </c>
      <c r="CX13" s="126">
        <v>0</v>
      </c>
      <c r="CY13" s="126">
        <v>198</v>
      </c>
      <c r="CZ13" s="126">
        <v>60</v>
      </c>
      <c r="DA13" s="126">
        <v>0</v>
      </c>
      <c r="DB13" s="126">
        <v>161</v>
      </c>
      <c r="DC13" s="126">
        <v>20</v>
      </c>
      <c r="DD13" s="126">
        <v>41</v>
      </c>
      <c r="DE13" s="126">
        <v>4</v>
      </c>
      <c r="DF13" s="126">
        <v>136</v>
      </c>
      <c r="DG13" s="126">
        <v>53</v>
      </c>
      <c r="DH13" s="126">
        <v>271</v>
      </c>
      <c r="DI13" s="126">
        <v>205</v>
      </c>
      <c r="DJ13" s="126">
        <v>24</v>
      </c>
      <c r="DK13" s="126">
        <v>258</v>
      </c>
      <c r="DL13" s="126">
        <v>296</v>
      </c>
      <c r="DM13" s="126">
        <v>232</v>
      </c>
      <c r="DN13" s="126">
        <v>38</v>
      </c>
      <c r="DO13" s="126">
        <v>186</v>
      </c>
      <c r="DP13" s="126">
        <v>0</v>
      </c>
      <c r="DQ13" s="126">
        <v>102</v>
      </c>
      <c r="DR13" s="126">
        <v>14</v>
      </c>
      <c r="DS13" s="126">
        <v>96</v>
      </c>
      <c r="DT13" s="126">
        <v>34</v>
      </c>
      <c r="DU13" s="126">
        <v>0</v>
      </c>
      <c r="DV13" s="126">
        <v>0</v>
      </c>
      <c r="DW13" s="126">
        <v>24</v>
      </c>
      <c r="DX13" s="126">
        <v>98</v>
      </c>
      <c r="DY13" s="126">
        <v>0</v>
      </c>
      <c r="DZ13" s="126">
        <v>152</v>
      </c>
      <c r="EA13" s="126">
        <v>162</v>
      </c>
      <c r="EB13" s="126">
        <v>247</v>
      </c>
      <c r="EC13" s="126">
        <v>0</v>
      </c>
      <c r="ED13" s="126">
        <v>134</v>
      </c>
      <c r="EE13" s="126"/>
      <c r="EF13" s="126">
        <v>0</v>
      </c>
      <c r="EG13" s="126">
        <v>0</v>
      </c>
      <c r="EH13" s="126">
        <v>0</v>
      </c>
      <c r="EI13" s="126">
        <v>0</v>
      </c>
      <c r="EJ13" s="126">
        <v>0</v>
      </c>
      <c r="EK13" s="126">
        <v>0</v>
      </c>
      <c r="EL13" s="126">
        <v>0</v>
      </c>
      <c r="EM13" s="126">
        <v>0</v>
      </c>
      <c r="EN13" s="126">
        <v>0</v>
      </c>
      <c r="EO13" s="126">
        <v>0</v>
      </c>
      <c r="EP13" s="126">
        <v>0</v>
      </c>
      <c r="EQ13" s="126">
        <f t="shared" si="0"/>
        <v>4846</v>
      </c>
    </row>
    <row r="14" spans="1:147" x14ac:dyDescent="0.2">
      <c r="A14" s="124">
        <v>9</v>
      </c>
      <c r="B14" s="125" t="s">
        <v>209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47</v>
      </c>
      <c r="T14" s="126">
        <v>0</v>
      </c>
      <c r="U14" s="126">
        <v>177</v>
      </c>
      <c r="V14" s="126">
        <v>0</v>
      </c>
      <c r="W14" s="126">
        <v>0</v>
      </c>
      <c r="X14" s="126">
        <v>0</v>
      </c>
      <c r="Y14" s="126">
        <v>0</v>
      </c>
      <c r="Z14" s="126">
        <v>208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/>
      <c r="BL14" s="126">
        <v>0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>
        <v>0</v>
      </c>
      <c r="BW14" s="126">
        <v>0</v>
      </c>
      <c r="BX14" s="126">
        <v>0</v>
      </c>
      <c r="BY14" s="126">
        <v>0</v>
      </c>
      <c r="BZ14" s="126">
        <v>0</v>
      </c>
      <c r="CA14" s="126">
        <v>0</v>
      </c>
      <c r="CB14" s="126">
        <v>0</v>
      </c>
      <c r="CC14" s="126">
        <v>0</v>
      </c>
      <c r="CD14" s="126">
        <v>0</v>
      </c>
      <c r="CE14" s="126">
        <v>0</v>
      </c>
      <c r="CF14" s="126">
        <v>0</v>
      </c>
      <c r="CG14" s="126"/>
      <c r="CH14" s="126">
        <v>0</v>
      </c>
      <c r="CI14" s="126">
        <v>0</v>
      </c>
      <c r="CJ14" s="126">
        <v>0</v>
      </c>
      <c r="CK14" s="126">
        <v>0</v>
      </c>
      <c r="CL14" s="126">
        <v>0</v>
      </c>
      <c r="CM14" s="126">
        <v>0</v>
      </c>
      <c r="CN14" s="126">
        <v>0</v>
      </c>
      <c r="CO14" s="126">
        <v>0</v>
      </c>
      <c r="CP14" s="126">
        <v>0</v>
      </c>
      <c r="CQ14" s="126">
        <v>0</v>
      </c>
      <c r="CR14" s="126">
        <v>0</v>
      </c>
      <c r="CS14" s="126">
        <v>0</v>
      </c>
      <c r="CT14" s="126">
        <v>0</v>
      </c>
      <c r="CU14" s="126">
        <v>0</v>
      </c>
      <c r="CV14" s="126">
        <v>0</v>
      </c>
      <c r="CW14" s="126">
        <v>0</v>
      </c>
      <c r="CX14" s="126">
        <v>0</v>
      </c>
      <c r="CY14" s="126">
        <v>0</v>
      </c>
      <c r="CZ14" s="126">
        <v>0</v>
      </c>
      <c r="DA14" s="126">
        <v>0</v>
      </c>
      <c r="DB14" s="126">
        <v>0</v>
      </c>
      <c r="DC14" s="126">
        <v>0</v>
      </c>
      <c r="DD14" s="126">
        <v>0</v>
      </c>
      <c r="DE14" s="126">
        <v>8</v>
      </c>
      <c r="DF14" s="126">
        <v>0</v>
      </c>
      <c r="DG14" s="126">
        <v>0</v>
      </c>
      <c r="DH14" s="126">
        <v>0</v>
      </c>
      <c r="DI14" s="126">
        <v>0</v>
      </c>
      <c r="DJ14" s="126">
        <v>0</v>
      </c>
      <c r="DK14" s="126">
        <v>0</v>
      </c>
      <c r="DL14" s="126">
        <v>207</v>
      </c>
      <c r="DM14" s="126">
        <v>0</v>
      </c>
      <c r="DN14" s="126">
        <v>0</v>
      </c>
      <c r="DO14" s="126">
        <v>0</v>
      </c>
      <c r="DP14" s="126">
        <v>0</v>
      </c>
      <c r="DQ14" s="126">
        <v>0</v>
      </c>
      <c r="DR14" s="126">
        <v>0</v>
      </c>
      <c r="DS14" s="126">
        <v>0</v>
      </c>
      <c r="DT14" s="126">
        <v>0</v>
      </c>
      <c r="DU14" s="126">
        <v>0</v>
      </c>
      <c r="DV14" s="126">
        <v>0</v>
      </c>
      <c r="DW14" s="126">
        <v>0</v>
      </c>
      <c r="DX14" s="126">
        <v>0</v>
      </c>
      <c r="DY14" s="126">
        <v>0</v>
      </c>
      <c r="DZ14" s="126">
        <v>0</v>
      </c>
      <c r="EA14" s="126">
        <v>0</v>
      </c>
      <c r="EB14" s="126">
        <v>0</v>
      </c>
      <c r="EC14" s="126">
        <v>72</v>
      </c>
      <c r="ED14" s="126">
        <v>0</v>
      </c>
      <c r="EE14" s="126"/>
      <c r="EF14" s="126">
        <v>0</v>
      </c>
      <c r="EG14" s="126">
        <v>0</v>
      </c>
      <c r="EH14" s="126">
        <v>0</v>
      </c>
      <c r="EI14" s="126">
        <v>0</v>
      </c>
      <c r="EJ14" s="126">
        <v>0</v>
      </c>
      <c r="EK14" s="126">
        <v>0</v>
      </c>
      <c r="EL14" s="126">
        <v>0</v>
      </c>
      <c r="EM14" s="126">
        <v>0</v>
      </c>
      <c r="EN14" s="126">
        <v>0</v>
      </c>
      <c r="EO14" s="126">
        <v>0</v>
      </c>
      <c r="EP14" s="126">
        <v>0</v>
      </c>
      <c r="EQ14" s="126">
        <f t="shared" si="0"/>
        <v>719</v>
      </c>
    </row>
    <row r="15" spans="1:147" x14ac:dyDescent="0.2">
      <c r="A15" s="124">
        <v>10</v>
      </c>
      <c r="B15" s="125" t="s">
        <v>210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6">
        <v>0</v>
      </c>
      <c r="AS15" s="126">
        <v>0</v>
      </c>
      <c r="AT15" s="126">
        <v>0</v>
      </c>
      <c r="AU15" s="126">
        <v>0</v>
      </c>
      <c r="AV15" s="126">
        <v>0</v>
      </c>
      <c r="AW15" s="126">
        <v>0</v>
      </c>
      <c r="AX15" s="126">
        <v>0</v>
      </c>
      <c r="AY15" s="126">
        <v>0</v>
      </c>
      <c r="AZ15" s="126">
        <v>0</v>
      </c>
      <c r="BA15" s="126">
        <v>0</v>
      </c>
      <c r="BB15" s="126">
        <v>0</v>
      </c>
      <c r="BC15" s="126">
        <v>0</v>
      </c>
      <c r="BD15" s="126">
        <v>0</v>
      </c>
      <c r="BE15" s="126">
        <v>0</v>
      </c>
      <c r="BF15" s="126">
        <v>0</v>
      </c>
      <c r="BG15" s="126">
        <v>0</v>
      </c>
      <c r="BH15" s="126">
        <v>0</v>
      </c>
      <c r="BI15" s="126">
        <v>0</v>
      </c>
      <c r="BJ15" s="126">
        <v>0</v>
      </c>
      <c r="BK15" s="126"/>
      <c r="BL15" s="126">
        <v>0</v>
      </c>
      <c r="BM15" s="126">
        <v>0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0</v>
      </c>
      <c r="BX15" s="126">
        <v>0</v>
      </c>
      <c r="BY15" s="126">
        <v>0</v>
      </c>
      <c r="BZ15" s="126">
        <v>0</v>
      </c>
      <c r="CA15" s="126">
        <v>0</v>
      </c>
      <c r="CB15" s="126">
        <v>0</v>
      </c>
      <c r="CC15" s="126">
        <v>0</v>
      </c>
      <c r="CD15" s="126">
        <v>0</v>
      </c>
      <c r="CE15" s="126">
        <v>0</v>
      </c>
      <c r="CF15" s="126">
        <v>0</v>
      </c>
      <c r="CG15" s="126"/>
      <c r="CH15" s="126">
        <v>0</v>
      </c>
      <c r="CI15" s="126">
        <v>0</v>
      </c>
      <c r="CJ15" s="126">
        <v>0</v>
      </c>
      <c r="CK15" s="126">
        <v>0</v>
      </c>
      <c r="CL15" s="126">
        <v>0</v>
      </c>
      <c r="CM15" s="126">
        <v>0</v>
      </c>
      <c r="CN15" s="126">
        <v>0</v>
      </c>
      <c r="CO15" s="126">
        <v>0</v>
      </c>
      <c r="CP15" s="126">
        <v>0</v>
      </c>
      <c r="CQ15" s="126">
        <v>0</v>
      </c>
      <c r="CR15" s="126">
        <v>0</v>
      </c>
      <c r="CS15" s="126">
        <v>0</v>
      </c>
      <c r="CT15" s="126">
        <v>0</v>
      </c>
      <c r="CU15" s="126">
        <v>0</v>
      </c>
      <c r="CV15" s="126">
        <v>0</v>
      </c>
      <c r="CW15" s="126">
        <v>0</v>
      </c>
      <c r="CX15" s="126">
        <v>0</v>
      </c>
      <c r="CY15" s="126">
        <v>0</v>
      </c>
      <c r="CZ15" s="126">
        <v>0</v>
      </c>
      <c r="DA15" s="126">
        <v>0</v>
      </c>
      <c r="DB15" s="126">
        <v>0</v>
      </c>
      <c r="DC15" s="126">
        <v>0</v>
      </c>
      <c r="DD15" s="126">
        <v>0</v>
      </c>
      <c r="DE15" s="126">
        <v>0</v>
      </c>
      <c r="DF15" s="126">
        <v>0</v>
      </c>
      <c r="DG15" s="126">
        <v>0</v>
      </c>
      <c r="DH15" s="126">
        <v>0</v>
      </c>
      <c r="DI15" s="126">
        <v>0</v>
      </c>
      <c r="DJ15" s="126">
        <v>0</v>
      </c>
      <c r="DK15" s="126">
        <v>0</v>
      </c>
      <c r="DL15" s="126">
        <v>0</v>
      </c>
      <c r="DM15" s="126">
        <v>0</v>
      </c>
      <c r="DN15" s="126">
        <v>0</v>
      </c>
      <c r="DO15" s="126">
        <v>0</v>
      </c>
      <c r="DP15" s="126">
        <v>0</v>
      </c>
      <c r="DQ15" s="126">
        <v>0</v>
      </c>
      <c r="DR15" s="126">
        <v>0</v>
      </c>
      <c r="DS15" s="126">
        <v>0</v>
      </c>
      <c r="DT15" s="126">
        <v>0</v>
      </c>
      <c r="DU15" s="126">
        <v>0</v>
      </c>
      <c r="DV15" s="126">
        <v>0</v>
      </c>
      <c r="DW15" s="126">
        <v>0</v>
      </c>
      <c r="DX15" s="126">
        <v>0</v>
      </c>
      <c r="DY15" s="126">
        <v>0</v>
      </c>
      <c r="DZ15" s="126">
        <v>0</v>
      </c>
      <c r="EA15" s="126">
        <v>0</v>
      </c>
      <c r="EB15" s="126">
        <v>0</v>
      </c>
      <c r="EC15" s="126">
        <v>0</v>
      </c>
      <c r="ED15" s="126">
        <v>0</v>
      </c>
      <c r="EE15" s="126"/>
      <c r="EF15" s="126">
        <v>0</v>
      </c>
      <c r="EG15" s="126">
        <v>0</v>
      </c>
      <c r="EH15" s="126">
        <v>0</v>
      </c>
      <c r="EI15" s="126">
        <v>0</v>
      </c>
      <c r="EJ15" s="126">
        <v>0</v>
      </c>
      <c r="EK15" s="126">
        <v>0</v>
      </c>
      <c r="EL15" s="126">
        <v>0</v>
      </c>
      <c r="EM15" s="126">
        <v>0</v>
      </c>
      <c r="EN15" s="126">
        <v>0</v>
      </c>
      <c r="EO15" s="126">
        <v>0</v>
      </c>
      <c r="EP15" s="126">
        <v>0</v>
      </c>
      <c r="EQ15" s="126">
        <f t="shared" si="0"/>
        <v>0</v>
      </c>
    </row>
    <row r="16" spans="1:147" x14ac:dyDescent="0.2">
      <c r="A16" s="124">
        <v>11</v>
      </c>
      <c r="B16" s="125" t="s">
        <v>211</v>
      </c>
      <c r="C16" s="126">
        <v>20</v>
      </c>
      <c r="D16" s="126">
        <v>0</v>
      </c>
      <c r="E16" s="126">
        <v>0</v>
      </c>
      <c r="F16" s="126">
        <v>0</v>
      </c>
      <c r="G16" s="126">
        <v>0</v>
      </c>
      <c r="H16" s="126">
        <v>146</v>
      </c>
      <c r="I16" s="126">
        <v>93</v>
      </c>
      <c r="J16" s="126">
        <v>0</v>
      </c>
      <c r="K16" s="126">
        <v>0</v>
      </c>
      <c r="L16" s="126">
        <v>251</v>
      </c>
      <c r="M16" s="126">
        <v>0</v>
      </c>
      <c r="N16" s="126">
        <v>95</v>
      </c>
      <c r="O16" s="126">
        <v>0</v>
      </c>
      <c r="P16" s="126">
        <v>0</v>
      </c>
      <c r="Q16" s="126">
        <v>0</v>
      </c>
      <c r="R16" s="126">
        <v>0</v>
      </c>
      <c r="S16" s="126">
        <v>44</v>
      </c>
      <c r="T16" s="126">
        <v>0</v>
      </c>
      <c r="U16" s="126">
        <v>0</v>
      </c>
      <c r="V16" s="126">
        <v>0</v>
      </c>
      <c r="W16" s="126">
        <v>95</v>
      </c>
      <c r="X16" s="126">
        <v>0</v>
      </c>
      <c r="Y16" s="126">
        <v>0</v>
      </c>
      <c r="Z16" s="126">
        <v>331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370</v>
      </c>
      <c r="AH16" s="126">
        <v>0</v>
      </c>
      <c r="AI16" s="126">
        <v>0</v>
      </c>
      <c r="AJ16" s="126">
        <v>1781</v>
      </c>
      <c r="AK16" s="126">
        <v>543</v>
      </c>
      <c r="AL16" s="126">
        <v>1243</v>
      </c>
      <c r="AM16" s="126">
        <v>475</v>
      </c>
      <c r="AN16" s="126">
        <v>0</v>
      </c>
      <c r="AO16" s="126">
        <v>58</v>
      </c>
      <c r="AP16" s="126">
        <v>0</v>
      </c>
      <c r="AQ16" s="126">
        <v>0</v>
      </c>
      <c r="AR16" s="126">
        <v>0</v>
      </c>
      <c r="AS16" s="126">
        <v>0</v>
      </c>
      <c r="AT16" s="126">
        <v>0</v>
      </c>
      <c r="AU16" s="126">
        <v>0</v>
      </c>
      <c r="AV16" s="126">
        <v>0</v>
      </c>
      <c r="AW16" s="126">
        <v>0</v>
      </c>
      <c r="AX16" s="126">
        <v>0</v>
      </c>
      <c r="AY16" s="126">
        <v>0</v>
      </c>
      <c r="AZ16" s="126">
        <v>0</v>
      </c>
      <c r="BA16" s="126">
        <v>0</v>
      </c>
      <c r="BB16" s="126">
        <v>0</v>
      </c>
      <c r="BC16" s="126">
        <v>0</v>
      </c>
      <c r="BD16" s="126">
        <v>0</v>
      </c>
      <c r="BE16" s="126">
        <v>611</v>
      </c>
      <c r="BF16" s="126">
        <v>0</v>
      </c>
      <c r="BG16" s="126">
        <v>203</v>
      </c>
      <c r="BH16" s="126">
        <v>90</v>
      </c>
      <c r="BI16" s="126">
        <v>0</v>
      </c>
      <c r="BJ16" s="126">
        <v>0</v>
      </c>
      <c r="BK16" s="126"/>
      <c r="BL16" s="126">
        <v>0</v>
      </c>
      <c r="BM16" s="126">
        <v>0</v>
      </c>
      <c r="BN16" s="126">
        <v>0</v>
      </c>
      <c r="BO16" s="126">
        <v>0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>
        <v>0</v>
      </c>
      <c r="BX16" s="126">
        <v>0</v>
      </c>
      <c r="BY16" s="126">
        <v>0</v>
      </c>
      <c r="BZ16" s="126">
        <v>0</v>
      </c>
      <c r="CA16" s="126">
        <v>0</v>
      </c>
      <c r="CB16" s="126">
        <v>5</v>
      </c>
      <c r="CC16" s="126">
        <v>0</v>
      </c>
      <c r="CD16" s="126">
        <v>0</v>
      </c>
      <c r="CE16" s="126">
        <v>0</v>
      </c>
      <c r="CF16" s="126">
        <v>0</v>
      </c>
      <c r="CG16" s="126"/>
      <c r="CH16" s="126">
        <v>0</v>
      </c>
      <c r="CI16" s="126">
        <v>0</v>
      </c>
      <c r="CJ16" s="126">
        <v>0</v>
      </c>
      <c r="CK16" s="126">
        <v>0</v>
      </c>
      <c r="CL16" s="126">
        <v>0</v>
      </c>
      <c r="CM16" s="126">
        <v>412</v>
      </c>
      <c r="CN16" s="126">
        <v>0</v>
      </c>
      <c r="CO16" s="126">
        <v>0</v>
      </c>
      <c r="CP16" s="126">
        <v>0</v>
      </c>
      <c r="CQ16" s="126">
        <v>0</v>
      </c>
      <c r="CR16" s="126">
        <v>0</v>
      </c>
      <c r="CS16" s="126">
        <v>0</v>
      </c>
      <c r="CT16" s="126">
        <v>0</v>
      </c>
      <c r="CU16" s="126">
        <v>0</v>
      </c>
      <c r="CV16" s="126">
        <v>0</v>
      </c>
      <c r="CW16" s="126">
        <v>15</v>
      </c>
      <c r="CX16" s="126">
        <v>0</v>
      </c>
      <c r="CY16" s="126">
        <v>165</v>
      </c>
      <c r="CZ16" s="126">
        <v>158</v>
      </c>
      <c r="DA16" s="126">
        <v>0</v>
      </c>
      <c r="DB16" s="126">
        <v>62</v>
      </c>
      <c r="DC16" s="126">
        <v>0</v>
      </c>
      <c r="DD16" s="126">
        <v>72</v>
      </c>
      <c r="DE16" s="126">
        <v>199</v>
      </c>
      <c r="DF16" s="126">
        <v>79</v>
      </c>
      <c r="DG16" s="126">
        <v>0</v>
      </c>
      <c r="DH16" s="126">
        <v>193</v>
      </c>
      <c r="DI16" s="126">
        <v>215</v>
      </c>
      <c r="DJ16" s="126">
        <v>19</v>
      </c>
      <c r="DK16" s="126">
        <v>237</v>
      </c>
      <c r="DL16" s="126">
        <v>260</v>
      </c>
      <c r="DM16" s="126">
        <v>39</v>
      </c>
      <c r="DN16" s="126">
        <v>61</v>
      </c>
      <c r="DO16" s="126">
        <v>0</v>
      </c>
      <c r="DP16" s="126">
        <v>0</v>
      </c>
      <c r="DQ16" s="126">
        <v>95</v>
      </c>
      <c r="DR16" s="126">
        <v>0</v>
      </c>
      <c r="DS16" s="126">
        <v>95</v>
      </c>
      <c r="DT16" s="126">
        <v>0</v>
      </c>
      <c r="DU16" s="126">
        <v>0</v>
      </c>
      <c r="DV16" s="126">
        <v>0</v>
      </c>
      <c r="DW16" s="126">
        <v>7</v>
      </c>
      <c r="DX16" s="126">
        <v>222</v>
      </c>
      <c r="DY16" s="126">
        <v>0</v>
      </c>
      <c r="DZ16" s="126">
        <v>1</v>
      </c>
      <c r="EA16" s="126">
        <v>71</v>
      </c>
      <c r="EB16" s="126">
        <v>0</v>
      </c>
      <c r="EC16" s="126">
        <v>532</v>
      </c>
      <c r="ED16" s="126">
        <v>180</v>
      </c>
      <c r="EE16" s="126"/>
      <c r="EF16" s="126">
        <v>0</v>
      </c>
      <c r="EG16" s="126">
        <v>0</v>
      </c>
      <c r="EH16" s="126">
        <v>0</v>
      </c>
      <c r="EI16" s="126">
        <v>0</v>
      </c>
      <c r="EJ16" s="126">
        <v>0</v>
      </c>
      <c r="EK16" s="126">
        <v>0</v>
      </c>
      <c r="EL16" s="126">
        <v>0</v>
      </c>
      <c r="EM16" s="126">
        <v>0</v>
      </c>
      <c r="EN16" s="126">
        <v>20</v>
      </c>
      <c r="EO16" s="126">
        <v>0</v>
      </c>
      <c r="EP16" s="126">
        <v>50</v>
      </c>
      <c r="EQ16" s="126">
        <f t="shared" si="0"/>
        <v>9913</v>
      </c>
    </row>
    <row r="17" spans="1:147" x14ac:dyDescent="0.2">
      <c r="A17" s="124">
        <v>12</v>
      </c>
      <c r="B17" s="125" t="s">
        <v>212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146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161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6">
        <v>0</v>
      </c>
      <c r="AU17" s="126">
        <v>0</v>
      </c>
      <c r="AV17" s="126">
        <v>0</v>
      </c>
      <c r="AW17" s="126">
        <v>145</v>
      </c>
      <c r="AX17" s="126">
        <v>0</v>
      </c>
      <c r="AY17" s="126">
        <v>0</v>
      </c>
      <c r="AZ17" s="126">
        <v>0</v>
      </c>
      <c r="BA17" s="126">
        <v>0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0</v>
      </c>
      <c r="BH17" s="126">
        <v>0</v>
      </c>
      <c r="BI17" s="126">
        <v>0</v>
      </c>
      <c r="BJ17" s="126">
        <v>0</v>
      </c>
      <c r="BK17" s="126"/>
      <c r="BL17" s="126">
        <v>0</v>
      </c>
      <c r="BM17" s="126">
        <v>0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0</v>
      </c>
      <c r="BX17" s="126">
        <v>0</v>
      </c>
      <c r="BY17" s="126">
        <v>0</v>
      </c>
      <c r="BZ17" s="126">
        <v>0</v>
      </c>
      <c r="CA17" s="126">
        <v>0</v>
      </c>
      <c r="CB17" s="126">
        <v>0</v>
      </c>
      <c r="CC17" s="126">
        <v>0</v>
      </c>
      <c r="CD17" s="126">
        <v>0</v>
      </c>
      <c r="CE17" s="126">
        <v>0</v>
      </c>
      <c r="CF17" s="126">
        <v>0</v>
      </c>
      <c r="CG17" s="126"/>
      <c r="CH17" s="126">
        <v>0</v>
      </c>
      <c r="CI17" s="126">
        <v>0</v>
      </c>
      <c r="CJ17" s="126">
        <v>0</v>
      </c>
      <c r="CK17" s="126">
        <v>0</v>
      </c>
      <c r="CL17" s="126">
        <v>0</v>
      </c>
      <c r="CM17" s="126">
        <v>0</v>
      </c>
      <c r="CN17" s="126">
        <v>0</v>
      </c>
      <c r="CO17" s="126">
        <v>0</v>
      </c>
      <c r="CP17" s="126">
        <v>0</v>
      </c>
      <c r="CQ17" s="126">
        <v>0</v>
      </c>
      <c r="CR17" s="126">
        <v>0</v>
      </c>
      <c r="CS17" s="126">
        <v>0</v>
      </c>
      <c r="CT17" s="126">
        <v>0</v>
      </c>
      <c r="CU17" s="126">
        <v>0</v>
      </c>
      <c r="CV17" s="126">
        <v>0</v>
      </c>
      <c r="CW17" s="126">
        <v>0</v>
      </c>
      <c r="CX17" s="126">
        <v>0</v>
      </c>
      <c r="CY17" s="126">
        <v>0</v>
      </c>
      <c r="CZ17" s="126">
        <v>0</v>
      </c>
      <c r="DA17" s="126">
        <v>0</v>
      </c>
      <c r="DB17" s="126">
        <v>0</v>
      </c>
      <c r="DC17" s="126">
        <v>9</v>
      </c>
      <c r="DD17" s="126">
        <v>0</v>
      </c>
      <c r="DE17" s="126">
        <v>25</v>
      </c>
      <c r="DF17" s="126">
        <v>0</v>
      </c>
      <c r="DG17" s="126">
        <v>0</v>
      </c>
      <c r="DH17" s="126">
        <v>0</v>
      </c>
      <c r="DI17" s="126">
        <v>0</v>
      </c>
      <c r="DJ17" s="126">
        <v>79</v>
      </c>
      <c r="DK17" s="126">
        <v>0</v>
      </c>
      <c r="DL17" s="126">
        <v>0</v>
      </c>
      <c r="DM17" s="126">
        <v>0</v>
      </c>
      <c r="DN17" s="126">
        <v>0</v>
      </c>
      <c r="DO17" s="126">
        <v>0</v>
      </c>
      <c r="DP17" s="126">
        <v>0</v>
      </c>
      <c r="DQ17" s="126">
        <v>0</v>
      </c>
      <c r="DR17" s="126">
        <v>0</v>
      </c>
      <c r="DS17" s="126">
        <v>0</v>
      </c>
      <c r="DT17" s="126">
        <v>0</v>
      </c>
      <c r="DU17" s="126">
        <v>0</v>
      </c>
      <c r="DV17" s="126">
        <v>0</v>
      </c>
      <c r="DW17" s="126">
        <v>0</v>
      </c>
      <c r="DX17" s="126">
        <v>0</v>
      </c>
      <c r="DY17" s="126">
        <v>0</v>
      </c>
      <c r="DZ17" s="126">
        <v>0</v>
      </c>
      <c r="EA17" s="126">
        <v>0</v>
      </c>
      <c r="EB17" s="126">
        <v>0</v>
      </c>
      <c r="EC17" s="126">
        <v>0</v>
      </c>
      <c r="ED17" s="126">
        <v>0</v>
      </c>
      <c r="EE17" s="126"/>
      <c r="EF17" s="126">
        <v>0</v>
      </c>
      <c r="EG17" s="126">
        <v>0</v>
      </c>
      <c r="EH17" s="126">
        <v>0</v>
      </c>
      <c r="EI17" s="126">
        <v>0</v>
      </c>
      <c r="EJ17" s="126">
        <v>0</v>
      </c>
      <c r="EK17" s="126">
        <v>0</v>
      </c>
      <c r="EL17" s="126">
        <v>0</v>
      </c>
      <c r="EM17" s="126">
        <v>0</v>
      </c>
      <c r="EN17" s="126">
        <v>0</v>
      </c>
      <c r="EO17" s="126">
        <v>0</v>
      </c>
      <c r="EP17" s="126">
        <v>0</v>
      </c>
      <c r="EQ17" s="126">
        <f t="shared" si="0"/>
        <v>565</v>
      </c>
    </row>
    <row r="18" spans="1:147" x14ac:dyDescent="0.2">
      <c r="A18" s="124">
        <v>13</v>
      </c>
      <c r="B18" s="125" t="s">
        <v>213</v>
      </c>
      <c r="C18" s="126">
        <v>0</v>
      </c>
      <c r="D18" s="126">
        <v>0</v>
      </c>
      <c r="E18" s="126">
        <v>0</v>
      </c>
      <c r="F18" s="126">
        <v>1674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57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126">
        <v>0</v>
      </c>
      <c r="AW18" s="126">
        <v>0</v>
      </c>
      <c r="AX18" s="126">
        <v>0</v>
      </c>
      <c r="AY18" s="126">
        <v>0</v>
      </c>
      <c r="AZ18" s="126">
        <v>0</v>
      </c>
      <c r="BA18" s="126">
        <v>0</v>
      </c>
      <c r="BB18" s="126">
        <v>0</v>
      </c>
      <c r="BC18" s="126">
        <v>0</v>
      </c>
      <c r="BD18" s="126">
        <v>0</v>
      </c>
      <c r="BE18" s="126">
        <v>0</v>
      </c>
      <c r="BF18" s="126">
        <v>0</v>
      </c>
      <c r="BG18" s="126">
        <v>0</v>
      </c>
      <c r="BH18" s="126">
        <v>0</v>
      </c>
      <c r="BI18" s="126">
        <v>0</v>
      </c>
      <c r="BJ18" s="126">
        <v>0</v>
      </c>
      <c r="BK18" s="126"/>
      <c r="BL18" s="126">
        <v>0</v>
      </c>
      <c r="BM18" s="126">
        <v>0</v>
      </c>
      <c r="BN18" s="126">
        <v>0</v>
      </c>
      <c r="BO18" s="126">
        <v>0</v>
      </c>
      <c r="BP18" s="126">
        <v>0</v>
      </c>
      <c r="BQ18" s="126">
        <v>0</v>
      </c>
      <c r="BR18" s="126">
        <v>0</v>
      </c>
      <c r="BS18" s="126">
        <v>0</v>
      </c>
      <c r="BT18" s="126">
        <v>0</v>
      </c>
      <c r="BU18" s="126">
        <v>0</v>
      </c>
      <c r="BV18" s="126">
        <v>0</v>
      </c>
      <c r="BW18" s="126">
        <v>0</v>
      </c>
      <c r="BX18" s="126">
        <v>0</v>
      </c>
      <c r="BY18" s="126">
        <v>0</v>
      </c>
      <c r="BZ18" s="126">
        <v>0</v>
      </c>
      <c r="CA18" s="126">
        <v>0</v>
      </c>
      <c r="CB18" s="126">
        <v>1</v>
      </c>
      <c r="CC18" s="126">
        <v>0</v>
      </c>
      <c r="CD18" s="126">
        <v>0</v>
      </c>
      <c r="CE18" s="126">
        <v>0</v>
      </c>
      <c r="CF18" s="126">
        <v>0</v>
      </c>
      <c r="CG18" s="126"/>
      <c r="CH18" s="126">
        <v>0</v>
      </c>
      <c r="CI18" s="126">
        <v>0</v>
      </c>
      <c r="CJ18" s="126">
        <v>0</v>
      </c>
      <c r="CK18" s="126">
        <v>0</v>
      </c>
      <c r="CL18" s="126">
        <v>0</v>
      </c>
      <c r="CM18" s="126">
        <v>0</v>
      </c>
      <c r="CN18" s="126">
        <v>0</v>
      </c>
      <c r="CO18" s="126">
        <v>0</v>
      </c>
      <c r="CP18" s="126">
        <v>0</v>
      </c>
      <c r="CQ18" s="126">
        <v>0</v>
      </c>
      <c r="CR18" s="126">
        <v>0</v>
      </c>
      <c r="CS18" s="126">
        <v>0</v>
      </c>
      <c r="CT18" s="126">
        <v>0</v>
      </c>
      <c r="CU18" s="126">
        <v>0</v>
      </c>
      <c r="CV18" s="126">
        <v>0</v>
      </c>
      <c r="CW18" s="126">
        <v>0</v>
      </c>
      <c r="CX18" s="126">
        <v>0</v>
      </c>
      <c r="CY18" s="126">
        <v>0</v>
      </c>
      <c r="CZ18" s="126">
        <v>0</v>
      </c>
      <c r="DA18" s="126">
        <v>0</v>
      </c>
      <c r="DB18" s="126">
        <v>0</v>
      </c>
      <c r="DC18" s="126">
        <v>0</v>
      </c>
      <c r="DD18" s="126">
        <v>0</v>
      </c>
      <c r="DE18" s="126">
        <v>80</v>
      </c>
      <c r="DF18" s="126">
        <v>0</v>
      </c>
      <c r="DG18" s="126">
        <v>0</v>
      </c>
      <c r="DH18" s="126">
        <v>0</v>
      </c>
      <c r="DI18" s="126">
        <v>0</v>
      </c>
      <c r="DJ18" s="126">
        <v>11</v>
      </c>
      <c r="DK18" s="126">
        <v>0</v>
      </c>
      <c r="DL18" s="126">
        <v>216</v>
      </c>
      <c r="DM18" s="126">
        <v>109</v>
      </c>
      <c r="DN18" s="126">
        <v>0</v>
      </c>
      <c r="DO18" s="126">
        <v>0</v>
      </c>
      <c r="DP18" s="126">
        <v>0</v>
      </c>
      <c r="DQ18" s="126">
        <v>0</v>
      </c>
      <c r="DR18" s="126">
        <v>0</v>
      </c>
      <c r="DS18" s="126">
        <v>0</v>
      </c>
      <c r="DT18" s="126">
        <v>0</v>
      </c>
      <c r="DU18" s="126">
        <v>0</v>
      </c>
      <c r="DV18" s="126">
        <v>0</v>
      </c>
      <c r="DW18" s="126">
        <v>0</v>
      </c>
      <c r="DX18" s="126">
        <v>0</v>
      </c>
      <c r="DY18" s="126">
        <v>0</v>
      </c>
      <c r="DZ18" s="126">
        <v>0</v>
      </c>
      <c r="EA18" s="126">
        <v>36</v>
      </c>
      <c r="EB18" s="126">
        <v>0</v>
      </c>
      <c r="EC18" s="126">
        <v>117</v>
      </c>
      <c r="ED18" s="126">
        <v>0</v>
      </c>
      <c r="EE18" s="126"/>
      <c r="EF18" s="126">
        <v>0</v>
      </c>
      <c r="EG18" s="126">
        <v>0</v>
      </c>
      <c r="EH18" s="126">
        <v>0</v>
      </c>
      <c r="EI18" s="126">
        <v>0</v>
      </c>
      <c r="EJ18" s="126">
        <v>0</v>
      </c>
      <c r="EK18" s="126">
        <v>0</v>
      </c>
      <c r="EL18" s="126">
        <v>0</v>
      </c>
      <c r="EM18" s="126">
        <v>0</v>
      </c>
      <c r="EN18" s="126">
        <v>0</v>
      </c>
      <c r="EO18" s="126">
        <v>0</v>
      </c>
      <c r="EP18" s="126">
        <v>0</v>
      </c>
      <c r="EQ18" s="126">
        <f t="shared" si="0"/>
        <v>2301</v>
      </c>
    </row>
    <row r="19" spans="1:147" x14ac:dyDescent="0.2">
      <c r="A19" s="124">
        <v>14</v>
      </c>
      <c r="B19" s="125" t="s">
        <v>214</v>
      </c>
      <c r="C19" s="126">
        <v>346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24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126">
        <v>0</v>
      </c>
      <c r="AW19" s="126">
        <v>0</v>
      </c>
      <c r="AX19" s="126">
        <v>0</v>
      </c>
      <c r="AY19" s="126">
        <v>0</v>
      </c>
      <c r="AZ19" s="126">
        <v>0</v>
      </c>
      <c r="BA19" s="126">
        <v>0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v>0</v>
      </c>
      <c r="BH19" s="126">
        <v>0</v>
      </c>
      <c r="BI19" s="126">
        <v>0</v>
      </c>
      <c r="BJ19" s="126">
        <v>0</v>
      </c>
      <c r="BK19" s="126"/>
      <c r="BL19" s="126">
        <v>0</v>
      </c>
      <c r="BM19" s="126">
        <v>0</v>
      </c>
      <c r="BN19" s="126">
        <v>0</v>
      </c>
      <c r="BO19" s="126">
        <v>0</v>
      </c>
      <c r="BP19" s="126">
        <v>0</v>
      </c>
      <c r="BQ19" s="126">
        <v>0</v>
      </c>
      <c r="BR19" s="126">
        <v>0</v>
      </c>
      <c r="BS19" s="126">
        <v>0</v>
      </c>
      <c r="BT19" s="126">
        <v>0</v>
      </c>
      <c r="BU19" s="126">
        <v>0</v>
      </c>
      <c r="BV19" s="126">
        <v>0</v>
      </c>
      <c r="BW19" s="126">
        <v>0</v>
      </c>
      <c r="BX19" s="126">
        <v>0</v>
      </c>
      <c r="BY19" s="126">
        <v>0</v>
      </c>
      <c r="BZ19" s="126">
        <v>0</v>
      </c>
      <c r="CA19" s="126">
        <v>0</v>
      </c>
      <c r="CB19" s="126">
        <v>0</v>
      </c>
      <c r="CC19" s="126">
        <v>0</v>
      </c>
      <c r="CD19" s="126">
        <v>0</v>
      </c>
      <c r="CE19" s="126">
        <v>0</v>
      </c>
      <c r="CF19" s="126">
        <v>0</v>
      </c>
      <c r="CG19" s="126"/>
      <c r="CH19" s="126">
        <v>0</v>
      </c>
      <c r="CI19" s="126">
        <v>0</v>
      </c>
      <c r="CJ19" s="126">
        <v>0</v>
      </c>
      <c r="CK19" s="126">
        <v>0</v>
      </c>
      <c r="CL19" s="126">
        <v>0</v>
      </c>
      <c r="CM19" s="126">
        <v>0</v>
      </c>
      <c r="CN19" s="126">
        <v>0</v>
      </c>
      <c r="CO19" s="126">
        <v>0</v>
      </c>
      <c r="CP19" s="126">
        <v>0</v>
      </c>
      <c r="CQ19" s="126">
        <v>0</v>
      </c>
      <c r="CR19" s="126">
        <v>0</v>
      </c>
      <c r="CS19" s="126">
        <v>0</v>
      </c>
      <c r="CT19" s="126">
        <v>0</v>
      </c>
      <c r="CU19" s="126">
        <v>0</v>
      </c>
      <c r="CV19" s="126">
        <v>0</v>
      </c>
      <c r="CW19" s="126">
        <v>0</v>
      </c>
      <c r="CX19" s="126">
        <v>121</v>
      </c>
      <c r="CY19" s="126">
        <v>0</v>
      </c>
      <c r="CZ19" s="126">
        <v>0</v>
      </c>
      <c r="DA19" s="126">
        <v>0</v>
      </c>
      <c r="DB19" s="126">
        <v>0</v>
      </c>
      <c r="DC19" s="126">
        <v>0</v>
      </c>
      <c r="DD19" s="126">
        <v>0</v>
      </c>
      <c r="DE19" s="126">
        <v>0</v>
      </c>
      <c r="DF19" s="126">
        <v>0</v>
      </c>
      <c r="DG19" s="126">
        <v>0</v>
      </c>
      <c r="DH19" s="126">
        <v>0</v>
      </c>
      <c r="DI19" s="126">
        <v>0</v>
      </c>
      <c r="DJ19" s="126">
        <v>2</v>
      </c>
      <c r="DK19" s="126">
        <v>0</v>
      </c>
      <c r="DL19" s="126">
        <v>0</v>
      </c>
      <c r="DM19" s="126">
        <v>0</v>
      </c>
      <c r="DN19" s="126">
        <v>0</v>
      </c>
      <c r="DO19" s="126">
        <v>0</v>
      </c>
      <c r="DP19" s="126">
        <v>0</v>
      </c>
      <c r="DQ19" s="126">
        <v>0</v>
      </c>
      <c r="DR19" s="126">
        <v>0</v>
      </c>
      <c r="DS19" s="126">
        <v>0</v>
      </c>
      <c r="DT19" s="126">
        <v>0</v>
      </c>
      <c r="DU19" s="126">
        <v>0</v>
      </c>
      <c r="DV19" s="126">
        <v>0</v>
      </c>
      <c r="DW19" s="126">
        <v>0</v>
      </c>
      <c r="DX19" s="126">
        <v>0</v>
      </c>
      <c r="DY19" s="126">
        <v>0</v>
      </c>
      <c r="DZ19" s="126">
        <v>0</v>
      </c>
      <c r="EA19" s="126">
        <v>0</v>
      </c>
      <c r="EB19" s="126">
        <v>0</v>
      </c>
      <c r="EC19" s="126">
        <v>0</v>
      </c>
      <c r="ED19" s="126">
        <v>0</v>
      </c>
      <c r="EE19" s="126"/>
      <c r="EF19" s="126">
        <v>0</v>
      </c>
      <c r="EG19" s="126">
        <v>0</v>
      </c>
      <c r="EH19" s="126">
        <v>0</v>
      </c>
      <c r="EI19" s="126">
        <v>0</v>
      </c>
      <c r="EJ19" s="126">
        <v>0</v>
      </c>
      <c r="EK19" s="126">
        <v>0</v>
      </c>
      <c r="EL19" s="126">
        <v>0</v>
      </c>
      <c r="EM19" s="126">
        <v>0</v>
      </c>
      <c r="EN19" s="126">
        <v>0</v>
      </c>
      <c r="EO19" s="126">
        <v>0</v>
      </c>
      <c r="EP19" s="126">
        <v>0</v>
      </c>
      <c r="EQ19" s="126">
        <f t="shared" si="0"/>
        <v>493</v>
      </c>
    </row>
    <row r="20" spans="1:147" x14ac:dyDescent="0.2">
      <c r="A20" s="124">
        <v>15</v>
      </c>
      <c r="B20" s="125" t="s">
        <v>215</v>
      </c>
      <c r="C20" s="126">
        <v>303</v>
      </c>
      <c r="D20" s="126">
        <v>0</v>
      </c>
      <c r="E20" s="126">
        <v>20</v>
      </c>
      <c r="F20" s="126">
        <v>0</v>
      </c>
      <c r="G20" s="126">
        <v>0</v>
      </c>
      <c r="H20" s="126">
        <v>0</v>
      </c>
      <c r="I20" s="126">
        <v>0</v>
      </c>
      <c r="J20" s="126">
        <v>243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4142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52</v>
      </c>
      <c r="AC20" s="126">
        <v>0</v>
      </c>
      <c r="AD20" s="126">
        <v>0</v>
      </c>
      <c r="AE20" s="126">
        <v>0</v>
      </c>
      <c r="AF20" s="126">
        <v>35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126">
        <v>0</v>
      </c>
      <c r="AW20" s="126">
        <v>0</v>
      </c>
      <c r="AX20" s="126">
        <v>31</v>
      </c>
      <c r="AY20" s="126">
        <v>0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0</v>
      </c>
      <c r="BH20" s="126">
        <v>0</v>
      </c>
      <c r="BI20" s="126">
        <v>0</v>
      </c>
      <c r="BJ20" s="126">
        <v>0</v>
      </c>
      <c r="BK20" s="126"/>
      <c r="BL20" s="126">
        <v>0</v>
      </c>
      <c r="BM20" s="126">
        <v>0</v>
      </c>
      <c r="BN20" s="126">
        <v>0</v>
      </c>
      <c r="BO20" s="126">
        <v>0</v>
      </c>
      <c r="BP20" s="126">
        <v>0</v>
      </c>
      <c r="BQ20" s="126">
        <v>0</v>
      </c>
      <c r="BR20" s="126">
        <v>0</v>
      </c>
      <c r="BS20" s="126">
        <v>0</v>
      </c>
      <c r="BT20" s="126">
        <v>0</v>
      </c>
      <c r="BU20" s="126">
        <v>0</v>
      </c>
      <c r="BV20" s="126">
        <v>0</v>
      </c>
      <c r="BW20" s="126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2</v>
      </c>
      <c r="CC20" s="126">
        <v>0</v>
      </c>
      <c r="CD20" s="126">
        <v>0</v>
      </c>
      <c r="CE20" s="126">
        <v>0</v>
      </c>
      <c r="CF20" s="126">
        <v>0</v>
      </c>
      <c r="CG20" s="126"/>
      <c r="CH20" s="126">
        <v>0</v>
      </c>
      <c r="CI20" s="126">
        <v>0</v>
      </c>
      <c r="CJ20" s="126">
        <v>0</v>
      </c>
      <c r="CK20" s="126">
        <v>0</v>
      </c>
      <c r="CL20" s="126">
        <v>0</v>
      </c>
      <c r="CM20" s="126">
        <v>0</v>
      </c>
      <c r="CN20" s="126">
        <v>0</v>
      </c>
      <c r="CO20" s="126">
        <v>0</v>
      </c>
      <c r="CP20" s="126">
        <v>0</v>
      </c>
      <c r="CQ20" s="126">
        <v>0</v>
      </c>
      <c r="CR20" s="126">
        <v>0</v>
      </c>
      <c r="CS20" s="126">
        <v>0</v>
      </c>
      <c r="CT20" s="126">
        <v>0</v>
      </c>
      <c r="CU20" s="126">
        <v>0</v>
      </c>
      <c r="CV20" s="126">
        <v>0</v>
      </c>
      <c r="CW20" s="126">
        <v>0</v>
      </c>
      <c r="CX20" s="126">
        <v>0</v>
      </c>
      <c r="CY20" s="126">
        <v>0</v>
      </c>
      <c r="CZ20" s="126">
        <v>0</v>
      </c>
      <c r="DA20" s="126">
        <v>0</v>
      </c>
      <c r="DB20" s="126">
        <v>0</v>
      </c>
      <c r="DC20" s="126">
        <v>0</v>
      </c>
      <c r="DD20" s="126">
        <v>0</v>
      </c>
      <c r="DE20" s="126">
        <v>0</v>
      </c>
      <c r="DF20" s="126">
        <v>0</v>
      </c>
      <c r="DG20" s="126">
        <v>0</v>
      </c>
      <c r="DH20" s="126">
        <v>0</v>
      </c>
      <c r="DI20" s="126">
        <v>0</v>
      </c>
      <c r="DJ20" s="126">
        <v>11</v>
      </c>
      <c r="DK20" s="126">
        <v>0</v>
      </c>
      <c r="DL20" s="126">
        <v>0</v>
      </c>
      <c r="DM20" s="126">
        <v>0</v>
      </c>
      <c r="DN20" s="126">
        <v>0</v>
      </c>
      <c r="DO20" s="126">
        <v>0</v>
      </c>
      <c r="DP20" s="126">
        <v>0</v>
      </c>
      <c r="DQ20" s="126">
        <v>0</v>
      </c>
      <c r="DR20" s="126">
        <v>0</v>
      </c>
      <c r="DS20" s="126">
        <v>0</v>
      </c>
      <c r="DT20" s="126">
        <v>0</v>
      </c>
      <c r="DU20" s="126">
        <v>0</v>
      </c>
      <c r="DV20" s="126">
        <v>0</v>
      </c>
      <c r="DW20" s="126">
        <v>0</v>
      </c>
      <c r="DX20" s="126">
        <v>0</v>
      </c>
      <c r="DY20" s="126">
        <v>0</v>
      </c>
      <c r="DZ20" s="126">
        <v>0</v>
      </c>
      <c r="EA20" s="126">
        <v>0</v>
      </c>
      <c r="EB20" s="126">
        <v>0</v>
      </c>
      <c r="EC20" s="126">
        <v>0</v>
      </c>
      <c r="ED20" s="126">
        <v>0</v>
      </c>
      <c r="EE20" s="126"/>
      <c r="EF20" s="126">
        <v>0</v>
      </c>
      <c r="EG20" s="126">
        <v>0</v>
      </c>
      <c r="EH20" s="126">
        <v>0</v>
      </c>
      <c r="EI20" s="126">
        <v>0</v>
      </c>
      <c r="EJ20" s="126">
        <v>0</v>
      </c>
      <c r="EK20" s="126">
        <v>0</v>
      </c>
      <c r="EL20" s="126">
        <v>0</v>
      </c>
      <c r="EM20" s="126">
        <v>0</v>
      </c>
      <c r="EN20" s="126">
        <v>33</v>
      </c>
      <c r="EO20" s="126">
        <v>0</v>
      </c>
      <c r="EP20" s="126">
        <v>0</v>
      </c>
      <c r="EQ20" s="126">
        <f t="shared" si="0"/>
        <v>4872</v>
      </c>
    </row>
    <row r="21" spans="1:147" x14ac:dyDescent="0.2">
      <c r="A21" s="124">
        <v>16</v>
      </c>
      <c r="B21" s="125" t="s">
        <v>216</v>
      </c>
      <c r="C21" s="126">
        <v>52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88</v>
      </c>
      <c r="T21" s="126">
        <v>0</v>
      </c>
      <c r="U21" s="126">
        <v>152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20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6">
        <v>0</v>
      </c>
      <c r="AU21" s="126">
        <v>0</v>
      </c>
      <c r="AV21" s="126">
        <v>0</v>
      </c>
      <c r="AW21" s="126">
        <v>0</v>
      </c>
      <c r="AX21" s="126">
        <v>0</v>
      </c>
      <c r="AY21" s="126">
        <v>0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</v>
      </c>
      <c r="BH21" s="126">
        <v>0</v>
      </c>
      <c r="BI21" s="126">
        <v>0</v>
      </c>
      <c r="BJ21" s="126">
        <v>0</v>
      </c>
      <c r="BK21" s="126"/>
      <c r="BL21" s="126">
        <v>0</v>
      </c>
      <c r="BM21" s="126">
        <v>0</v>
      </c>
      <c r="BN21" s="126">
        <v>0</v>
      </c>
      <c r="BO21" s="126">
        <v>0</v>
      </c>
      <c r="BP21" s="126">
        <v>0</v>
      </c>
      <c r="BQ21" s="126">
        <v>0</v>
      </c>
      <c r="BR21" s="126">
        <v>0</v>
      </c>
      <c r="BS21" s="126">
        <v>0</v>
      </c>
      <c r="BT21" s="126">
        <v>0</v>
      </c>
      <c r="BU21" s="126">
        <v>0</v>
      </c>
      <c r="BV21" s="126">
        <v>0</v>
      </c>
      <c r="BW21" s="126">
        <v>0</v>
      </c>
      <c r="BX21" s="126">
        <v>0</v>
      </c>
      <c r="BY21" s="126">
        <v>0</v>
      </c>
      <c r="BZ21" s="126">
        <v>0</v>
      </c>
      <c r="CA21" s="126">
        <v>0</v>
      </c>
      <c r="CB21" s="126">
        <v>1</v>
      </c>
      <c r="CC21" s="126">
        <v>0</v>
      </c>
      <c r="CD21" s="126">
        <v>0</v>
      </c>
      <c r="CE21" s="126">
        <v>0</v>
      </c>
      <c r="CF21" s="126">
        <v>0</v>
      </c>
      <c r="CG21" s="126"/>
      <c r="CH21" s="126">
        <v>0</v>
      </c>
      <c r="CI21" s="126">
        <v>0</v>
      </c>
      <c r="CJ21" s="126">
        <v>0</v>
      </c>
      <c r="CK21" s="126">
        <v>0</v>
      </c>
      <c r="CL21" s="126">
        <v>0</v>
      </c>
      <c r="CM21" s="126">
        <v>0</v>
      </c>
      <c r="CN21" s="126">
        <v>0</v>
      </c>
      <c r="CO21" s="126">
        <v>0</v>
      </c>
      <c r="CP21" s="126">
        <v>0</v>
      </c>
      <c r="CQ21" s="126">
        <v>0</v>
      </c>
      <c r="CR21" s="126">
        <v>0</v>
      </c>
      <c r="CS21" s="126">
        <v>0</v>
      </c>
      <c r="CT21" s="126">
        <v>0</v>
      </c>
      <c r="CU21" s="126">
        <v>0</v>
      </c>
      <c r="CV21" s="126">
        <v>0</v>
      </c>
      <c r="CW21" s="126">
        <v>0</v>
      </c>
      <c r="CX21" s="126">
        <v>0</v>
      </c>
      <c r="CY21" s="126">
        <v>0</v>
      </c>
      <c r="CZ21" s="126">
        <v>0</v>
      </c>
      <c r="DA21" s="126">
        <v>0</v>
      </c>
      <c r="DB21" s="126">
        <v>0</v>
      </c>
      <c r="DC21" s="126">
        <v>0</v>
      </c>
      <c r="DD21" s="126">
        <v>0</v>
      </c>
      <c r="DE21" s="126">
        <v>69</v>
      </c>
      <c r="DF21" s="126">
        <v>0</v>
      </c>
      <c r="DG21" s="126">
        <v>0</v>
      </c>
      <c r="DH21" s="126">
        <v>0</v>
      </c>
      <c r="DI21" s="126">
        <v>0</v>
      </c>
      <c r="DJ21" s="126">
        <v>62</v>
      </c>
      <c r="DK21" s="126">
        <v>0</v>
      </c>
      <c r="DL21" s="126">
        <v>0</v>
      </c>
      <c r="DM21" s="126">
        <v>0</v>
      </c>
      <c r="DN21" s="126">
        <v>0</v>
      </c>
      <c r="DO21" s="126">
        <v>0</v>
      </c>
      <c r="DP21" s="126">
        <v>0</v>
      </c>
      <c r="DQ21" s="126">
        <v>0</v>
      </c>
      <c r="DR21" s="126">
        <v>0</v>
      </c>
      <c r="DS21" s="126">
        <v>0</v>
      </c>
      <c r="DT21" s="126">
        <v>0</v>
      </c>
      <c r="DU21" s="126">
        <v>0</v>
      </c>
      <c r="DV21" s="126">
        <v>0</v>
      </c>
      <c r="DW21" s="126">
        <v>0</v>
      </c>
      <c r="DX21" s="126">
        <v>0</v>
      </c>
      <c r="DY21" s="126">
        <v>0</v>
      </c>
      <c r="DZ21" s="126">
        <v>0</v>
      </c>
      <c r="EA21" s="126">
        <v>0</v>
      </c>
      <c r="EB21" s="126">
        <v>0</v>
      </c>
      <c r="EC21" s="126">
        <v>71</v>
      </c>
      <c r="ED21" s="126">
        <v>0</v>
      </c>
      <c r="EE21" s="126"/>
      <c r="EF21" s="126">
        <v>0</v>
      </c>
      <c r="EG21" s="126">
        <v>0</v>
      </c>
      <c r="EH21" s="126">
        <v>0</v>
      </c>
      <c r="EI21" s="126">
        <v>0</v>
      </c>
      <c r="EJ21" s="126">
        <v>0</v>
      </c>
      <c r="EK21" s="126">
        <v>0</v>
      </c>
      <c r="EL21" s="126">
        <v>0</v>
      </c>
      <c r="EM21" s="126">
        <v>0</v>
      </c>
      <c r="EN21" s="126">
        <v>0</v>
      </c>
      <c r="EO21" s="126">
        <v>0</v>
      </c>
      <c r="EP21" s="126">
        <v>0</v>
      </c>
      <c r="EQ21" s="126">
        <f t="shared" si="0"/>
        <v>515</v>
      </c>
    </row>
    <row r="22" spans="1:147" x14ac:dyDescent="0.2">
      <c r="A22" s="124">
        <v>17</v>
      </c>
      <c r="B22" s="125" t="s">
        <v>217</v>
      </c>
      <c r="C22" s="126">
        <v>875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  <c r="AR22" s="126">
        <v>0</v>
      </c>
      <c r="AS22" s="126">
        <v>0</v>
      </c>
      <c r="AT22" s="126">
        <v>0</v>
      </c>
      <c r="AU22" s="126">
        <v>0</v>
      </c>
      <c r="AV22" s="126">
        <v>0</v>
      </c>
      <c r="AW22" s="126">
        <v>0</v>
      </c>
      <c r="AX22" s="126">
        <v>0</v>
      </c>
      <c r="AY22" s="126">
        <v>0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0</v>
      </c>
      <c r="BH22" s="126">
        <v>0</v>
      </c>
      <c r="BI22" s="126">
        <v>0</v>
      </c>
      <c r="BJ22" s="126">
        <v>0</v>
      </c>
      <c r="BK22" s="126"/>
      <c r="BL22" s="126">
        <v>0</v>
      </c>
      <c r="BM22" s="126">
        <v>0</v>
      </c>
      <c r="BN22" s="126">
        <v>0</v>
      </c>
      <c r="BO22" s="126">
        <v>0</v>
      </c>
      <c r="BP22" s="126">
        <v>0</v>
      </c>
      <c r="BQ22" s="126">
        <v>0</v>
      </c>
      <c r="BR22" s="126">
        <v>0</v>
      </c>
      <c r="BS22" s="126">
        <v>0</v>
      </c>
      <c r="BT22" s="126">
        <v>0</v>
      </c>
      <c r="BU22" s="126">
        <v>0</v>
      </c>
      <c r="BV22" s="126">
        <v>0</v>
      </c>
      <c r="BW22" s="126">
        <v>0</v>
      </c>
      <c r="BX22" s="126">
        <v>0</v>
      </c>
      <c r="BY22" s="126">
        <v>0</v>
      </c>
      <c r="BZ22" s="126">
        <v>0</v>
      </c>
      <c r="CA22" s="126">
        <v>0</v>
      </c>
      <c r="CB22" s="126">
        <v>0</v>
      </c>
      <c r="CC22" s="126">
        <v>0</v>
      </c>
      <c r="CD22" s="126">
        <v>0</v>
      </c>
      <c r="CE22" s="126">
        <v>0</v>
      </c>
      <c r="CF22" s="126">
        <v>0</v>
      </c>
      <c r="CG22" s="126"/>
      <c r="CH22" s="126">
        <v>0</v>
      </c>
      <c r="CI22" s="126">
        <v>0</v>
      </c>
      <c r="CJ22" s="126">
        <v>0</v>
      </c>
      <c r="CK22" s="126">
        <v>0</v>
      </c>
      <c r="CL22" s="126">
        <v>0</v>
      </c>
      <c r="CM22" s="126">
        <v>0</v>
      </c>
      <c r="CN22" s="126">
        <v>0</v>
      </c>
      <c r="CO22" s="126">
        <v>0</v>
      </c>
      <c r="CP22" s="126">
        <v>0</v>
      </c>
      <c r="CQ22" s="126">
        <v>0</v>
      </c>
      <c r="CR22" s="126">
        <v>0</v>
      </c>
      <c r="CS22" s="126">
        <v>0</v>
      </c>
      <c r="CT22" s="126">
        <v>0</v>
      </c>
      <c r="CU22" s="126">
        <v>0</v>
      </c>
      <c r="CV22" s="126">
        <v>0</v>
      </c>
      <c r="CW22" s="126">
        <v>0</v>
      </c>
      <c r="CX22" s="126">
        <v>0</v>
      </c>
      <c r="CY22" s="126">
        <v>0</v>
      </c>
      <c r="CZ22" s="126">
        <v>0</v>
      </c>
      <c r="DA22" s="126">
        <v>0</v>
      </c>
      <c r="DB22" s="126">
        <v>0</v>
      </c>
      <c r="DC22" s="126">
        <v>0</v>
      </c>
      <c r="DD22" s="126">
        <v>0</v>
      </c>
      <c r="DE22" s="126">
        <v>0</v>
      </c>
      <c r="DF22" s="126">
        <v>0</v>
      </c>
      <c r="DG22" s="126">
        <v>0</v>
      </c>
      <c r="DH22" s="126">
        <v>0</v>
      </c>
      <c r="DI22" s="126">
        <v>0</v>
      </c>
      <c r="DJ22" s="126">
        <v>0</v>
      </c>
      <c r="DK22" s="126">
        <v>0</v>
      </c>
      <c r="DL22" s="126">
        <v>0</v>
      </c>
      <c r="DM22" s="126">
        <v>0</v>
      </c>
      <c r="DN22" s="126">
        <v>0</v>
      </c>
      <c r="DO22" s="126">
        <v>0</v>
      </c>
      <c r="DP22" s="126">
        <v>0</v>
      </c>
      <c r="DQ22" s="126">
        <v>0</v>
      </c>
      <c r="DR22" s="126">
        <v>0</v>
      </c>
      <c r="DS22" s="126">
        <v>0</v>
      </c>
      <c r="DT22" s="126">
        <v>0</v>
      </c>
      <c r="DU22" s="126">
        <v>0</v>
      </c>
      <c r="DV22" s="126">
        <v>0</v>
      </c>
      <c r="DW22" s="126">
        <v>0</v>
      </c>
      <c r="DX22" s="126">
        <v>0</v>
      </c>
      <c r="DY22" s="126">
        <v>0</v>
      </c>
      <c r="DZ22" s="126">
        <v>0</v>
      </c>
      <c r="EA22" s="126">
        <v>0</v>
      </c>
      <c r="EB22" s="126">
        <v>0</v>
      </c>
      <c r="EC22" s="126">
        <v>0</v>
      </c>
      <c r="ED22" s="126">
        <v>0</v>
      </c>
      <c r="EE22" s="126"/>
      <c r="EF22" s="126">
        <v>0</v>
      </c>
      <c r="EG22" s="126">
        <v>0</v>
      </c>
      <c r="EH22" s="126">
        <v>0</v>
      </c>
      <c r="EI22" s="126">
        <v>0</v>
      </c>
      <c r="EJ22" s="126">
        <v>0</v>
      </c>
      <c r="EK22" s="126">
        <v>0</v>
      </c>
      <c r="EL22" s="126">
        <v>0</v>
      </c>
      <c r="EM22" s="126">
        <v>0</v>
      </c>
      <c r="EN22" s="126">
        <v>0</v>
      </c>
      <c r="EO22" s="126">
        <v>0</v>
      </c>
      <c r="EP22" s="126">
        <v>0</v>
      </c>
      <c r="EQ22" s="126">
        <f t="shared" si="0"/>
        <v>875</v>
      </c>
    </row>
    <row r="23" spans="1:147" x14ac:dyDescent="0.2">
      <c r="A23" s="124">
        <v>18</v>
      </c>
      <c r="B23" s="125" t="s">
        <v>218</v>
      </c>
      <c r="C23" s="126">
        <v>108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137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6">
        <v>0</v>
      </c>
      <c r="AR23" s="126">
        <v>0</v>
      </c>
      <c r="AS23" s="126">
        <v>0</v>
      </c>
      <c r="AT23" s="126">
        <v>0</v>
      </c>
      <c r="AU23" s="126">
        <v>0</v>
      </c>
      <c r="AV23" s="126">
        <v>0</v>
      </c>
      <c r="AW23" s="126">
        <v>0</v>
      </c>
      <c r="AX23" s="126">
        <v>0</v>
      </c>
      <c r="AY23" s="126">
        <v>0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0</v>
      </c>
      <c r="BF23" s="126">
        <v>0</v>
      </c>
      <c r="BG23" s="126">
        <v>0</v>
      </c>
      <c r="BH23" s="126">
        <v>0</v>
      </c>
      <c r="BI23" s="126">
        <v>0</v>
      </c>
      <c r="BJ23" s="126">
        <v>0</v>
      </c>
      <c r="BK23" s="126"/>
      <c r="BL23" s="126">
        <v>0</v>
      </c>
      <c r="BM23" s="126">
        <v>0</v>
      </c>
      <c r="BN23" s="126">
        <v>0</v>
      </c>
      <c r="BO23" s="126">
        <v>0</v>
      </c>
      <c r="BP23" s="126">
        <v>0</v>
      </c>
      <c r="BQ23" s="126">
        <v>0</v>
      </c>
      <c r="BR23" s="126">
        <v>0</v>
      </c>
      <c r="BS23" s="126">
        <v>0</v>
      </c>
      <c r="BT23" s="126">
        <v>0</v>
      </c>
      <c r="BU23" s="126">
        <v>0</v>
      </c>
      <c r="BV23" s="126">
        <v>0</v>
      </c>
      <c r="BW23" s="126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26">
        <v>0</v>
      </c>
      <c r="CG23" s="126"/>
      <c r="CH23" s="126">
        <v>0</v>
      </c>
      <c r="CI23" s="126">
        <v>0</v>
      </c>
      <c r="CJ23" s="126">
        <v>0</v>
      </c>
      <c r="CK23" s="126">
        <v>0</v>
      </c>
      <c r="CL23" s="126">
        <v>0</v>
      </c>
      <c r="CM23" s="126">
        <v>0</v>
      </c>
      <c r="CN23" s="126">
        <v>0</v>
      </c>
      <c r="CO23" s="126">
        <v>0</v>
      </c>
      <c r="CP23" s="126">
        <v>0</v>
      </c>
      <c r="CQ23" s="126">
        <v>0</v>
      </c>
      <c r="CR23" s="126">
        <v>0</v>
      </c>
      <c r="CS23" s="126">
        <v>0</v>
      </c>
      <c r="CT23" s="126">
        <v>0</v>
      </c>
      <c r="CU23" s="126">
        <v>0</v>
      </c>
      <c r="CV23" s="126">
        <v>0</v>
      </c>
      <c r="CW23" s="126">
        <v>0</v>
      </c>
      <c r="CX23" s="126">
        <v>0</v>
      </c>
      <c r="CY23" s="126">
        <v>0</v>
      </c>
      <c r="CZ23" s="126">
        <v>0</v>
      </c>
      <c r="DA23" s="126">
        <v>0</v>
      </c>
      <c r="DB23" s="126">
        <v>0</v>
      </c>
      <c r="DC23" s="126">
        <v>0</v>
      </c>
      <c r="DD23" s="126">
        <v>0</v>
      </c>
      <c r="DE23" s="126">
        <v>0</v>
      </c>
      <c r="DF23" s="126">
        <v>0</v>
      </c>
      <c r="DG23" s="126">
        <v>0</v>
      </c>
      <c r="DH23" s="126">
        <v>0</v>
      </c>
      <c r="DI23" s="126">
        <v>0</v>
      </c>
      <c r="DJ23" s="126">
        <v>0</v>
      </c>
      <c r="DK23" s="126">
        <v>0</v>
      </c>
      <c r="DL23" s="126">
        <v>0</v>
      </c>
      <c r="DM23" s="126">
        <v>0</v>
      </c>
      <c r="DN23" s="126">
        <v>0</v>
      </c>
      <c r="DO23" s="126">
        <v>0</v>
      </c>
      <c r="DP23" s="126">
        <v>0</v>
      </c>
      <c r="DQ23" s="126">
        <v>27</v>
      </c>
      <c r="DR23" s="126">
        <v>0</v>
      </c>
      <c r="DS23" s="126">
        <v>0</v>
      </c>
      <c r="DT23" s="126">
        <v>0</v>
      </c>
      <c r="DU23" s="126">
        <v>0</v>
      </c>
      <c r="DV23" s="126">
        <v>0</v>
      </c>
      <c r="DW23" s="126">
        <v>0</v>
      </c>
      <c r="DX23" s="126">
        <v>0</v>
      </c>
      <c r="DY23" s="126">
        <v>0</v>
      </c>
      <c r="DZ23" s="126">
        <v>0</v>
      </c>
      <c r="EA23" s="126">
        <v>0</v>
      </c>
      <c r="EB23" s="126">
        <v>0</v>
      </c>
      <c r="EC23" s="126">
        <v>0</v>
      </c>
      <c r="ED23" s="126">
        <v>0</v>
      </c>
      <c r="EE23" s="126"/>
      <c r="EF23" s="126">
        <v>0</v>
      </c>
      <c r="EG23" s="126">
        <v>0</v>
      </c>
      <c r="EH23" s="126">
        <v>0</v>
      </c>
      <c r="EI23" s="126">
        <v>0</v>
      </c>
      <c r="EJ23" s="126">
        <v>0</v>
      </c>
      <c r="EK23" s="126">
        <v>0</v>
      </c>
      <c r="EL23" s="126">
        <v>0</v>
      </c>
      <c r="EM23" s="126">
        <v>0</v>
      </c>
      <c r="EN23" s="126">
        <v>0</v>
      </c>
      <c r="EO23" s="126">
        <v>0</v>
      </c>
      <c r="EP23" s="126">
        <v>0</v>
      </c>
      <c r="EQ23" s="126">
        <f t="shared" si="0"/>
        <v>272</v>
      </c>
    </row>
    <row r="24" spans="1:147" ht="15" customHeight="1" x14ac:dyDescent="0.2">
      <c r="A24" s="124">
        <v>19</v>
      </c>
      <c r="B24" s="125" t="s">
        <v>219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126">
        <v>0</v>
      </c>
      <c r="AW24" s="126">
        <v>0</v>
      </c>
      <c r="AX24" s="126">
        <v>0</v>
      </c>
      <c r="AY24" s="126">
        <v>0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0</v>
      </c>
      <c r="BF24" s="126">
        <v>0</v>
      </c>
      <c r="BG24" s="126">
        <v>0</v>
      </c>
      <c r="BH24" s="126">
        <v>0</v>
      </c>
      <c r="BI24" s="126">
        <v>0</v>
      </c>
      <c r="BJ24" s="126">
        <v>0</v>
      </c>
      <c r="BK24" s="126"/>
      <c r="BL24" s="126">
        <v>0</v>
      </c>
      <c r="BM24" s="126">
        <v>0</v>
      </c>
      <c r="BN24" s="126">
        <v>0</v>
      </c>
      <c r="BO24" s="126">
        <v>0</v>
      </c>
      <c r="BP24" s="126">
        <v>0</v>
      </c>
      <c r="BQ24" s="126">
        <v>0</v>
      </c>
      <c r="BR24" s="126">
        <v>0</v>
      </c>
      <c r="BS24" s="126">
        <v>0</v>
      </c>
      <c r="BT24" s="126">
        <v>0</v>
      </c>
      <c r="BU24" s="126">
        <v>0</v>
      </c>
      <c r="BV24" s="126">
        <v>0</v>
      </c>
      <c r="BW24" s="126">
        <v>0</v>
      </c>
      <c r="BX24" s="126">
        <v>0</v>
      </c>
      <c r="BY24" s="126">
        <v>0</v>
      </c>
      <c r="BZ24" s="126">
        <v>0</v>
      </c>
      <c r="CA24" s="126">
        <v>0</v>
      </c>
      <c r="CB24" s="126">
        <v>0</v>
      </c>
      <c r="CC24" s="126">
        <v>0</v>
      </c>
      <c r="CD24" s="126">
        <v>0</v>
      </c>
      <c r="CE24" s="126">
        <v>0</v>
      </c>
      <c r="CF24" s="126">
        <v>0</v>
      </c>
      <c r="CG24" s="126"/>
      <c r="CH24" s="126">
        <v>0</v>
      </c>
      <c r="CI24" s="126">
        <v>0</v>
      </c>
      <c r="CJ24" s="126">
        <v>0</v>
      </c>
      <c r="CK24" s="126">
        <v>0</v>
      </c>
      <c r="CL24" s="126">
        <v>0</v>
      </c>
      <c r="CM24" s="126">
        <v>0</v>
      </c>
      <c r="CN24" s="126">
        <v>0</v>
      </c>
      <c r="CO24" s="126">
        <v>0</v>
      </c>
      <c r="CP24" s="126">
        <v>0</v>
      </c>
      <c r="CQ24" s="126">
        <v>0</v>
      </c>
      <c r="CR24" s="126">
        <v>0</v>
      </c>
      <c r="CS24" s="126">
        <v>0</v>
      </c>
      <c r="CT24" s="126">
        <v>0</v>
      </c>
      <c r="CU24" s="126">
        <v>0</v>
      </c>
      <c r="CV24" s="126">
        <v>0</v>
      </c>
      <c r="CW24" s="126">
        <v>0</v>
      </c>
      <c r="CX24" s="126">
        <v>0</v>
      </c>
      <c r="CY24" s="126">
        <v>0</v>
      </c>
      <c r="CZ24" s="126">
        <v>0</v>
      </c>
      <c r="DA24" s="126">
        <v>0</v>
      </c>
      <c r="DB24" s="126">
        <v>0</v>
      </c>
      <c r="DC24" s="126">
        <v>0</v>
      </c>
      <c r="DD24" s="126">
        <v>0</v>
      </c>
      <c r="DE24" s="126">
        <v>0</v>
      </c>
      <c r="DF24" s="126">
        <v>0</v>
      </c>
      <c r="DG24" s="126">
        <v>0</v>
      </c>
      <c r="DH24" s="126">
        <v>0</v>
      </c>
      <c r="DI24" s="126">
        <v>0</v>
      </c>
      <c r="DJ24" s="126">
        <v>0</v>
      </c>
      <c r="DK24" s="126">
        <v>0</v>
      </c>
      <c r="DL24" s="126">
        <v>0</v>
      </c>
      <c r="DM24" s="126">
        <v>0</v>
      </c>
      <c r="DN24" s="126">
        <v>0</v>
      </c>
      <c r="DO24" s="126">
        <v>0</v>
      </c>
      <c r="DP24" s="126">
        <v>0</v>
      </c>
      <c r="DQ24" s="126">
        <v>0</v>
      </c>
      <c r="DR24" s="126">
        <v>0</v>
      </c>
      <c r="DS24" s="126">
        <v>0</v>
      </c>
      <c r="DT24" s="126">
        <v>0</v>
      </c>
      <c r="DU24" s="126">
        <v>0</v>
      </c>
      <c r="DV24" s="126">
        <v>0</v>
      </c>
      <c r="DW24" s="126">
        <v>0</v>
      </c>
      <c r="DX24" s="126">
        <v>0</v>
      </c>
      <c r="DY24" s="126">
        <v>0</v>
      </c>
      <c r="DZ24" s="126">
        <v>0</v>
      </c>
      <c r="EA24" s="126">
        <v>0</v>
      </c>
      <c r="EB24" s="126">
        <v>0</v>
      </c>
      <c r="EC24" s="126">
        <v>0</v>
      </c>
      <c r="ED24" s="126">
        <v>0</v>
      </c>
      <c r="EE24" s="126"/>
      <c r="EF24" s="126">
        <v>0</v>
      </c>
      <c r="EG24" s="126">
        <v>0</v>
      </c>
      <c r="EH24" s="126">
        <v>0</v>
      </c>
      <c r="EI24" s="126">
        <v>0</v>
      </c>
      <c r="EJ24" s="126">
        <v>0</v>
      </c>
      <c r="EK24" s="126">
        <v>0</v>
      </c>
      <c r="EL24" s="126">
        <v>0</v>
      </c>
      <c r="EM24" s="126">
        <v>0</v>
      </c>
      <c r="EN24" s="126">
        <v>0</v>
      </c>
      <c r="EO24" s="126">
        <v>0</v>
      </c>
      <c r="EP24" s="126">
        <v>0</v>
      </c>
      <c r="EQ24" s="126">
        <f t="shared" si="0"/>
        <v>0</v>
      </c>
    </row>
    <row r="25" spans="1:147" x14ac:dyDescent="0.2">
      <c r="A25" s="124">
        <v>20</v>
      </c>
      <c r="B25" s="125" t="s">
        <v>220</v>
      </c>
      <c r="C25" s="126">
        <v>1158</v>
      </c>
      <c r="D25" s="126">
        <v>0</v>
      </c>
      <c r="E25" s="126">
        <v>0</v>
      </c>
      <c r="F25" s="126">
        <v>0</v>
      </c>
      <c r="G25" s="126">
        <v>0</v>
      </c>
      <c r="H25" s="126">
        <v>210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31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6">
        <v>0</v>
      </c>
      <c r="AR25" s="126">
        <v>0</v>
      </c>
      <c r="AS25" s="126">
        <v>0</v>
      </c>
      <c r="AT25" s="126">
        <v>0</v>
      </c>
      <c r="AU25" s="126">
        <v>0</v>
      </c>
      <c r="AV25" s="126">
        <v>0</v>
      </c>
      <c r="AW25" s="126">
        <v>24</v>
      </c>
      <c r="AX25" s="126">
        <v>0</v>
      </c>
      <c r="AY25" s="126">
        <v>0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0</v>
      </c>
      <c r="BH25" s="126">
        <v>0</v>
      </c>
      <c r="BI25" s="126">
        <v>0</v>
      </c>
      <c r="BJ25" s="126">
        <v>0</v>
      </c>
      <c r="BK25" s="126"/>
      <c r="BL25" s="126">
        <v>0</v>
      </c>
      <c r="BM25" s="126">
        <v>0</v>
      </c>
      <c r="BN25" s="126">
        <v>0</v>
      </c>
      <c r="BO25" s="126">
        <v>0</v>
      </c>
      <c r="BP25" s="126">
        <v>0</v>
      </c>
      <c r="BQ25" s="126">
        <v>870</v>
      </c>
      <c r="BR25" s="126">
        <v>0</v>
      </c>
      <c r="BS25" s="126">
        <v>0</v>
      </c>
      <c r="BT25" s="126">
        <v>0</v>
      </c>
      <c r="BU25" s="126">
        <v>0</v>
      </c>
      <c r="BV25" s="126">
        <v>0</v>
      </c>
      <c r="BW25" s="126">
        <v>0</v>
      </c>
      <c r="BX25" s="126">
        <v>0</v>
      </c>
      <c r="BY25" s="126">
        <v>0</v>
      </c>
      <c r="BZ25" s="126">
        <v>0</v>
      </c>
      <c r="CA25" s="126">
        <v>0</v>
      </c>
      <c r="CB25" s="126">
        <v>0</v>
      </c>
      <c r="CC25" s="126">
        <v>0</v>
      </c>
      <c r="CD25" s="126">
        <v>0</v>
      </c>
      <c r="CE25" s="126">
        <v>0</v>
      </c>
      <c r="CF25" s="126">
        <v>0</v>
      </c>
      <c r="CG25" s="126"/>
      <c r="CH25" s="126">
        <v>0</v>
      </c>
      <c r="CI25" s="126">
        <v>0</v>
      </c>
      <c r="CJ25" s="126">
        <v>0</v>
      </c>
      <c r="CK25" s="126">
        <v>0</v>
      </c>
      <c r="CL25" s="126">
        <v>0</v>
      </c>
      <c r="CM25" s="126">
        <v>0</v>
      </c>
      <c r="CN25" s="126">
        <v>0</v>
      </c>
      <c r="CO25" s="126">
        <v>0</v>
      </c>
      <c r="CP25" s="126">
        <v>0</v>
      </c>
      <c r="CQ25" s="126">
        <v>0</v>
      </c>
      <c r="CR25" s="126">
        <v>0</v>
      </c>
      <c r="CS25" s="126">
        <v>0</v>
      </c>
      <c r="CT25" s="126">
        <v>0</v>
      </c>
      <c r="CU25" s="126">
        <v>0</v>
      </c>
      <c r="CV25" s="126">
        <v>0</v>
      </c>
      <c r="CW25" s="126">
        <v>0</v>
      </c>
      <c r="CX25" s="126">
        <v>0</v>
      </c>
      <c r="CY25" s="126">
        <v>0</v>
      </c>
      <c r="CZ25" s="126">
        <v>0</v>
      </c>
      <c r="DA25" s="126">
        <v>0</v>
      </c>
      <c r="DB25" s="126">
        <v>67</v>
      </c>
      <c r="DC25" s="126">
        <v>0</v>
      </c>
      <c r="DD25" s="126">
        <v>0</v>
      </c>
      <c r="DE25" s="126">
        <v>24</v>
      </c>
      <c r="DF25" s="126">
        <v>0</v>
      </c>
      <c r="DG25" s="126">
        <v>0</v>
      </c>
      <c r="DH25" s="126">
        <v>0</v>
      </c>
      <c r="DI25" s="126">
        <v>0</v>
      </c>
      <c r="DJ25" s="126">
        <v>0</v>
      </c>
      <c r="DK25" s="126">
        <v>0</v>
      </c>
      <c r="DL25" s="126">
        <v>187</v>
      </c>
      <c r="DM25" s="126">
        <v>0</v>
      </c>
      <c r="DN25" s="126">
        <v>0</v>
      </c>
      <c r="DO25" s="126">
        <v>12</v>
      </c>
      <c r="DP25" s="126">
        <v>0</v>
      </c>
      <c r="DQ25" s="126">
        <v>0</v>
      </c>
      <c r="DR25" s="126">
        <v>31</v>
      </c>
      <c r="DS25" s="126">
        <v>0</v>
      </c>
      <c r="DT25" s="126">
        <v>0</v>
      </c>
      <c r="DU25" s="126">
        <v>0</v>
      </c>
      <c r="DV25" s="126">
        <v>0</v>
      </c>
      <c r="DW25" s="126">
        <v>0</v>
      </c>
      <c r="DX25" s="126">
        <v>0</v>
      </c>
      <c r="DY25" s="126">
        <v>0</v>
      </c>
      <c r="DZ25" s="126">
        <v>0</v>
      </c>
      <c r="EA25" s="126">
        <v>76</v>
      </c>
      <c r="EB25" s="126">
        <v>0</v>
      </c>
      <c r="EC25" s="126">
        <v>0</v>
      </c>
      <c r="ED25" s="126">
        <v>0</v>
      </c>
      <c r="EE25" s="126"/>
      <c r="EF25" s="126">
        <v>0</v>
      </c>
      <c r="EG25" s="126">
        <v>0</v>
      </c>
      <c r="EH25" s="126">
        <v>0</v>
      </c>
      <c r="EI25" s="126">
        <v>0</v>
      </c>
      <c r="EJ25" s="126">
        <v>0</v>
      </c>
      <c r="EK25" s="126">
        <v>0</v>
      </c>
      <c r="EL25" s="126">
        <v>0</v>
      </c>
      <c r="EM25" s="126">
        <v>0</v>
      </c>
      <c r="EN25" s="126">
        <v>0</v>
      </c>
      <c r="EO25" s="126">
        <v>0</v>
      </c>
      <c r="EP25" s="126">
        <v>0</v>
      </c>
      <c r="EQ25" s="126">
        <f t="shared" si="0"/>
        <v>2690</v>
      </c>
    </row>
    <row r="26" spans="1:147" ht="16.5" customHeight="1" x14ac:dyDescent="0.2">
      <c r="A26" s="124">
        <v>21</v>
      </c>
      <c r="B26" s="125" t="s">
        <v>221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  <c r="AR26" s="126">
        <v>0</v>
      </c>
      <c r="AS26" s="126">
        <v>0</v>
      </c>
      <c r="AT26" s="126">
        <v>0</v>
      </c>
      <c r="AU26" s="126">
        <v>0</v>
      </c>
      <c r="AV26" s="126">
        <v>0</v>
      </c>
      <c r="AW26" s="126">
        <v>4</v>
      </c>
      <c r="AX26" s="126">
        <v>0</v>
      </c>
      <c r="AY26" s="126">
        <v>0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6">
        <v>0</v>
      </c>
      <c r="BF26" s="126">
        <v>0</v>
      </c>
      <c r="BG26" s="126">
        <v>0</v>
      </c>
      <c r="BH26" s="126">
        <v>0</v>
      </c>
      <c r="BI26" s="126">
        <v>0</v>
      </c>
      <c r="BJ26" s="126">
        <v>0</v>
      </c>
      <c r="BK26" s="126"/>
      <c r="BL26" s="126">
        <v>0</v>
      </c>
      <c r="BM26" s="126">
        <v>0</v>
      </c>
      <c r="BN26" s="126">
        <v>0</v>
      </c>
      <c r="BO26" s="126">
        <v>0</v>
      </c>
      <c r="BP26" s="126">
        <v>0</v>
      </c>
      <c r="BQ26" s="126">
        <v>0</v>
      </c>
      <c r="BR26" s="126">
        <v>0</v>
      </c>
      <c r="BS26" s="126">
        <v>0</v>
      </c>
      <c r="BT26" s="126">
        <v>0</v>
      </c>
      <c r="BU26" s="126">
        <v>0</v>
      </c>
      <c r="BV26" s="126">
        <v>0</v>
      </c>
      <c r="BW26" s="126">
        <v>0</v>
      </c>
      <c r="BX26" s="126">
        <v>0</v>
      </c>
      <c r="BY26" s="126">
        <v>0</v>
      </c>
      <c r="BZ26" s="126">
        <v>0</v>
      </c>
      <c r="CA26" s="126">
        <v>0</v>
      </c>
      <c r="CB26" s="126">
        <v>1</v>
      </c>
      <c r="CC26" s="126">
        <v>0</v>
      </c>
      <c r="CD26" s="126">
        <v>0</v>
      </c>
      <c r="CE26" s="126">
        <v>0</v>
      </c>
      <c r="CF26" s="126">
        <v>0</v>
      </c>
      <c r="CG26" s="126"/>
      <c r="CH26" s="126">
        <v>0</v>
      </c>
      <c r="CI26" s="126">
        <v>0</v>
      </c>
      <c r="CJ26" s="126">
        <v>0</v>
      </c>
      <c r="CK26" s="126">
        <v>0</v>
      </c>
      <c r="CL26" s="126">
        <v>0</v>
      </c>
      <c r="CM26" s="126">
        <v>0</v>
      </c>
      <c r="CN26" s="126">
        <v>0</v>
      </c>
      <c r="CO26" s="126">
        <v>0</v>
      </c>
      <c r="CP26" s="126">
        <v>0</v>
      </c>
      <c r="CQ26" s="126">
        <v>0</v>
      </c>
      <c r="CR26" s="126">
        <v>0</v>
      </c>
      <c r="CS26" s="126">
        <v>0</v>
      </c>
      <c r="CT26" s="126">
        <v>0</v>
      </c>
      <c r="CU26" s="126">
        <v>0</v>
      </c>
      <c r="CV26" s="126">
        <v>0</v>
      </c>
      <c r="CW26" s="126">
        <v>0</v>
      </c>
      <c r="CX26" s="126">
        <v>0</v>
      </c>
      <c r="CY26" s="126">
        <v>0</v>
      </c>
      <c r="CZ26" s="126">
        <v>0</v>
      </c>
      <c r="DA26" s="126">
        <v>0</v>
      </c>
      <c r="DB26" s="126">
        <v>48</v>
      </c>
      <c r="DC26" s="126">
        <v>0</v>
      </c>
      <c r="DD26" s="126">
        <v>0</v>
      </c>
      <c r="DE26" s="126">
        <v>24</v>
      </c>
      <c r="DF26" s="126">
        <v>0</v>
      </c>
      <c r="DG26" s="126">
        <v>0</v>
      </c>
      <c r="DH26" s="126">
        <v>0</v>
      </c>
      <c r="DI26" s="126">
        <v>0</v>
      </c>
      <c r="DJ26" s="126">
        <v>11</v>
      </c>
      <c r="DK26" s="126">
        <v>0</v>
      </c>
      <c r="DL26" s="126">
        <v>118</v>
      </c>
      <c r="DM26" s="126">
        <v>255</v>
      </c>
      <c r="DN26" s="126">
        <v>0</v>
      </c>
      <c r="DO26" s="126">
        <v>0</v>
      </c>
      <c r="DP26" s="126">
        <v>0</v>
      </c>
      <c r="DQ26" s="126">
        <v>0</v>
      </c>
      <c r="DR26" s="126">
        <v>0</v>
      </c>
      <c r="DS26" s="126">
        <v>0</v>
      </c>
      <c r="DT26" s="126">
        <v>0</v>
      </c>
      <c r="DU26" s="126">
        <v>0</v>
      </c>
      <c r="DV26" s="126">
        <v>0</v>
      </c>
      <c r="DW26" s="126">
        <v>0</v>
      </c>
      <c r="DX26" s="126">
        <v>0</v>
      </c>
      <c r="DY26" s="126">
        <v>0</v>
      </c>
      <c r="DZ26" s="126">
        <v>0</v>
      </c>
      <c r="EA26" s="126">
        <v>0</v>
      </c>
      <c r="EB26" s="126">
        <v>0</v>
      </c>
      <c r="EC26" s="126">
        <v>68</v>
      </c>
      <c r="ED26" s="126">
        <v>0</v>
      </c>
      <c r="EE26" s="126"/>
      <c r="EF26" s="126">
        <v>0</v>
      </c>
      <c r="EG26" s="126">
        <v>0</v>
      </c>
      <c r="EH26" s="126">
        <v>0</v>
      </c>
      <c r="EI26" s="126">
        <v>0</v>
      </c>
      <c r="EJ26" s="126">
        <v>0</v>
      </c>
      <c r="EK26" s="126">
        <v>0</v>
      </c>
      <c r="EL26" s="126">
        <v>0</v>
      </c>
      <c r="EM26" s="126">
        <v>0</v>
      </c>
      <c r="EN26" s="126">
        <v>20</v>
      </c>
      <c r="EO26" s="126">
        <v>0</v>
      </c>
      <c r="EP26" s="126">
        <v>54</v>
      </c>
      <c r="EQ26" s="126">
        <f t="shared" si="0"/>
        <v>603</v>
      </c>
    </row>
    <row r="27" spans="1:147" ht="15" customHeight="1" x14ac:dyDescent="0.2">
      <c r="A27" s="124">
        <v>22</v>
      </c>
      <c r="B27" s="125" t="s">
        <v>222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  <c r="AC27" s="126">
        <v>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0</v>
      </c>
      <c r="AT27" s="126">
        <v>0</v>
      </c>
      <c r="AU27" s="126">
        <v>0</v>
      </c>
      <c r="AV27" s="126">
        <v>0</v>
      </c>
      <c r="AW27" s="126">
        <v>0</v>
      </c>
      <c r="AX27" s="126">
        <v>0</v>
      </c>
      <c r="AY27" s="126">
        <v>0</v>
      </c>
      <c r="AZ27" s="126">
        <v>0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126">
        <v>0</v>
      </c>
      <c r="BH27" s="126">
        <v>0</v>
      </c>
      <c r="BI27" s="126">
        <v>0</v>
      </c>
      <c r="BJ27" s="126">
        <v>0</v>
      </c>
      <c r="BK27" s="126"/>
      <c r="BL27" s="126">
        <v>0</v>
      </c>
      <c r="BM27" s="126">
        <v>0</v>
      </c>
      <c r="BN27" s="126">
        <v>0</v>
      </c>
      <c r="BO27" s="126">
        <v>0</v>
      </c>
      <c r="BP27" s="126">
        <v>0</v>
      </c>
      <c r="BQ27" s="126">
        <v>0</v>
      </c>
      <c r="BR27" s="126">
        <v>0</v>
      </c>
      <c r="BS27" s="126">
        <v>0</v>
      </c>
      <c r="BT27" s="126">
        <v>0</v>
      </c>
      <c r="BU27" s="126">
        <v>0</v>
      </c>
      <c r="BV27" s="126">
        <v>0</v>
      </c>
      <c r="BW27" s="126">
        <v>0</v>
      </c>
      <c r="BX27" s="126">
        <v>0</v>
      </c>
      <c r="BY27" s="126">
        <v>0</v>
      </c>
      <c r="BZ27" s="126">
        <v>0</v>
      </c>
      <c r="CA27" s="126">
        <v>0</v>
      </c>
      <c r="CB27" s="126">
        <v>0</v>
      </c>
      <c r="CC27" s="126">
        <v>0</v>
      </c>
      <c r="CD27" s="126">
        <v>0</v>
      </c>
      <c r="CE27" s="126">
        <v>0</v>
      </c>
      <c r="CF27" s="126">
        <v>0</v>
      </c>
      <c r="CG27" s="126"/>
      <c r="CH27" s="126">
        <v>0</v>
      </c>
      <c r="CI27" s="126">
        <v>0</v>
      </c>
      <c r="CJ27" s="126">
        <v>0</v>
      </c>
      <c r="CK27" s="126">
        <v>0</v>
      </c>
      <c r="CL27" s="126">
        <v>0</v>
      </c>
      <c r="CM27" s="126">
        <v>0</v>
      </c>
      <c r="CN27" s="126">
        <v>0</v>
      </c>
      <c r="CO27" s="126">
        <v>0</v>
      </c>
      <c r="CP27" s="126">
        <v>0</v>
      </c>
      <c r="CQ27" s="126">
        <v>0</v>
      </c>
      <c r="CR27" s="126">
        <v>0</v>
      </c>
      <c r="CS27" s="126">
        <v>0</v>
      </c>
      <c r="CT27" s="126">
        <v>0</v>
      </c>
      <c r="CU27" s="126">
        <v>0</v>
      </c>
      <c r="CV27" s="126">
        <v>0</v>
      </c>
      <c r="CW27" s="126">
        <v>0</v>
      </c>
      <c r="CX27" s="126">
        <v>0</v>
      </c>
      <c r="CY27" s="126">
        <v>0</v>
      </c>
      <c r="CZ27" s="126">
        <v>0</v>
      </c>
      <c r="DA27" s="126">
        <v>0</v>
      </c>
      <c r="DB27" s="126">
        <v>0</v>
      </c>
      <c r="DC27" s="126">
        <v>0</v>
      </c>
      <c r="DD27" s="126">
        <v>0</v>
      </c>
      <c r="DE27" s="126">
        <v>0</v>
      </c>
      <c r="DF27" s="126">
        <v>0</v>
      </c>
      <c r="DG27" s="126">
        <v>0</v>
      </c>
      <c r="DH27" s="126">
        <v>0</v>
      </c>
      <c r="DI27" s="126">
        <v>0</v>
      </c>
      <c r="DJ27" s="126">
        <v>112</v>
      </c>
      <c r="DK27" s="126">
        <v>0</v>
      </c>
      <c r="DL27" s="126">
        <v>0</v>
      </c>
      <c r="DM27" s="126">
        <v>0</v>
      </c>
      <c r="DN27" s="126">
        <v>0</v>
      </c>
      <c r="DO27" s="126">
        <v>0</v>
      </c>
      <c r="DP27" s="126">
        <v>0</v>
      </c>
      <c r="DQ27" s="126">
        <v>0</v>
      </c>
      <c r="DR27" s="126">
        <v>0</v>
      </c>
      <c r="DS27" s="126">
        <v>0</v>
      </c>
      <c r="DT27" s="126">
        <v>0</v>
      </c>
      <c r="DU27" s="126">
        <v>0</v>
      </c>
      <c r="DV27" s="126">
        <v>0</v>
      </c>
      <c r="DW27" s="126">
        <v>0</v>
      </c>
      <c r="DX27" s="126">
        <v>0</v>
      </c>
      <c r="DY27" s="126">
        <v>0</v>
      </c>
      <c r="DZ27" s="126">
        <v>0</v>
      </c>
      <c r="EA27" s="126">
        <v>0</v>
      </c>
      <c r="EB27" s="126">
        <v>0</v>
      </c>
      <c r="EC27" s="126">
        <v>0</v>
      </c>
      <c r="ED27" s="126">
        <v>0</v>
      </c>
      <c r="EE27" s="126"/>
      <c r="EF27" s="126">
        <v>0</v>
      </c>
      <c r="EG27" s="126">
        <v>0</v>
      </c>
      <c r="EH27" s="126">
        <v>0</v>
      </c>
      <c r="EI27" s="126">
        <v>0</v>
      </c>
      <c r="EJ27" s="126">
        <v>0</v>
      </c>
      <c r="EK27" s="126">
        <v>0</v>
      </c>
      <c r="EL27" s="126">
        <v>0</v>
      </c>
      <c r="EM27" s="126">
        <v>0</v>
      </c>
      <c r="EN27" s="126">
        <v>0</v>
      </c>
      <c r="EO27" s="126">
        <v>0</v>
      </c>
      <c r="EP27" s="126">
        <v>0</v>
      </c>
      <c r="EQ27" s="126">
        <f t="shared" si="0"/>
        <v>112</v>
      </c>
    </row>
    <row r="28" spans="1:147" ht="15" customHeight="1" x14ac:dyDescent="0.2">
      <c r="A28" s="124">
        <v>23</v>
      </c>
      <c r="B28" s="125" t="s">
        <v>223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  <c r="AC28" s="126">
        <v>0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6">
        <v>0</v>
      </c>
      <c r="AS28" s="126">
        <v>0</v>
      </c>
      <c r="AT28" s="126">
        <v>0</v>
      </c>
      <c r="AU28" s="126">
        <v>0</v>
      </c>
      <c r="AV28" s="126">
        <v>0</v>
      </c>
      <c r="AW28" s="126">
        <v>0</v>
      </c>
      <c r="AX28" s="126">
        <v>0</v>
      </c>
      <c r="AY28" s="126">
        <v>0</v>
      </c>
      <c r="AZ28" s="126">
        <v>0</v>
      </c>
      <c r="BA28" s="126">
        <v>0</v>
      </c>
      <c r="BB28" s="126">
        <v>0</v>
      </c>
      <c r="BC28" s="126">
        <v>0</v>
      </c>
      <c r="BD28" s="126">
        <v>0</v>
      </c>
      <c r="BE28" s="126">
        <v>0</v>
      </c>
      <c r="BF28" s="126">
        <v>0</v>
      </c>
      <c r="BG28" s="126">
        <v>0</v>
      </c>
      <c r="BH28" s="126">
        <v>0</v>
      </c>
      <c r="BI28" s="126">
        <v>0</v>
      </c>
      <c r="BJ28" s="126">
        <v>0</v>
      </c>
      <c r="BK28" s="126"/>
      <c r="BL28" s="126">
        <v>0</v>
      </c>
      <c r="BM28" s="126">
        <v>0</v>
      </c>
      <c r="BN28" s="126">
        <v>0</v>
      </c>
      <c r="BO28" s="126">
        <v>0</v>
      </c>
      <c r="BP28" s="126">
        <v>0</v>
      </c>
      <c r="BQ28" s="126">
        <v>0</v>
      </c>
      <c r="BR28" s="126">
        <v>0</v>
      </c>
      <c r="BS28" s="126">
        <v>0</v>
      </c>
      <c r="BT28" s="126">
        <v>0</v>
      </c>
      <c r="BU28" s="126">
        <v>0</v>
      </c>
      <c r="BV28" s="126">
        <v>0</v>
      </c>
      <c r="BW28" s="126">
        <v>0</v>
      </c>
      <c r="BX28" s="126">
        <v>0</v>
      </c>
      <c r="BY28" s="126">
        <v>0</v>
      </c>
      <c r="BZ28" s="126">
        <v>0</v>
      </c>
      <c r="CA28" s="126">
        <v>0</v>
      </c>
      <c r="CB28" s="126">
        <v>0</v>
      </c>
      <c r="CC28" s="126">
        <v>0</v>
      </c>
      <c r="CD28" s="126">
        <v>0</v>
      </c>
      <c r="CE28" s="126">
        <v>0</v>
      </c>
      <c r="CF28" s="126">
        <v>0</v>
      </c>
      <c r="CG28" s="126"/>
      <c r="CH28" s="126">
        <v>0</v>
      </c>
      <c r="CI28" s="126">
        <v>0</v>
      </c>
      <c r="CJ28" s="126">
        <v>0</v>
      </c>
      <c r="CK28" s="126">
        <v>0</v>
      </c>
      <c r="CL28" s="126">
        <v>0</v>
      </c>
      <c r="CM28" s="126">
        <v>0</v>
      </c>
      <c r="CN28" s="126">
        <v>0</v>
      </c>
      <c r="CO28" s="126">
        <v>0</v>
      </c>
      <c r="CP28" s="126">
        <v>0</v>
      </c>
      <c r="CQ28" s="126">
        <v>0</v>
      </c>
      <c r="CR28" s="126">
        <v>0</v>
      </c>
      <c r="CS28" s="126">
        <v>0</v>
      </c>
      <c r="CT28" s="126">
        <v>0</v>
      </c>
      <c r="CU28" s="126">
        <v>0</v>
      </c>
      <c r="CV28" s="126">
        <v>0</v>
      </c>
      <c r="CW28" s="126">
        <v>0</v>
      </c>
      <c r="CX28" s="126">
        <v>0</v>
      </c>
      <c r="CY28" s="126">
        <v>0</v>
      </c>
      <c r="CZ28" s="126">
        <v>0</v>
      </c>
      <c r="DA28" s="126">
        <v>0</v>
      </c>
      <c r="DB28" s="126">
        <v>0</v>
      </c>
      <c r="DC28" s="126">
        <v>0</v>
      </c>
      <c r="DD28" s="126">
        <v>0</v>
      </c>
      <c r="DE28" s="126">
        <v>0</v>
      </c>
      <c r="DF28" s="126">
        <v>0</v>
      </c>
      <c r="DG28" s="126">
        <v>0</v>
      </c>
      <c r="DH28" s="126">
        <v>0</v>
      </c>
      <c r="DI28" s="126">
        <v>0</v>
      </c>
      <c r="DJ28" s="126">
        <v>0</v>
      </c>
      <c r="DK28" s="126">
        <v>0</v>
      </c>
      <c r="DL28" s="126">
        <v>0</v>
      </c>
      <c r="DM28" s="126">
        <v>0</v>
      </c>
      <c r="DN28" s="126">
        <v>0</v>
      </c>
      <c r="DO28" s="126">
        <v>0</v>
      </c>
      <c r="DP28" s="126">
        <v>0</v>
      </c>
      <c r="DQ28" s="126">
        <v>0</v>
      </c>
      <c r="DR28" s="126">
        <v>0</v>
      </c>
      <c r="DS28" s="126">
        <v>0</v>
      </c>
      <c r="DT28" s="126">
        <v>0</v>
      </c>
      <c r="DU28" s="126">
        <v>0</v>
      </c>
      <c r="DV28" s="126">
        <v>0</v>
      </c>
      <c r="DW28" s="126">
        <v>0</v>
      </c>
      <c r="DX28" s="126">
        <v>0</v>
      </c>
      <c r="DY28" s="126">
        <v>0</v>
      </c>
      <c r="DZ28" s="126">
        <v>0</v>
      </c>
      <c r="EA28" s="126">
        <v>0</v>
      </c>
      <c r="EB28" s="126">
        <v>0</v>
      </c>
      <c r="EC28" s="126">
        <v>0</v>
      </c>
      <c r="ED28" s="126">
        <v>0</v>
      </c>
      <c r="EE28" s="126"/>
      <c r="EF28" s="126">
        <v>0</v>
      </c>
      <c r="EG28" s="126">
        <v>0</v>
      </c>
      <c r="EH28" s="126">
        <v>0</v>
      </c>
      <c r="EI28" s="126">
        <v>0</v>
      </c>
      <c r="EJ28" s="126">
        <v>0</v>
      </c>
      <c r="EK28" s="126">
        <v>0</v>
      </c>
      <c r="EL28" s="126">
        <v>0</v>
      </c>
      <c r="EM28" s="126">
        <v>0</v>
      </c>
      <c r="EN28" s="126">
        <v>0</v>
      </c>
      <c r="EO28" s="126">
        <v>0</v>
      </c>
      <c r="EP28" s="126">
        <v>0</v>
      </c>
      <c r="EQ28" s="126">
        <f t="shared" si="0"/>
        <v>0</v>
      </c>
    </row>
    <row r="29" spans="1:147" x14ac:dyDescent="0.2">
      <c r="A29" s="124">
        <v>24</v>
      </c>
      <c r="B29" s="125" t="s">
        <v>224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67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R29" s="126">
        <v>0</v>
      </c>
      <c r="AS29" s="126">
        <v>0</v>
      </c>
      <c r="AT29" s="126">
        <v>0</v>
      </c>
      <c r="AU29" s="126">
        <v>0</v>
      </c>
      <c r="AV29" s="126">
        <v>0</v>
      </c>
      <c r="AW29" s="126">
        <v>0</v>
      </c>
      <c r="AX29" s="126">
        <v>0</v>
      </c>
      <c r="AY29" s="126">
        <v>0</v>
      </c>
      <c r="AZ29" s="126">
        <v>0</v>
      </c>
      <c r="BA29" s="126">
        <v>0</v>
      </c>
      <c r="BB29" s="126">
        <v>0</v>
      </c>
      <c r="BC29" s="126">
        <v>0</v>
      </c>
      <c r="BD29" s="126">
        <v>0</v>
      </c>
      <c r="BE29" s="126">
        <v>0</v>
      </c>
      <c r="BF29" s="126">
        <v>0</v>
      </c>
      <c r="BG29" s="126">
        <v>0</v>
      </c>
      <c r="BH29" s="126">
        <v>0</v>
      </c>
      <c r="BI29" s="126">
        <v>0</v>
      </c>
      <c r="BJ29" s="126">
        <v>0</v>
      </c>
      <c r="BK29" s="126"/>
      <c r="BL29" s="126">
        <v>0</v>
      </c>
      <c r="BM29" s="126">
        <v>0</v>
      </c>
      <c r="BN29" s="126">
        <v>0</v>
      </c>
      <c r="BO29" s="126">
        <v>0</v>
      </c>
      <c r="BP29" s="126">
        <v>0</v>
      </c>
      <c r="BQ29" s="126">
        <v>0</v>
      </c>
      <c r="BR29" s="126">
        <v>0</v>
      </c>
      <c r="BS29" s="126">
        <v>0</v>
      </c>
      <c r="BT29" s="126">
        <v>0</v>
      </c>
      <c r="BU29" s="126">
        <v>0</v>
      </c>
      <c r="BV29" s="126">
        <v>0</v>
      </c>
      <c r="BW29" s="126">
        <v>0</v>
      </c>
      <c r="BX29" s="126">
        <v>0</v>
      </c>
      <c r="BY29" s="126">
        <v>0</v>
      </c>
      <c r="BZ29" s="126">
        <v>0</v>
      </c>
      <c r="CA29" s="126">
        <v>0</v>
      </c>
      <c r="CB29" s="126">
        <v>0</v>
      </c>
      <c r="CC29" s="126">
        <v>0</v>
      </c>
      <c r="CD29" s="126">
        <v>0</v>
      </c>
      <c r="CE29" s="126">
        <v>0</v>
      </c>
      <c r="CF29" s="126">
        <v>0</v>
      </c>
      <c r="CG29" s="126"/>
      <c r="CH29" s="126">
        <v>0</v>
      </c>
      <c r="CI29" s="126">
        <v>0</v>
      </c>
      <c r="CJ29" s="126">
        <v>0</v>
      </c>
      <c r="CK29" s="126">
        <v>0</v>
      </c>
      <c r="CL29" s="126">
        <v>0</v>
      </c>
      <c r="CM29" s="126">
        <v>0</v>
      </c>
      <c r="CN29" s="126">
        <v>0</v>
      </c>
      <c r="CO29" s="126">
        <v>0</v>
      </c>
      <c r="CP29" s="126">
        <v>0</v>
      </c>
      <c r="CQ29" s="126">
        <v>0</v>
      </c>
      <c r="CR29" s="126">
        <v>0</v>
      </c>
      <c r="CS29" s="126">
        <v>0</v>
      </c>
      <c r="CT29" s="126">
        <v>0</v>
      </c>
      <c r="CU29" s="126">
        <v>0</v>
      </c>
      <c r="CV29" s="126">
        <v>0</v>
      </c>
      <c r="CW29" s="126">
        <v>0</v>
      </c>
      <c r="CX29" s="126">
        <v>0</v>
      </c>
      <c r="CY29" s="126">
        <v>0</v>
      </c>
      <c r="CZ29" s="126">
        <v>0</v>
      </c>
      <c r="DA29" s="126">
        <v>0</v>
      </c>
      <c r="DB29" s="126">
        <v>0</v>
      </c>
      <c r="DC29" s="126">
        <v>0</v>
      </c>
      <c r="DD29" s="126">
        <v>0</v>
      </c>
      <c r="DE29" s="126">
        <v>0</v>
      </c>
      <c r="DF29" s="126">
        <v>0</v>
      </c>
      <c r="DG29" s="126">
        <v>0</v>
      </c>
      <c r="DH29" s="126">
        <v>0</v>
      </c>
      <c r="DI29" s="126">
        <v>0</v>
      </c>
      <c r="DJ29" s="126">
        <v>0</v>
      </c>
      <c r="DK29" s="126">
        <v>0</v>
      </c>
      <c r="DL29" s="126">
        <v>0</v>
      </c>
      <c r="DM29" s="126">
        <v>0</v>
      </c>
      <c r="DN29" s="126">
        <v>0</v>
      </c>
      <c r="DO29" s="126">
        <v>0</v>
      </c>
      <c r="DP29" s="126">
        <v>0</v>
      </c>
      <c r="DQ29" s="126">
        <v>0</v>
      </c>
      <c r="DR29" s="126">
        <v>0</v>
      </c>
      <c r="DS29" s="126">
        <v>0</v>
      </c>
      <c r="DT29" s="126">
        <v>0</v>
      </c>
      <c r="DU29" s="126">
        <v>0</v>
      </c>
      <c r="DV29" s="126">
        <v>0</v>
      </c>
      <c r="DW29" s="126">
        <v>0</v>
      </c>
      <c r="DX29" s="126">
        <v>0</v>
      </c>
      <c r="DY29" s="126">
        <v>0</v>
      </c>
      <c r="DZ29" s="126">
        <v>0</v>
      </c>
      <c r="EA29" s="126">
        <v>0</v>
      </c>
      <c r="EB29" s="126">
        <v>0</v>
      </c>
      <c r="EC29" s="126">
        <v>0</v>
      </c>
      <c r="ED29" s="126">
        <v>0</v>
      </c>
      <c r="EE29" s="126"/>
      <c r="EF29" s="126">
        <v>0</v>
      </c>
      <c r="EG29" s="126">
        <v>0</v>
      </c>
      <c r="EH29" s="126">
        <v>0</v>
      </c>
      <c r="EI29" s="126">
        <v>0</v>
      </c>
      <c r="EJ29" s="126">
        <v>0</v>
      </c>
      <c r="EK29" s="126">
        <v>0</v>
      </c>
      <c r="EL29" s="126">
        <v>0</v>
      </c>
      <c r="EM29" s="126">
        <v>0</v>
      </c>
      <c r="EN29" s="126">
        <v>0</v>
      </c>
      <c r="EO29" s="126">
        <v>0</v>
      </c>
      <c r="EP29" s="126">
        <v>0</v>
      </c>
      <c r="EQ29" s="126">
        <f t="shared" si="0"/>
        <v>67</v>
      </c>
    </row>
    <row r="30" spans="1:147" x14ac:dyDescent="0.2">
      <c r="A30" s="124">
        <v>25</v>
      </c>
      <c r="B30" s="125" t="s">
        <v>225</v>
      </c>
      <c r="C30" s="126">
        <v>0</v>
      </c>
      <c r="D30" s="126">
        <v>3180</v>
      </c>
      <c r="E30" s="126">
        <v>0</v>
      </c>
      <c r="F30" s="126">
        <v>0</v>
      </c>
      <c r="G30" s="126">
        <v>0</v>
      </c>
      <c r="H30" s="126">
        <v>598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26">
        <v>0</v>
      </c>
      <c r="AD30" s="126">
        <v>0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>
        <v>0</v>
      </c>
      <c r="AR30" s="126">
        <v>0</v>
      </c>
      <c r="AS30" s="126">
        <v>0</v>
      </c>
      <c r="AT30" s="126">
        <v>0</v>
      </c>
      <c r="AU30" s="126">
        <v>0</v>
      </c>
      <c r="AV30" s="126">
        <v>0</v>
      </c>
      <c r="AW30" s="126">
        <v>94</v>
      </c>
      <c r="AX30" s="126">
        <v>0</v>
      </c>
      <c r="AY30" s="126">
        <v>0</v>
      </c>
      <c r="AZ30" s="126">
        <v>0</v>
      </c>
      <c r="BA30" s="126">
        <v>0</v>
      </c>
      <c r="BB30" s="126">
        <v>0</v>
      </c>
      <c r="BC30" s="126">
        <v>0</v>
      </c>
      <c r="BD30" s="126">
        <v>0</v>
      </c>
      <c r="BE30" s="126">
        <v>0</v>
      </c>
      <c r="BF30" s="126">
        <v>0</v>
      </c>
      <c r="BG30" s="126">
        <v>0</v>
      </c>
      <c r="BH30" s="126">
        <v>0</v>
      </c>
      <c r="BI30" s="126">
        <v>0</v>
      </c>
      <c r="BJ30" s="126">
        <v>0</v>
      </c>
      <c r="BK30" s="126"/>
      <c r="BL30" s="126">
        <v>0</v>
      </c>
      <c r="BM30" s="126">
        <v>0</v>
      </c>
      <c r="BN30" s="126">
        <v>0</v>
      </c>
      <c r="BO30" s="126">
        <v>0</v>
      </c>
      <c r="BP30" s="126">
        <v>0</v>
      </c>
      <c r="BQ30" s="126">
        <v>0</v>
      </c>
      <c r="BR30" s="126">
        <v>0</v>
      </c>
      <c r="BS30" s="126">
        <v>0</v>
      </c>
      <c r="BT30" s="126">
        <v>0</v>
      </c>
      <c r="BU30" s="126">
        <v>0</v>
      </c>
      <c r="BV30" s="126">
        <v>0</v>
      </c>
      <c r="BW30" s="126">
        <v>0</v>
      </c>
      <c r="BX30" s="126">
        <v>0</v>
      </c>
      <c r="BY30" s="126">
        <v>0</v>
      </c>
      <c r="BZ30" s="126">
        <v>0</v>
      </c>
      <c r="CA30" s="126">
        <v>0</v>
      </c>
      <c r="CB30" s="126">
        <v>0</v>
      </c>
      <c r="CC30" s="126">
        <v>0</v>
      </c>
      <c r="CD30" s="126">
        <v>0</v>
      </c>
      <c r="CE30" s="126">
        <v>0</v>
      </c>
      <c r="CF30" s="126">
        <v>0</v>
      </c>
      <c r="CG30" s="126"/>
      <c r="CH30" s="126">
        <v>0</v>
      </c>
      <c r="CI30" s="126">
        <v>0</v>
      </c>
      <c r="CJ30" s="126">
        <v>0</v>
      </c>
      <c r="CK30" s="126">
        <v>0</v>
      </c>
      <c r="CL30" s="126">
        <v>0</v>
      </c>
      <c r="CM30" s="126">
        <v>0</v>
      </c>
      <c r="CN30" s="126">
        <v>0</v>
      </c>
      <c r="CO30" s="126">
        <v>0</v>
      </c>
      <c r="CP30" s="126">
        <v>0</v>
      </c>
      <c r="CQ30" s="126">
        <v>0</v>
      </c>
      <c r="CR30" s="126">
        <v>0</v>
      </c>
      <c r="CS30" s="126">
        <v>0</v>
      </c>
      <c r="CT30" s="126">
        <v>0</v>
      </c>
      <c r="CU30" s="126">
        <v>0</v>
      </c>
      <c r="CV30" s="126">
        <v>0</v>
      </c>
      <c r="CW30" s="126">
        <v>0</v>
      </c>
      <c r="CX30" s="126">
        <v>0</v>
      </c>
      <c r="CY30" s="126">
        <v>0</v>
      </c>
      <c r="CZ30" s="126">
        <v>0</v>
      </c>
      <c r="DA30" s="126">
        <v>0</v>
      </c>
      <c r="DB30" s="126">
        <v>0</v>
      </c>
      <c r="DC30" s="126">
        <v>0</v>
      </c>
      <c r="DD30" s="126">
        <v>0</v>
      </c>
      <c r="DE30" s="126">
        <v>0</v>
      </c>
      <c r="DF30" s="126">
        <v>0</v>
      </c>
      <c r="DG30" s="126">
        <v>0</v>
      </c>
      <c r="DH30" s="126">
        <v>0</v>
      </c>
      <c r="DI30" s="126">
        <v>0</v>
      </c>
      <c r="DJ30" s="126">
        <v>0</v>
      </c>
      <c r="DK30" s="126">
        <v>0</v>
      </c>
      <c r="DL30" s="126">
        <v>0</v>
      </c>
      <c r="DM30" s="126">
        <v>0</v>
      </c>
      <c r="DN30" s="126">
        <v>0</v>
      </c>
      <c r="DO30" s="126">
        <v>0</v>
      </c>
      <c r="DP30" s="126">
        <v>0</v>
      </c>
      <c r="DQ30" s="126">
        <v>0</v>
      </c>
      <c r="DR30" s="126">
        <v>0</v>
      </c>
      <c r="DS30" s="126">
        <v>0</v>
      </c>
      <c r="DT30" s="126">
        <v>0</v>
      </c>
      <c r="DU30" s="126">
        <v>0</v>
      </c>
      <c r="DV30" s="126">
        <v>0</v>
      </c>
      <c r="DW30" s="126">
        <v>0</v>
      </c>
      <c r="DX30" s="126">
        <v>0</v>
      </c>
      <c r="DY30" s="126">
        <v>0</v>
      </c>
      <c r="DZ30" s="126">
        <v>0</v>
      </c>
      <c r="EA30" s="126">
        <v>0</v>
      </c>
      <c r="EB30" s="126">
        <v>0</v>
      </c>
      <c r="EC30" s="126">
        <v>0</v>
      </c>
      <c r="ED30" s="126">
        <v>0</v>
      </c>
      <c r="EE30" s="126"/>
      <c r="EF30" s="126">
        <v>0</v>
      </c>
      <c r="EG30" s="126">
        <v>0</v>
      </c>
      <c r="EH30" s="126">
        <v>0</v>
      </c>
      <c r="EI30" s="126">
        <v>0</v>
      </c>
      <c r="EJ30" s="126">
        <v>0</v>
      </c>
      <c r="EK30" s="126">
        <v>0</v>
      </c>
      <c r="EL30" s="126">
        <v>0</v>
      </c>
      <c r="EM30" s="126">
        <v>0</v>
      </c>
      <c r="EN30" s="126">
        <v>0</v>
      </c>
      <c r="EO30" s="126">
        <v>0</v>
      </c>
      <c r="EP30" s="126">
        <v>0</v>
      </c>
      <c r="EQ30" s="126">
        <f t="shared" si="0"/>
        <v>3872</v>
      </c>
    </row>
    <row r="31" spans="1:147" ht="28.5" customHeight="1" x14ac:dyDescent="0.2">
      <c r="A31" s="124">
        <v>28</v>
      </c>
      <c r="B31" s="125" t="s">
        <v>226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6">
        <v>0</v>
      </c>
      <c r="AY31" s="126">
        <v>0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0</v>
      </c>
      <c r="BF31" s="126">
        <v>0</v>
      </c>
      <c r="BG31" s="126">
        <v>0</v>
      </c>
      <c r="BH31" s="126">
        <v>0</v>
      </c>
      <c r="BI31" s="126">
        <v>0</v>
      </c>
      <c r="BJ31" s="126">
        <v>0</v>
      </c>
      <c r="BK31" s="126"/>
      <c r="BL31" s="126">
        <v>0</v>
      </c>
      <c r="BM31" s="126">
        <v>0</v>
      </c>
      <c r="BN31" s="126">
        <v>0</v>
      </c>
      <c r="BO31" s="126">
        <v>0</v>
      </c>
      <c r="BP31" s="126">
        <v>0</v>
      </c>
      <c r="BQ31" s="126">
        <v>0</v>
      </c>
      <c r="BR31" s="126">
        <v>0</v>
      </c>
      <c r="BS31" s="126">
        <v>0</v>
      </c>
      <c r="BT31" s="126">
        <v>0</v>
      </c>
      <c r="BU31" s="126">
        <v>0</v>
      </c>
      <c r="BV31" s="126">
        <v>420</v>
      </c>
      <c r="BW31" s="126">
        <v>0</v>
      </c>
      <c r="BX31" s="126">
        <v>0</v>
      </c>
      <c r="BY31" s="126">
        <v>0</v>
      </c>
      <c r="BZ31" s="126">
        <v>70</v>
      </c>
      <c r="CA31" s="126">
        <v>0</v>
      </c>
      <c r="CB31" s="126">
        <v>0</v>
      </c>
      <c r="CC31" s="126">
        <v>100</v>
      </c>
      <c r="CD31" s="126">
        <v>260</v>
      </c>
      <c r="CE31" s="126">
        <v>0</v>
      </c>
      <c r="CF31" s="126">
        <v>0</v>
      </c>
      <c r="CG31" s="126"/>
      <c r="CH31" s="126">
        <v>0</v>
      </c>
      <c r="CI31" s="126">
        <v>0</v>
      </c>
      <c r="CJ31" s="126">
        <v>0</v>
      </c>
      <c r="CK31" s="126">
        <v>0</v>
      </c>
      <c r="CL31" s="126">
        <v>0</v>
      </c>
      <c r="CM31" s="126">
        <v>0</v>
      </c>
      <c r="CN31" s="126">
        <v>0</v>
      </c>
      <c r="CO31" s="126">
        <v>0</v>
      </c>
      <c r="CP31" s="126">
        <v>0</v>
      </c>
      <c r="CQ31" s="126">
        <v>0</v>
      </c>
      <c r="CR31" s="126">
        <v>0</v>
      </c>
      <c r="CS31" s="126">
        <v>0</v>
      </c>
      <c r="CT31" s="126">
        <v>0</v>
      </c>
      <c r="CU31" s="126">
        <v>0</v>
      </c>
      <c r="CV31" s="126">
        <v>0</v>
      </c>
      <c r="CW31" s="126">
        <v>0</v>
      </c>
      <c r="CX31" s="126">
        <v>0</v>
      </c>
      <c r="CY31" s="126">
        <v>0</v>
      </c>
      <c r="CZ31" s="126">
        <v>0</v>
      </c>
      <c r="DA31" s="126">
        <v>0</v>
      </c>
      <c r="DB31" s="126">
        <v>0</v>
      </c>
      <c r="DC31" s="126">
        <v>0</v>
      </c>
      <c r="DD31" s="126">
        <v>0</v>
      </c>
      <c r="DE31" s="126">
        <v>0</v>
      </c>
      <c r="DF31" s="126">
        <v>0</v>
      </c>
      <c r="DG31" s="126">
        <v>0</v>
      </c>
      <c r="DH31" s="126">
        <v>0</v>
      </c>
      <c r="DI31" s="126">
        <v>0</v>
      </c>
      <c r="DJ31" s="126">
        <v>0</v>
      </c>
      <c r="DK31" s="126">
        <v>0</v>
      </c>
      <c r="DL31" s="126">
        <v>0</v>
      </c>
      <c r="DM31" s="126">
        <v>0</v>
      </c>
      <c r="DN31" s="126">
        <v>0</v>
      </c>
      <c r="DO31" s="126">
        <v>0</v>
      </c>
      <c r="DP31" s="126">
        <v>0</v>
      </c>
      <c r="DQ31" s="126">
        <v>0</v>
      </c>
      <c r="DR31" s="126">
        <v>0</v>
      </c>
      <c r="DS31" s="126">
        <v>0</v>
      </c>
      <c r="DT31" s="126">
        <v>0</v>
      </c>
      <c r="DU31" s="126">
        <v>0</v>
      </c>
      <c r="DV31" s="126">
        <v>0</v>
      </c>
      <c r="DW31" s="126">
        <v>0</v>
      </c>
      <c r="DX31" s="126">
        <v>0</v>
      </c>
      <c r="DY31" s="126">
        <v>0</v>
      </c>
      <c r="DZ31" s="126">
        <v>0</v>
      </c>
      <c r="EA31" s="126">
        <v>0</v>
      </c>
      <c r="EB31" s="126">
        <v>0</v>
      </c>
      <c r="EC31" s="126">
        <v>0</v>
      </c>
      <c r="ED31" s="126">
        <v>0</v>
      </c>
      <c r="EE31" s="126"/>
      <c r="EF31" s="126">
        <v>0</v>
      </c>
      <c r="EG31" s="126">
        <v>0</v>
      </c>
      <c r="EH31" s="126">
        <v>0</v>
      </c>
      <c r="EI31" s="126">
        <v>0</v>
      </c>
      <c r="EJ31" s="126">
        <v>0</v>
      </c>
      <c r="EK31" s="126">
        <v>0</v>
      </c>
      <c r="EL31" s="126">
        <v>0</v>
      </c>
      <c r="EM31" s="126">
        <v>0</v>
      </c>
      <c r="EN31" s="126">
        <v>0</v>
      </c>
      <c r="EO31" s="126">
        <v>0</v>
      </c>
      <c r="EP31" s="126">
        <v>0</v>
      </c>
      <c r="EQ31" s="126">
        <f t="shared" si="0"/>
        <v>850</v>
      </c>
    </row>
    <row r="32" spans="1:147" x14ac:dyDescent="0.2">
      <c r="A32" s="124">
        <v>35</v>
      </c>
      <c r="B32" s="125" t="s">
        <v>227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3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4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12</v>
      </c>
      <c r="AR32" s="126">
        <v>0</v>
      </c>
      <c r="AS32" s="126">
        <v>0</v>
      </c>
      <c r="AT32" s="126">
        <v>0</v>
      </c>
      <c r="AU32" s="126">
        <v>2</v>
      </c>
      <c r="AV32" s="126">
        <v>0</v>
      </c>
      <c r="AW32" s="126">
        <v>0</v>
      </c>
      <c r="AX32" s="126">
        <v>12</v>
      </c>
      <c r="AY32" s="126">
        <v>0</v>
      </c>
      <c r="AZ32" s="126">
        <v>0</v>
      </c>
      <c r="BA32" s="126">
        <v>0</v>
      </c>
      <c r="BB32" s="126">
        <v>0</v>
      </c>
      <c r="BC32" s="126">
        <v>0</v>
      </c>
      <c r="BD32" s="126">
        <v>0</v>
      </c>
      <c r="BE32" s="126">
        <v>0</v>
      </c>
      <c r="BF32" s="126">
        <v>0</v>
      </c>
      <c r="BG32" s="126">
        <v>0</v>
      </c>
      <c r="BH32" s="126">
        <v>0</v>
      </c>
      <c r="BI32" s="126">
        <v>0</v>
      </c>
      <c r="BJ32" s="126">
        <v>0</v>
      </c>
      <c r="BK32" s="126"/>
      <c r="BL32" s="126">
        <v>0</v>
      </c>
      <c r="BM32" s="126">
        <v>0</v>
      </c>
      <c r="BN32" s="126">
        <v>0</v>
      </c>
      <c r="BO32" s="126">
        <v>0</v>
      </c>
      <c r="BP32" s="126">
        <v>0</v>
      </c>
      <c r="BQ32" s="126">
        <v>0</v>
      </c>
      <c r="BR32" s="126">
        <v>0</v>
      </c>
      <c r="BS32" s="126">
        <v>3541</v>
      </c>
      <c r="BT32" s="126">
        <v>0</v>
      </c>
      <c r="BU32" s="126">
        <v>0</v>
      </c>
      <c r="BV32" s="126">
        <v>0</v>
      </c>
      <c r="BW32" s="126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26">
        <v>0</v>
      </c>
      <c r="CG32" s="126"/>
      <c r="CH32" s="126">
        <v>4461</v>
      </c>
      <c r="CI32" s="126">
        <v>0</v>
      </c>
      <c r="CJ32" s="126">
        <v>0</v>
      </c>
      <c r="CK32" s="126">
        <v>0</v>
      </c>
      <c r="CL32" s="126">
        <v>0</v>
      </c>
      <c r="CM32" s="126">
        <v>0</v>
      </c>
      <c r="CN32" s="126">
        <v>0</v>
      </c>
      <c r="CO32" s="126">
        <v>0</v>
      </c>
      <c r="CP32" s="126">
        <v>0</v>
      </c>
      <c r="CQ32" s="126">
        <v>0</v>
      </c>
      <c r="CR32" s="126">
        <v>0</v>
      </c>
      <c r="CS32" s="126">
        <v>0</v>
      </c>
      <c r="CT32" s="126">
        <v>0</v>
      </c>
      <c r="CU32" s="126">
        <v>0</v>
      </c>
      <c r="CV32" s="126">
        <v>0</v>
      </c>
      <c r="CW32" s="126">
        <v>0</v>
      </c>
      <c r="CX32" s="126">
        <v>0</v>
      </c>
      <c r="CY32" s="126">
        <v>12</v>
      </c>
      <c r="CZ32" s="126">
        <v>23</v>
      </c>
      <c r="DA32" s="126">
        <v>0</v>
      </c>
      <c r="DB32" s="126">
        <v>0</v>
      </c>
      <c r="DC32" s="126">
        <v>0</v>
      </c>
      <c r="DD32" s="126">
        <v>23</v>
      </c>
      <c r="DE32" s="126">
        <v>0</v>
      </c>
      <c r="DF32" s="126">
        <v>12</v>
      </c>
      <c r="DG32" s="126">
        <v>0</v>
      </c>
      <c r="DH32" s="126">
        <v>58</v>
      </c>
      <c r="DI32" s="126">
        <v>0</v>
      </c>
      <c r="DJ32" s="126">
        <v>37</v>
      </c>
      <c r="DK32" s="126">
        <v>23</v>
      </c>
      <c r="DL32" s="126">
        <v>12</v>
      </c>
      <c r="DM32" s="126">
        <v>18</v>
      </c>
      <c r="DN32" s="126">
        <v>0</v>
      </c>
      <c r="DO32" s="126">
        <v>0</v>
      </c>
      <c r="DP32" s="126">
        <v>0</v>
      </c>
      <c r="DQ32" s="126">
        <v>35</v>
      </c>
      <c r="DR32" s="126">
        <v>58</v>
      </c>
      <c r="DS32" s="126">
        <v>12</v>
      </c>
      <c r="DT32" s="126">
        <v>58</v>
      </c>
      <c r="DU32" s="126">
        <v>0</v>
      </c>
      <c r="DV32" s="126">
        <v>12</v>
      </c>
      <c r="DW32" s="126">
        <v>0</v>
      </c>
      <c r="DX32" s="126">
        <v>0</v>
      </c>
      <c r="DY32" s="126">
        <v>0</v>
      </c>
      <c r="DZ32" s="126">
        <v>0</v>
      </c>
      <c r="EA32" s="126">
        <v>0</v>
      </c>
      <c r="EB32" s="126">
        <v>8</v>
      </c>
      <c r="EC32" s="126">
        <v>0</v>
      </c>
      <c r="ED32" s="126">
        <v>0</v>
      </c>
      <c r="EE32" s="126"/>
      <c r="EF32" s="126">
        <v>0</v>
      </c>
      <c r="EG32" s="126">
        <v>0</v>
      </c>
      <c r="EH32" s="126">
        <v>0</v>
      </c>
      <c r="EI32" s="126">
        <v>0</v>
      </c>
      <c r="EJ32" s="126">
        <v>0</v>
      </c>
      <c r="EK32" s="126">
        <v>0</v>
      </c>
      <c r="EL32" s="126">
        <v>0</v>
      </c>
      <c r="EM32" s="126">
        <v>0</v>
      </c>
      <c r="EN32" s="126">
        <v>0</v>
      </c>
      <c r="EO32" s="126">
        <v>0</v>
      </c>
      <c r="EP32" s="126">
        <v>0</v>
      </c>
      <c r="EQ32" s="126">
        <f t="shared" si="0"/>
        <v>8436</v>
      </c>
    </row>
    <row r="33" spans="1:147" x14ac:dyDescent="0.2">
      <c r="A33" s="124">
        <v>36</v>
      </c>
      <c r="B33" s="125" t="s">
        <v>228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0</v>
      </c>
      <c r="AT33" s="126">
        <v>0</v>
      </c>
      <c r="AU33" s="126">
        <v>0</v>
      </c>
      <c r="AV33" s="126">
        <v>0</v>
      </c>
      <c r="AW33" s="126">
        <v>0</v>
      </c>
      <c r="AX33" s="126">
        <v>0</v>
      </c>
      <c r="AY33" s="126">
        <v>0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0</v>
      </c>
      <c r="BF33" s="126">
        <v>0</v>
      </c>
      <c r="BG33" s="126">
        <v>0</v>
      </c>
      <c r="BH33" s="126">
        <v>0</v>
      </c>
      <c r="BI33" s="126">
        <v>0</v>
      </c>
      <c r="BJ33" s="126">
        <v>0</v>
      </c>
      <c r="BK33" s="126"/>
      <c r="BL33" s="126">
        <v>0</v>
      </c>
      <c r="BM33" s="126">
        <v>0</v>
      </c>
      <c r="BN33" s="126">
        <v>0</v>
      </c>
      <c r="BO33" s="126">
        <v>0</v>
      </c>
      <c r="BP33" s="126">
        <v>0</v>
      </c>
      <c r="BQ33" s="126">
        <v>0</v>
      </c>
      <c r="BR33" s="126">
        <v>0</v>
      </c>
      <c r="BS33" s="126">
        <v>0</v>
      </c>
      <c r="BT33" s="126">
        <v>0</v>
      </c>
      <c r="BU33" s="126">
        <v>0</v>
      </c>
      <c r="BV33" s="126">
        <v>0</v>
      </c>
      <c r="BW33" s="126">
        <v>0</v>
      </c>
      <c r="BX33" s="126">
        <v>0</v>
      </c>
      <c r="BY33" s="126">
        <v>0</v>
      </c>
      <c r="BZ33" s="126">
        <v>0</v>
      </c>
      <c r="CA33" s="126">
        <v>0</v>
      </c>
      <c r="CB33" s="126">
        <v>0</v>
      </c>
      <c r="CC33" s="126">
        <v>0</v>
      </c>
      <c r="CD33" s="126">
        <v>0</v>
      </c>
      <c r="CE33" s="126">
        <v>0</v>
      </c>
      <c r="CF33" s="126">
        <v>0</v>
      </c>
      <c r="CG33" s="126"/>
      <c r="CH33" s="126">
        <v>0</v>
      </c>
      <c r="CI33" s="126">
        <v>0</v>
      </c>
      <c r="CJ33" s="126">
        <v>0</v>
      </c>
      <c r="CK33" s="126">
        <v>0</v>
      </c>
      <c r="CL33" s="126">
        <v>0</v>
      </c>
      <c r="CM33" s="126">
        <v>0</v>
      </c>
      <c r="CN33" s="126">
        <v>0</v>
      </c>
      <c r="CO33" s="126">
        <v>0</v>
      </c>
      <c r="CP33" s="126">
        <v>0</v>
      </c>
      <c r="CQ33" s="126">
        <v>0</v>
      </c>
      <c r="CR33" s="126">
        <v>0</v>
      </c>
      <c r="CS33" s="126">
        <v>0</v>
      </c>
      <c r="CT33" s="126">
        <v>0</v>
      </c>
      <c r="CU33" s="126">
        <v>0</v>
      </c>
      <c r="CV33" s="126">
        <v>0</v>
      </c>
      <c r="CW33" s="126">
        <v>0</v>
      </c>
      <c r="CX33" s="126">
        <v>0</v>
      </c>
      <c r="CY33" s="126">
        <v>0</v>
      </c>
      <c r="CZ33" s="126">
        <v>0</v>
      </c>
      <c r="DA33" s="126">
        <v>0</v>
      </c>
      <c r="DB33" s="126">
        <v>0</v>
      </c>
      <c r="DC33" s="126">
        <v>0</v>
      </c>
      <c r="DD33" s="126">
        <v>0</v>
      </c>
      <c r="DE33" s="126">
        <v>0</v>
      </c>
      <c r="DF33" s="126">
        <v>0</v>
      </c>
      <c r="DG33" s="126">
        <v>0</v>
      </c>
      <c r="DH33" s="126">
        <v>0</v>
      </c>
      <c r="DI33" s="126">
        <v>0</v>
      </c>
      <c r="DJ33" s="126">
        <v>1</v>
      </c>
      <c r="DK33" s="126">
        <v>0</v>
      </c>
      <c r="DL33" s="126">
        <v>0</v>
      </c>
      <c r="DM33" s="126">
        <v>0</v>
      </c>
      <c r="DN33" s="126">
        <v>0</v>
      </c>
      <c r="DO33" s="126">
        <v>0</v>
      </c>
      <c r="DP33" s="126">
        <v>0</v>
      </c>
      <c r="DQ33" s="126">
        <v>0</v>
      </c>
      <c r="DR33" s="126">
        <v>0</v>
      </c>
      <c r="DS33" s="126">
        <v>0</v>
      </c>
      <c r="DT33" s="126">
        <v>0</v>
      </c>
      <c r="DU33" s="126">
        <v>0</v>
      </c>
      <c r="DV33" s="126">
        <v>0</v>
      </c>
      <c r="DW33" s="126">
        <v>0</v>
      </c>
      <c r="DX33" s="126">
        <v>0</v>
      </c>
      <c r="DY33" s="126">
        <v>0</v>
      </c>
      <c r="DZ33" s="126">
        <v>0</v>
      </c>
      <c r="EA33" s="126">
        <v>0</v>
      </c>
      <c r="EB33" s="126">
        <v>0</v>
      </c>
      <c r="EC33" s="126">
        <v>0</v>
      </c>
      <c r="ED33" s="126">
        <v>0</v>
      </c>
      <c r="EE33" s="126"/>
      <c r="EF33" s="126">
        <v>0</v>
      </c>
      <c r="EG33" s="126">
        <v>0</v>
      </c>
      <c r="EH33" s="126">
        <v>0</v>
      </c>
      <c r="EI33" s="126">
        <v>0</v>
      </c>
      <c r="EJ33" s="126">
        <v>0</v>
      </c>
      <c r="EK33" s="126">
        <v>0</v>
      </c>
      <c r="EL33" s="126">
        <v>0</v>
      </c>
      <c r="EM33" s="126">
        <v>0</v>
      </c>
      <c r="EN33" s="126">
        <v>0</v>
      </c>
      <c r="EO33" s="126">
        <v>0</v>
      </c>
      <c r="EP33" s="126">
        <v>0</v>
      </c>
      <c r="EQ33" s="126">
        <f t="shared" si="0"/>
        <v>1</v>
      </c>
    </row>
    <row r="34" spans="1:147" x14ac:dyDescent="0.2">
      <c r="A34" s="124">
        <v>37</v>
      </c>
      <c r="B34" s="125" t="s">
        <v>229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6">
        <v>0</v>
      </c>
      <c r="AY34" s="126">
        <v>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0</v>
      </c>
      <c r="BF34" s="126">
        <v>0</v>
      </c>
      <c r="BG34" s="126">
        <v>0</v>
      </c>
      <c r="BH34" s="126">
        <v>0</v>
      </c>
      <c r="BI34" s="126">
        <v>0</v>
      </c>
      <c r="BJ34" s="126">
        <v>0</v>
      </c>
      <c r="BK34" s="126"/>
      <c r="BL34" s="126">
        <v>0</v>
      </c>
      <c r="BM34" s="126">
        <v>0</v>
      </c>
      <c r="BN34" s="126">
        <v>0</v>
      </c>
      <c r="BO34" s="126">
        <v>0</v>
      </c>
      <c r="BP34" s="126">
        <v>0</v>
      </c>
      <c r="BQ34" s="126">
        <v>0</v>
      </c>
      <c r="BR34" s="126">
        <v>0</v>
      </c>
      <c r="BS34" s="126">
        <v>0</v>
      </c>
      <c r="BT34" s="126">
        <v>0</v>
      </c>
      <c r="BU34" s="126">
        <v>0</v>
      </c>
      <c r="BV34" s="126">
        <v>0</v>
      </c>
      <c r="BW34" s="126">
        <v>0</v>
      </c>
      <c r="BX34" s="126">
        <v>0</v>
      </c>
      <c r="BY34" s="126">
        <v>0</v>
      </c>
      <c r="BZ34" s="126">
        <v>0</v>
      </c>
      <c r="CA34" s="126">
        <v>0</v>
      </c>
      <c r="CB34" s="126">
        <v>0</v>
      </c>
      <c r="CC34" s="126">
        <v>0</v>
      </c>
      <c r="CD34" s="126">
        <v>0</v>
      </c>
      <c r="CE34" s="126">
        <v>0</v>
      </c>
      <c r="CF34" s="126">
        <v>0</v>
      </c>
      <c r="CG34" s="126"/>
      <c r="CH34" s="126">
        <v>0</v>
      </c>
      <c r="CI34" s="126">
        <v>0</v>
      </c>
      <c r="CJ34" s="126">
        <v>0</v>
      </c>
      <c r="CK34" s="126">
        <v>0</v>
      </c>
      <c r="CL34" s="126">
        <v>0</v>
      </c>
      <c r="CM34" s="126">
        <v>0</v>
      </c>
      <c r="CN34" s="126">
        <v>0</v>
      </c>
      <c r="CO34" s="126">
        <v>0</v>
      </c>
      <c r="CP34" s="126">
        <v>0</v>
      </c>
      <c r="CQ34" s="126">
        <v>0</v>
      </c>
      <c r="CR34" s="126">
        <v>0</v>
      </c>
      <c r="CS34" s="126">
        <v>0</v>
      </c>
      <c r="CT34" s="126">
        <v>0</v>
      </c>
      <c r="CU34" s="126">
        <v>0</v>
      </c>
      <c r="CV34" s="126">
        <v>0</v>
      </c>
      <c r="CW34" s="126">
        <v>0</v>
      </c>
      <c r="CX34" s="126">
        <v>0</v>
      </c>
      <c r="CY34" s="126">
        <v>0</v>
      </c>
      <c r="CZ34" s="126">
        <v>0</v>
      </c>
      <c r="DA34" s="126">
        <v>0</v>
      </c>
      <c r="DB34" s="126">
        <v>0</v>
      </c>
      <c r="DC34" s="126">
        <v>0</v>
      </c>
      <c r="DD34" s="126">
        <v>0</v>
      </c>
      <c r="DE34" s="126">
        <v>0</v>
      </c>
      <c r="DF34" s="126">
        <v>0</v>
      </c>
      <c r="DG34" s="126">
        <v>0</v>
      </c>
      <c r="DH34" s="126">
        <v>0</v>
      </c>
      <c r="DI34" s="126">
        <v>0</v>
      </c>
      <c r="DJ34" s="126">
        <v>0</v>
      </c>
      <c r="DK34" s="126">
        <v>0</v>
      </c>
      <c r="DL34" s="126">
        <v>0</v>
      </c>
      <c r="DM34" s="126">
        <v>0</v>
      </c>
      <c r="DN34" s="126">
        <v>0</v>
      </c>
      <c r="DO34" s="126">
        <v>0</v>
      </c>
      <c r="DP34" s="126">
        <v>0</v>
      </c>
      <c r="DQ34" s="126">
        <v>115</v>
      </c>
      <c r="DR34" s="126">
        <v>0</v>
      </c>
      <c r="DS34" s="126">
        <v>0</v>
      </c>
      <c r="DT34" s="126">
        <v>0</v>
      </c>
      <c r="DU34" s="126">
        <v>0</v>
      </c>
      <c r="DV34" s="126">
        <v>0</v>
      </c>
      <c r="DW34" s="126">
        <v>0</v>
      </c>
      <c r="DX34" s="126">
        <v>0</v>
      </c>
      <c r="DY34" s="126">
        <v>0</v>
      </c>
      <c r="DZ34" s="126">
        <v>0</v>
      </c>
      <c r="EA34" s="126">
        <v>0</v>
      </c>
      <c r="EB34" s="126">
        <v>0</v>
      </c>
      <c r="EC34" s="126">
        <v>0</v>
      </c>
      <c r="ED34" s="126">
        <v>0</v>
      </c>
      <c r="EE34" s="126"/>
      <c r="EF34" s="126">
        <v>0</v>
      </c>
      <c r="EG34" s="126">
        <v>0</v>
      </c>
      <c r="EH34" s="126">
        <v>0</v>
      </c>
      <c r="EI34" s="126">
        <v>0</v>
      </c>
      <c r="EJ34" s="126">
        <v>0</v>
      </c>
      <c r="EK34" s="126">
        <v>0</v>
      </c>
      <c r="EL34" s="126">
        <v>0</v>
      </c>
      <c r="EM34" s="126">
        <v>0</v>
      </c>
      <c r="EN34" s="126">
        <v>0</v>
      </c>
      <c r="EO34" s="126">
        <v>0</v>
      </c>
      <c r="EP34" s="126">
        <v>0</v>
      </c>
      <c r="EQ34" s="126">
        <f t="shared" si="0"/>
        <v>115</v>
      </c>
    </row>
    <row r="35" spans="1:147" x14ac:dyDescent="0.2">
      <c r="A35" s="124">
        <v>38</v>
      </c>
      <c r="B35" s="125" t="s">
        <v>230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10</v>
      </c>
      <c r="AP35" s="126">
        <v>0</v>
      </c>
      <c r="AQ35" s="126">
        <v>0</v>
      </c>
      <c r="AR35" s="126">
        <v>0</v>
      </c>
      <c r="AS35" s="126">
        <v>0</v>
      </c>
      <c r="AT35" s="126">
        <v>0</v>
      </c>
      <c r="AU35" s="126">
        <v>0</v>
      </c>
      <c r="AV35" s="126">
        <v>0</v>
      </c>
      <c r="AW35" s="126">
        <v>0</v>
      </c>
      <c r="AX35" s="126">
        <v>0</v>
      </c>
      <c r="AY35" s="126">
        <v>0</v>
      </c>
      <c r="AZ35" s="126">
        <v>0</v>
      </c>
      <c r="BA35" s="126">
        <v>0</v>
      </c>
      <c r="BB35" s="126">
        <v>0</v>
      </c>
      <c r="BC35" s="126">
        <v>0</v>
      </c>
      <c r="BD35" s="126">
        <v>0</v>
      </c>
      <c r="BE35" s="126">
        <v>0</v>
      </c>
      <c r="BF35" s="126">
        <v>0</v>
      </c>
      <c r="BG35" s="126">
        <v>0</v>
      </c>
      <c r="BH35" s="126">
        <v>0</v>
      </c>
      <c r="BI35" s="126">
        <v>0</v>
      </c>
      <c r="BJ35" s="126">
        <v>0</v>
      </c>
      <c r="BK35" s="126"/>
      <c r="BL35" s="126">
        <v>0</v>
      </c>
      <c r="BM35" s="126">
        <v>0</v>
      </c>
      <c r="BN35" s="126">
        <v>0</v>
      </c>
      <c r="BO35" s="126">
        <v>0</v>
      </c>
      <c r="BP35" s="126">
        <v>0</v>
      </c>
      <c r="BQ35" s="126">
        <v>0</v>
      </c>
      <c r="BR35" s="126">
        <v>0</v>
      </c>
      <c r="BS35" s="126">
        <v>0</v>
      </c>
      <c r="BT35" s="126">
        <v>0</v>
      </c>
      <c r="BU35" s="126">
        <v>0</v>
      </c>
      <c r="BV35" s="126">
        <v>0</v>
      </c>
      <c r="BW35" s="126">
        <v>0</v>
      </c>
      <c r="BX35" s="126">
        <v>0</v>
      </c>
      <c r="BY35" s="126">
        <v>0</v>
      </c>
      <c r="BZ35" s="126">
        <v>0</v>
      </c>
      <c r="CA35" s="126">
        <v>0</v>
      </c>
      <c r="CB35" s="126">
        <v>0</v>
      </c>
      <c r="CC35" s="126">
        <v>0</v>
      </c>
      <c r="CD35" s="126">
        <v>0</v>
      </c>
      <c r="CE35" s="126">
        <v>0</v>
      </c>
      <c r="CF35" s="126">
        <v>0</v>
      </c>
      <c r="CG35" s="126"/>
      <c r="CH35" s="126">
        <v>0</v>
      </c>
      <c r="CI35" s="126">
        <v>0</v>
      </c>
      <c r="CJ35" s="126">
        <v>0</v>
      </c>
      <c r="CK35" s="126">
        <v>0</v>
      </c>
      <c r="CL35" s="126">
        <v>0</v>
      </c>
      <c r="CM35" s="126">
        <v>0</v>
      </c>
      <c r="CN35" s="126">
        <v>0</v>
      </c>
      <c r="CO35" s="126">
        <v>0</v>
      </c>
      <c r="CP35" s="126">
        <v>0</v>
      </c>
      <c r="CQ35" s="126">
        <v>0</v>
      </c>
      <c r="CR35" s="126">
        <v>0</v>
      </c>
      <c r="CS35" s="126">
        <v>0</v>
      </c>
      <c r="CT35" s="126">
        <v>0</v>
      </c>
      <c r="CU35" s="126">
        <v>0</v>
      </c>
      <c r="CV35" s="126">
        <v>0</v>
      </c>
      <c r="CW35" s="126">
        <v>0</v>
      </c>
      <c r="CX35" s="126">
        <v>0</v>
      </c>
      <c r="CY35" s="126">
        <v>0</v>
      </c>
      <c r="CZ35" s="126">
        <v>0</v>
      </c>
      <c r="DA35" s="126">
        <v>0</v>
      </c>
      <c r="DB35" s="126">
        <v>0</v>
      </c>
      <c r="DC35" s="126">
        <v>0</v>
      </c>
      <c r="DD35" s="126">
        <v>0</v>
      </c>
      <c r="DE35" s="126">
        <v>0</v>
      </c>
      <c r="DF35" s="126">
        <v>0</v>
      </c>
      <c r="DG35" s="126">
        <v>0</v>
      </c>
      <c r="DH35" s="126">
        <v>0</v>
      </c>
      <c r="DI35" s="126">
        <v>0</v>
      </c>
      <c r="DJ35" s="126">
        <v>0</v>
      </c>
      <c r="DK35" s="126">
        <v>0</v>
      </c>
      <c r="DL35" s="126">
        <v>0</v>
      </c>
      <c r="DM35" s="126">
        <v>0</v>
      </c>
      <c r="DN35" s="126">
        <v>0</v>
      </c>
      <c r="DO35" s="126">
        <v>0</v>
      </c>
      <c r="DP35" s="126">
        <v>0</v>
      </c>
      <c r="DQ35" s="126">
        <v>0</v>
      </c>
      <c r="DR35" s="126">
        <v>0</v>
      </c>
      <c r="DS35" s="126">
        <v>0</v>
      </c>
      <c r="DT35" s="126">
        <v>0</v>
      </c>
      <c r="DU35" s="126">
        <v>0</v>
      </c>
      <c r="DV35" s="126">
        <v>0</v>
      </c>
      <c r="DW35" s="126">
        <v>0</v>
      </c>
      <c r="DX35" s="126">
        <v>0</v>
      </c>
      <c r="DY35" s="126">
        <v>0</v>
      </c>
      <c r="DZ35" s="126">
        <v>0</v>
      </c>
      <c r="EA35" s="126">
        <v>0</v>
      </c>
      <c r="EB35" s="126">
        <v>0</v>
      </c>
      <c r="EC35" s="126">
        <v>0</v>
      </c>
      <c r="ED35" s="126">
        <v>0</v>
      </c>
      <c r="EE35" s="126"/>
      <c r="EF35" s="126">
        <v>0</v>
      </c>
      <c r="EG35" s="126">
        <v>0</v>
      </c>
      <c r="EH35" s="126">
        <v>0</v>
      </c>
      <c r="EI35" s="126">
        <v>0</v>
      </c>
      <c r="EJ35" s="126">
        <v>0</v>
      </c>
      <c r="EK35" s="126">
        <v>0</v>
      </c>
      <c r="EL35" s="126">
        <v>0</v>
      </c>
      <c r="EM35" s="126">
        <v>0</v>
      </c>
      <c r="EN35" s="126">
        <v>0</v>
      </c>
      <c r="EO35" s="126">
        <v>0</v>
      </c>
      <c r="EP35" s="126">
        <v>0</v>
      </c>
      <c r="EQ35" s="126">
        <f t="shared" si="0"/>
        <v>10</v>
      </c>
    </row>
    <row r="36" spans="1:147" x14ac:dyDescent="0.2">
      <c r="A36" s="124">
        <v>39</v>
      </c>
      <c r="B36" s="125" t="s">
        <v>231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  <c r="AC36" s="126">
        <v>0</v>
      </c>
      <c r="AD36" s="126">
        <v>0</v>
      </c>
      <c r="AE36" s="126">
        <v>0</v>
      </c>
      <c r="AF36" s="126">
        <v>0</v>
      </c>
      <c r="AG36" s="126">
        <v>0</v>
      </c>
      <c r="AH36" s="126">
        <v>0</v>
      </c>
      <c r="AI36" s="126">
        <v>0</v>
      </c>
      <c r="AJ36" s="126">
        <v>0</v>
      </c>
      <c r="AK36" s="126">
        <v>0</v>
      </c>
      <c r="AL36" s="126">
        <v>0</v>
      </c>
      <c r="AM36" s="126">
        <v>0</v>
      </c>
      <c r="AN36" s="126">
        <v>0</v>
      </c>
      <c r="AO36" s="126">
        <v>0</v>
      </c>
      <c r="AP36" s="126">
        <v>0</v>
      </c>
      <c r="AQ36" s="126">
        <v>0</v>
      </c>
      <c r="AR36" s="126">
        <v>0</v>
      </c>
      <c r="AS36" s="126">
        <v>0</v>
      </c>
      <c r="AT36" s="126">
        <v>0</v>
      </c>
      <c r="AU36" s="126">
        <v>0</v>
      </c>
      <c r="AV36" s="126">
        <v>0</v>
      </c>
      <c r="AW36" s="126">
        <v>0</v>
      </c>
      <c r="AX36" s="126">
        <v>0</v>
      </c>
      <c r="AY36" s="126">
        <v>0</v>
      </c>
      <c r="AZ36" s="126">
        <v>0</v>
      </c>
      <c r="BA36" s="126">
        <v>0</v>
      </c>
      <c r="BB36" s="126">
        <v>0</v>
      </c>
      <c r="BC36" s="126">
        <v>0</v>
      </c>
      <c r="BD36" s="126">
        <v>0</v>
      </c>
      <c r="BE36" s="126">
        <v>0</v>
      </c>
      <c r="BF36" s="126">
        <v>0</v>
      </c>
      <c r="BG36" s="126">
        <v>0</v>
      </c>
      <c r="BH36" s="126">
        <v>0</v>
      </c>
      <c r="BI36" s="126">
        <v>0</v>
      </c>
      <c r="BJ36" s="126">
        <v>0</v>
      </c>
      <c r="BK36" s="126"/>
      <c r="BL36" s="126">
        <v>0</v>
      </c>
      <c r="BM36" s="126">
        <v>0</v>
      </c>
      <c r="BN36" s="126">
        <v>0</v>
      </c>
      <c r="BO36" s="126">
        <v>0</v>
      </c>
      <c r="BP36" s="126">
        <v>0</v>
      </c>
      <c r="BQ36" s="126">
        <v>0</v>
      </c>
      <c r="BR36" s="126">
        <v>0</v>
      </c>
      <c r="BS36" s="126">
        <v>0</v>
      </c>
      <c r="BT36" s="126">
        <v>0</v>
      </c>
      <c r="BU36" s="126">
        <v>0</v>
      </c>
      <c r="BV36" s="126">
        <v>0</v>
      </c>
      <c r="BW36" s="126">
        <v>0</v>
      </c>
      <c r="BX36" s="126">
        <v>0</v>
      </c>
      <c r="BY36" s="126">
        <v>0</v>
      </c>
      <c r="BZ36" s="126">
        <v>0</v>
      </c>
      <c r="CA36" s="126">
        <v>0</v>
      </c>
      <c r="CB36" s="126">
        <v>0</v>
      </c>
      <c r="CC36" s="126">
        <v>0</v>
      </c>
      <c r="CD36" s="126">
        <v>0</v>
      </c>
      <c r="CE36" s="126">
        <v>0</v>
      </c>
      <c r="CF36" s="126">
        <v>0</v>
      </c>
      <c r="CG36" s="126"/>
      <c r="CH36" s="126">
        <v>0</v>
      </c>
      <c r="CI36" s="126">
        <v>0</v>
      </c>
      <c r="CJ36" s="126">
        <v>0</v>
      </c>
      <c r="CK36" s="126">
        <v>0</v>
      </c>
      <c r="CL36" s="126">
        <v>0</v>
      </c>
      <c r="CM36" s="126">
        <v>0</v>
      </c>
      <c r="CN36" s="126">
        <v>0</v>
      </c>
      <c r="CO36" s="126">
        <v>0</v>
      </c>
      <c r="CP36" s="126">
        <v>0</v>
      </c>
      <c r="CQ36" s="126">
        <v>0</v>
      </c>
      <c r="CR36" s="126">
        <v>0</v>
      </c>
      <c r="CS36" s="126">
        <v>0</v>
      </c>
      <c r="CT36" s="126">
        <v>0</v>
      </c>
      <c r="CU36" s="126">
        <v>0</v>
      </c>
      <c r="CV36" s="126">
        <v>0</v>
      </c>
      <c r="CW36" s="126">
        <v>0</v>
      </c>
      <c r="CX36" s="126">
        <v>0</v>
      </c>
      <c r="CY36" s="126">
        <v>47</v>
      </c>
      <c r="CZ36" s="126">
        <v>0</v>
      </c>
      <c r="DA36" s="126">
        <v>0</v>
      </c>
      <c r="DB36" s="126">
        <v>0</v>
      </c>
      <c r="DC36" s="126">
        <v>0</v>
      </c>
      <c r="DD36" s="126">
        <v>0</v>
      </c>
      <c r="DE36" s="126">
        <v>25</v>
      </c>
      <c r="DF36" s="126">
        <v>0</v>
      </c>
      <c r="DG36" s="126">
        <v>0</v>
      </c>
      <c r="DH36" s="126">
        <v>0</v>
      </c>
      <c r="DI36" s="126">
        <v>0</v>
      </c>
      <c r="DJ36" s="126">
        <v>0</v>
      </c>
      <c r="DK36" s="126">
        <v>0</v>
      </c>
      <c r="DL36" s="126">
        <v>0</v>
      </c>
      <c r="DM36" s="126">
        <v>0</v>
      </c>
      <c r="DN36" s="126">
        <v>0</v>
      </c>
      <c r="DO36" s="126">
        <v>0</v>
      </c>
      <c r="DP36" s="126">
        <v>0</v>
      </c>
      <c r="DQ36" s="126">
        <v>0</v>
      </c>
      <c r="DR36" s="126">
        <v>0</v>
      </c>
      <c r="DS36" s="126">
        <v>0</v>
      </c>
      <c r="DT36" s="126">
        <v>0</v>
      </c>
      <c r="DU36" s="126">
        <v>0</v>
      </c>
      <c r="DV36" s="126">
        <v>0</v>
      </c>
      <c r="DW36" s="126">
        <v>0</v>
      </c>
      <c r="DX36" s="126">
        <v>0</v>
      </c>
      <c r="DY36" s="126">
        <v>0</v>
      </c>
      <c r="DZ36" s="126">
        <v>0</v>
      </c>
      <c r="EA36" s="126">
        <v>12</v>
      </c>
      <c r="EB36" s="126">
        <v>0</v>
      </c>
      <c r="EC36" s="126">
        <v>0</v>
      </c>
      <c r="ED36" s="126">
        <v>0</v>
      </c>
      <c r="EE36" s="126"/>
      <c r="EF36" s="126">
        <v>0</v>
      </c>
      <c r="EG36" s="126">
        <v>0</v>
      </c>
      <c r="EH36" s="126">
        <v>0</v>
      </c>
      <c r="EI36" s="126">
        <v>0</v>
      </c>
      <c r="EJ36" s="126">
        <v>0</v>
      </c>
      <c r="EK36" s="126">
        <v>0</v>
      </c>
      <c r="EL36" s="126">
        <v>0</v>
      </c>
      <c r="EM36" s="126">
        <v>0</v>
      </c>
      <c r="EN36" s="126">
        <v>0</v>
      </c>
      <c r="EO36" s="126">
        <v>0</v>
      </c>
      <c r="EP36" s="126">
        <v>0</v>
      </c>
      <c r="EQ36" s="126">
        <f t="shared" si="0"/>
        <v>84</v>
      </c>
    </row>
    <row r="37" spans="1:147" ht="15" customHeight="1" x14ac:dyDescent="0.2">
      <c r="A37" s="124">
        <v>40</v>
      </c>
      <c r="B37" s="125" t="s">
        <v>232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6">
        <v>0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6">
        <v>0</v>
      </c>
      <c r="AR37" s="126">
        <v>0</v>
      </c>
      <c r="AS37" s="126">
        <v>0</v>
      </c>
      <c r="AT37" s="126">
        <v>0</v>
      </c>
      <c r="AU37" s="126">
        <v>0</v>
      </c>
      <c r="AV37" s="126">
        <v>0</v>
      </c>
      <c r="AW37" s="126">
        <v>0</v>
      </c>
      <c r="AX37" s="126">
        <v>0</v>
      </c>
      <c r="AY37" s="126">
        <v>0</v>
      </c>
      <c r="AZ37" s="126">
        <v>0</v>
      </c>
      <c r="BA37" s="126">
        <v>0</v>
      </c>
      <c r="BB37" s="126">
        <v>0</v>
      </c>
      <c r="BC37" s="126">
        <v>0</v>
      </c>
      <c r="BD37" s="126">
        <v>0</v>
      </c>
      <c r="BE37" s="126">
        <v>0</v>
      </c>
      <c r="BF37" s="126">
        <v>0</v>
      </c>
      <c r="BG37" s="126">
        <v>0</v>
      </c>
      <c r="BH37" s="126">
        <v>0</v>
      </c>
      <c r="BI37" s="126">
        <v>0</v>
      </c>
      <c r="BJ37" s="126">
        <v>0</v>
      </c>
      <c r="BK37" s="126"/>
      <c r="BL37" s="126">
        <v>0</v>
      </c>
      <c r="BM37" s="126">
        <v>0</v>
      </c>
      <c r="BN37" s="126">
        <v>0</v>
      </c>
      <c r="BO37" s="126">
        <v>0</v>
      </c>
      <c r="BP37" s="126">
        <v>0</v>
      </c>
      <c r="BQ37" s="126">
        <v>0</v>
      </c>
      <c r="BR37" s="126">
        <v>0</v>
      </c>
      <c r="BS37" s="126">
        <v>0</v>
      </c>
      <c r="BT37" s="126">
        <v>0</v>
      </c>
      <c r="BU37" s="126">
        <v>0</v>
      </c>
      <c r="BV37" s="126">
        <v>0</v>
      </c>
      <c r="BW37" s="126">
        <v>0</v>
      </c>
      <c r="BX37" s="126">
        <v>0</v>
      </c>
      <c r="BY37" s="126">
        <v>0</v>
      </c>
      <c r="BZ37" s="126">
        <v>0</v>
      </c>
      <c r="CA37" s="126">
        <v>0</v>
      </c>
      <c r="CB37" s="126">
        <v>0</v>
      </c>
      <c r="CC37" s="126">
        <v>0</v>
      </c>
      <c r="CD37" s="126">
        <v>0</v>
      </c>
      <c r="CE37" s="126">
        <v>0</v>
      </c>
      <c r="CF37" s="126">
        <v>0</v>
      </c>
      <c r="CG37" s="126"/>
      <c r="CH37" s="126">
        <v>0</v>
      </c>
      <c r="CI37" s="126">
        <v>0</v>
      </c>
      <c r="CJ37" s="126">
        <v>0</v>
      </c>
      <c r="CK37" s="126">
        <v>0</v>
      </c>
      <c r="CL37" s="126">
        <v>0</v>
      </c>
      <c r="CM37" s="126">
        <v>0</v>
      </c>
      <c r="CN37" s="126">
        <v>0</v>
      </c>
      <c r="CO37" s="126">
        <v>0</v>
      </c>
      <c r="CP37" s="126">
        <v>0</v>
      </c>
      <c r="CQ37" s="126">
        <v>0</v>
      </c>
      <c r="CR37" s="126">
        <v>0</v>
      </c>
      <c r="CS37" s="126">
        <v>0</v>
      </c>
      <c r="CT37" s="126">
        <v>0</v>
      </c>
      <c r="CU37" s="126">
        <v>0</v>
      </c>
      <c r="CV37" s="126">
        <v>0</v>
      </c>
      <c r="CW37" s="126">
        <v>0</v>
      </c>
      <c r="CX37" s="126">
        <v>0</v>
      </c>
      <c r="CY37" s="126">
        <v>0</v>
      </c>
      <c r="CZ37" s="126">
        <v>0</v>
      </c>
      <c r="DA37" s="126">
        <v>0</v>
      </c>
      <c r="DB37" s="126">
        <v>0</v>
      </c>
      <c r="DC37" s="126">
        <v>0</v>
      </c>
      <c r="DD37" s="126">
        <v>0</v>
      </c>
      <c r="DE37" s="126">
        <v>0</v>
      </c>
      <c r="DF37" s="126">
        <v>0</v>
      </c>
      <c r="DG37" s="126">
        <v>0</v>
      </c>
      <c r="DH37" s="126">
        <v>0</v>
      </c>
      <c r="DI37" s="126">
        <v>0</v>
      </c>
      <c r="DJ37" s="126">
        <v>0</v>
      </c>
      <c r="DK37" s="126">
        <v>0</v>
      </c>
      <c r="DL37" s="126">
        <v>0</v>
      </c>
      <c r="DM37" s="126">
        <v>0</v>
      </c>
      <c r="DN37" s="126">
        <v>0</v>
      </c>
      <c r="DO37" s="126">
        <v>0</v>
      </c>
      <c r="DP37" s="126">
        <v>0</v>
      </c>
      <c r="DQ37" s="126">
        <v>0</v>
      </c>
      <c r="DR37" s="126">
        <v>0</v>
      </c>
      <c r="DS37" s="126">
        <v>0</v>
      </c>
      <c r="DT37" s="126">
        <v>0</v>
      </c>
      <c r="DU37" s="126">
        <v>0</v>
      </c>
      <c r="DV37" s="126">
        <v>0</v>
      </c>
      <c r="DW37" s="126">
        <v>0</v>
      </c>
      <c r="DX37" s="126">
        <v>0</v>
      </c>
      <c r="DY37" s="126">
        <v>0</v>
      </c>
      <c r="DZ37" s="126">
        <v>0</v>
      </c>
      <c r="EA37" s="126">
        <v>0</v>
      </c>
      <c r="EB37" s="126">
        <v>0</v>
      </c>
      <c r="EC37" s="126">
        <v>0</v>
      </c>
      <c r="ED37" s="126">
        <v>0</v>
      </c>
      <c r="EE37" s="126"/>
      <c r="EF37" s="126">
        <v>0</v>
      </c>
      <c r="EG37" s="126">
        <v>0</v>
      </c>
      <c r="EH37" s="126">
        <v>0</v>
      </c>
      <c r="EI37" s="126">
        <v>0</v>
      </c>
      <c r="EJ37" s="126">
        <v>0</v>
      </c>
      <c r="EK37" s="126">
        <v>0</v>
      </c>
      <c r="EL37" s="126">
        <v>0</v>
      </c>
      <c r="EM37" s="126">
        <v>0</v>
      </c>
      <c r="EN37" s="126">
        <v>0</v>
      </c>
      <c r="EO37" s="126">
        <v>0</v>
      </c>
      <c r="EP37" s="126">
        <v>0</v>
      </c>
      <c r="EQ37" s="126">
        <f t="shared" si="0"/>
        <v>0</v>
      </c>
    </row>
    <row r="38" spans="1:147" ht="15" customHeight="1" x14ac:dyDescent="0.2">
      <c r="A38" s="124">
        <v>41</v>
      </c>
      <c r="B38" s="125" t="s">
        <v>233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0</v>
      </c>
      <c r="AC38" s="126">
        <v>0</v>
      </c>
      <c r="AD38" s="126">
        <v>0</v>
      </c>
      <c r="AE38" s="126">
        <v>0</v>
      </c>
      <c r="AF38" s="126">
        <v>0</v>
      </c>
      <c r="AG38" s="126">
        <v>0</v>
      </c>
      <c r="AH38" s="126">
        <v>0</v>
      </c>
      <c r="AI38" s="126">
        <v>0</v>
      </c>
      <c r="AJ38" s="126">
        <v>0</v>
      </c>
      <c r="AK38" s="126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0</v>
      </c>
      <c r="AQ38" s="126">
        <v>0</v>
      </c>
      <c r="AR38" s="126">
        <v>0</v>
      </c>
      <c r="AS38" s="126">
        <v>0</v>
      </c>
      <c r="AT38" s="126">
        <v>0</v>
      </c>
      <c r="AU38" s="126">
        <v>0</v>
      </c>
      <c r="AV38" s="126">
        <v>0</v>
      </c>
      <c r="AW38" s="126">
        <v>0</v>
      </c>
      <c r="AX38" s="126">
        <v>0</v>
      </c>
      <c r="AY38" s="126">
        <v>0</v>
      </c>
      <c r="AZ38" s="126">
        <v>0</v>
      </c>
      <c r="BA38" s="126">
        <v>0</v>
      </c>
      <c r="BB38" s="126">
        <v>0</v>
      </c>
      <c r="BC38" s="126">
        <v>0</v>
      </c>
      <c r="BD38" s="126">
        <v>0</v>
      </c>
      <c r="BE38" s="126">
        <v>0</v>
      </c>
      <c r="BF38" s="126">
        <v>0</v>
      </c>
      <c r="BG38" s="126">
        <v>0</v>
      </c>
      <c r="BH38" s="126">
        <v>0</v>
      </c>
      <c r="BI38" s="126">
        <v>0</v>
      </c>
      <c r="BJ38" s="126">
        <v>0</v>
      </c>
      <c r="BK38" s="126"/>
      <c r="BL38" s="126">
        <v>0</v>
      </c>
      <c r="BM38" s="126">
        <v>0</v>
      </c>
      <c r="BN38" s="126">
        <v>0</v>
      </c>
      <c r="BO38" s="126">
        <v>0</v>
      </c>
      <c r="BP38" s="126">
        <v>0</v>
      </c>
      <c r="BQ38" s="126">
        <v>0</v>
      </c>
      <c r="BR38" s="126">
        <v>0</v>
      </c>
      <c r="BS38" s="126">
        <v>0</v>
      </c>
      <c r="BT38" s="126">
        <v>0</v>
      </c>
      <c r="BU38" s="126">
        <v>0</v>
      </c>
      <c r="BV38" s="126">
        <v>0</v>
      </c>
      <c r="BW38" s="126">
        <v>0</v>
      </c>
      <c r="BX38" s="126">
        <v>0</v>
      </c>
      <c r="BY38" s="126">
        <v>0</v>
      </c>
      <c r="BZ38" s="126">
        <v>0</v>
      </c>
      <c r="CA38" s="126">
        <v>0</v>
      </c>
      <c r="CB38" s="126">
        <v>0</v>
      </c>
      <c r="CC38" s="126">
        <v>0</v>
      </c>
      <c r="CD38" s="126">
        <v>0</v>
      </c>
      <c r="CE38" s="126">
        <v>0</v>
      </c>
      <c r="CF38" s="126">
        <v>0</v>
      </c>
      <c r="CG38" s="126"/>
      <c r="CH38" s="126">
        <v>0</v>
      </c>
      <c r="CI38" s="126">
        <v>0</v>
      </c>
      <c r="CJ38" s="126">
        <v>0</v>
      </c>
      <c r="CK38" s="126">
        <v>0</v>
      </c>
      <c r="CL38" s="126">
        <v>0</v>
      </c>
      <c r="CM38" s="126">
        <v>0</v>
      </c>
      <c r="CN38" s="126">
        <v>0</v>
      </c>
      <c r="CO38" s="126">
        <v>0</v>
      </c>
      <c r="CP38" s="126">
        <v>0</v>
      </c>
      <c r="CQ38" s="126">
        <v>0</v>
      </c>
      <c r="CR38" s="126">
        <v>0</v>
      </c>
      <c r="CS38" s="126">
        <v>0</v>
      </c>
      <c r="CT38" s="126">
        <v>0</v>
      </c>
      <c r="CU38" s="126">
        <v>0</v>
      </c>
      <c r="CV38" s="126">
        <v>0</v>
      </c>
      <c r="CW38" s="126">
        <v>0</v>
      </c>
      <c r="CX38" s="126">
        <v>0</v>
      </c>
      <c r="CY38" s="126">
        <v>0</v>
      </c>
      <c r="CZ38" s="126">
        <v>0</v>
      </c>
      <c r="DA38" s="126">
        <v>0</v>
      </c>
      <c r="DB38" s="126">
        <v>0</v>
      </c>
      <c r="DC38" s="126">
        <v>0</v>
      </c>
      <c r="DD38" s="126">
        <v>0</v>
      </c>
      <c r="DE38" s="126">
        <v>0</v>
      </c>
      <c r="DF38" s="126">
        <v>0</v>
      </c>
      <c r="DG38" s="126">
        <v>0</v>
      </c>
      <c r="DH38" s="126">
        <v>0</v>
      </c>
      <c r="DI38" s="126">
        <v>0</v>
      </c>
      <c r="DJ38" s="126">
        <v>0</v>
      </c>
      <c r="DK38" s="126">
        <v>0</v>
      </c>
      <c r="DL38" s="126">
        <v>0</v>
      </c>
      <c r="DM38" s="126">
        <v>0</v>
      </c>
      <c r="DN38" s="126">
        <v>0</v>
      </c>
      <c r="DO38" s="126">
        <v>0</v>
      </c>
      <c r="DP38" s="126">
        <v>0</v>
      </c>
      <c r="DQ38" s="126">
        <v>0</v>
      </c>
      <c r="DR38" s="126">
        <v>0</v>
      </c>
      <c r="DS38" s="126">
        <v>0</v>
      </c>
      <c r="DT38" s="126">
        <v>0</v>
      </c>
      <c r="DU38" s="126">
        <v>0</v>
      </c>
      <c r="DV38" s="126">
        <v>0</v>
      </c>
      <c r="DW38" s="126">
        <v>0</v>
      </c>
      <c r="DX38" s="126">
        <v>0</v>
      </c>
      <c r="DY38" s="126">
        <v>0</v>
      </c>
      <c r="DZ38" s="126">
        <v>0</v>
      </c>
      <c r="EA38" s="126">
        <v>0</v>
      </c>
      <c r="EB38" s="126">
        <v>0</v>
      </c>
      <c r="EC38" s="126">
        <v>0</v>
      </c>
      <c r="ED38" s="126">
        <v>0</v>
      </c>
      <c r="EE38" s="126"/>
      <c r="EF38" s="126">
        <v>0</v>
      </c>
      <c r="EG38" s="126">
        <v>0</v>
      </c>
      <c r="EH38" s="126">
        <v>0</v>
      </c>
      <c r="EI38" s="126">
        <v>0</v>
      </c>
      <c r="EJ38" s="126">
        <v>0</v>
      </c>
      <c r="EK38" s="126">
        <v>0</v>
      </c>
      <c r="EL38" s="126">
        <v>0</v>
      </c>
      <c r="EM38" s="126">
        <v>0</v>
      </c>
      <c r="EN38" s="126">
        <v>0</v>
      </c>
      <c r="EO38" s="126">
        <v>0</v>
      </c>
      <c r="EP38" s="126">
        <v>0</v>
      </c>
      <c r="EQ38" s="126">
        <f t="shared" si="0"/>
        <v>0</v>
      </c>
    </row>
    <row r="39" spans="1:147" x14ac:dyDescent="0.2">
      <c r="A39" s="124">
        <v>44</v>
      </c>
      <c r="B39" s="125" t="s">
        <v>234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  <c r="AC39" s="126">
        <v>0</v>
      </c>
      <c r="AD39" s="126">
        <v>0</v>
      </c>
      <c r="AE39" s="126">
        <v>0</v>
      </c>
      <c r="AF39" s="126">
        <v>0</v>
      </c>
      <c r="AG39" s="126">
        <v>0</v>
      </c>
      <c r="AH39" s="126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6">
        <v>0</v>
      </c>
      <c r="AR39" s="126">
        <v>0</v>
      </c>
      <c r="AS39" s="126">
        <v>0</v>
      </c>
      <c r="AT39" s="126">
        <v>0</v>
      </c>
      <c r="AU39" s="126">
        <v>0</v>
      </c>
      <c r="AV39" s="126">
        <v>0</v>
      </c>
      <c r="AW39" s="126">
        <v>0</v>
      </c>
      <c r="AX39" s="126">
        <v>0</v>
      </c>
      <c r="AY39" s="126">
        <v>0</v>
      </c>
      <c r="AZ39" s="126">
        <v>0</v>
      </c>
      <c r="BA39" s="126">
        <v>0</v>
      </c>
      <c r="BB39" s="126">
        <v>0</v>
      </c>
      <c r="BC39" s="126">
        <v>0</v>
      </c>
      <c r="BD39" s="126">
        <v>0</v>
      </c>
      <c r="BE39" s="126">
        <v>0</v>
      </c>
      <c r="BF39" s="126">
        <v>0</v>
      </c>
      <c r="BG39" s="126">
        <v>0</v>
      </c>
      <c r="BH39" s="126">
        <v>0</v>
      </c>
      <c r="BI39" s="126">
        <v>0</v>
      </c>
      <c r="BJ39" s="126">
        <v>0</v>
      </c>
      <c r="BK39" s="126"/>
      <c r="BL39" s="126">
        <v>0</v>
      </c>
      <c r="BM39" s="126">
        <v>0</v>
      </c>
      <c r="BN39" s="126">
        <v>0</v>
      </c>
      <c r="BO39" s="126">
        <v>0</v>
      </c>
      <c r="BP39" s="126">
        <v>0</v>
      </c>
      <c r="BQ39" s="126">
        <v>0</v>
      </c>
      <c r="BR39" s="126">
        <v>0</v>
      </c>
      <c r="BS39" s="126">
        <v>0</v>
      </c>
      <c r="BT39" s="126">
        <v>0</v>
      </c>
      <c r="BU39" s="126">
        <v>0</v>
      </c>
      <c r="BV39" s="126">
        <v>0</v>
      </c>
      <c r="BW39" s="126">
        <v>0</v>
      </c>
      <c r="BX39" s="126">
        <v>0</v>
      </c>
      <c r="BY39" s="126">
        <v>0</v>
      </c>
      <c r="BZ39" s="126">
        <v>0</v>
      </c>
      <c r="CA39" s="126">
        <v>0</v>
      </c>
      <c r="CB39" s="126">
        <v>0</v>
      </c>
      <c r="CC39" s="126">
        <v>0</v>
      </c>
      <c r="CD39" s="126">
        <v>0</v>
      </c>
      <c r="CE39" s="126">
        <v>0</v>
      </c>
      <c r="CF39" s="126">
        <v>0</v>
      </c>
      <c r="CG39" s="126"/>
      <c r="CH39" s="126">
        <v>0</v>
      </c>
      <c r="CI39" s="126">
        <v>0</v>
      </c>
      <c r="CJ39" s="126">
        <v>0</v>
      </c>
      <c r="CK39" s="126">
        <v>0</v>
      </c>
      <c r="CL39" s="126">
        <v>0</v>
      </c>
      <c r="CM39" s="126">
        <v>0</v>
      </c>
      <c r="CN39" s="126">
        <v>0</v>
      </c>
      <c r="CO39" s="126">
        <v>0</v>
      </c>
      <c r="CP39" s="126">
        <v>0</v>
      </c>
      <c r="CQ39" s="126">
        <v>0</v>
      </c>
      <c r="CR39" s="126">
        <v>0</v>
      </c>
      <c r="CS39" s="126">
        <v>0</v>
      </c>
      <c r="CT39" s="126">
        <v>0</v>
      </c>
      <c r="CU39" s="126">
        <v>0</v>
      </c>
      <c r="CV39" s="126">
        <v>0</v>
      </c>
      <c r="CW39" s="126">
        <v>0</v>
      </c>
      <c r="CX39" s="126">
        <v>0</v>
      </c>
      <c r="CY39" s="126">
        <v>0</v>
      </c>
      <c r="CZ39" s="126">
        <v>0</v>
      </c>
      <c r="DA39" s="126">
        <v>0</v>
      </c>
      <c r="DB39" s="126">
        <v>0</v>
      </c>
      <c r="DC39" s="126">
        <v>0</v>
      </c>
      <c r="DD39" s="126">
        <v>0</v>
      </c>
      <c r="DE39" s="126">
        <v>0</v>
      </c>
      <c r="DF39" s="126">
        <v>0</v>
      </c>
      <c r="DG39" s="126">
        <v>0</v>
      </c>
      <c r="DH39" s="126">
        <v>0</v>
      </c>
      <c r="DI39" s="126">
        <v>0</v>
      </c>
      <c r="DJ39" s="126">
        <v>0</v>
      </c>
      <c r="DK39" s="126">
        <v>0</v>
      </c>
      <c r="DL39" s="126">
        <v>0</v>
      </c>
      <c r="DM39" s="126">
        <v>0</v>
      </c>
      <c r="DN39" s="126">
        <v>0</v>
      </c>
      <c r="DO39" s="126">
        <v>0</v>
      </c>
      <c r="DP39" s="126">
        <v>0</v>
      </c>
      <c r="DQ39" s="126">
        <v>0</v>
      </c>
      <c r="DR39" s="126">
        <v>0</v>
      </c>
      <c r="DS39" s="126">
        <v>0</v>
      </c>
      <c r="DT39" s="126">
        <v>0</v>
      </c>
      <c r="DU39" s="126">
        <v>0</v>
      </c>
      <c r="DV39" s="126">
        <v>0</v>
      </c>
      <c r="DW39" s="126">
        <v>0</v>
      </c>
      <c r="DX39" s="126">
        <v>0</v>
      </c>
      <c r="DY39" s="126">
        <v>0</v>
      </c>
      <c r="DZ39" s="126">
        <v>0</v>
      </c>
      <c r="EA39" s="126">
        <v>0</v>
      </c>
      <c r="EB39" s="126">
        <v>0</v>
      </c>
      <c r="EC39" s="126">
        <v>0</v>
      </c>
      <c r="ED39" s="126">
        <v>0</v>
      </c>
      <c r="EE39" s="126"/>
      <c r="EF39" s="126">
        <v>0</v>
      </c>
      <c r="EG39" s="126">
        <v>0</v>
      </c>
      <c r="EH39" s="126">
        <v>0</v>
      </c>
      <c r="EI39" s="126">
        <v>0</v>
      </c>
      <c r="EJ39" s="126">
        <v>0</v>
      </c>
      <c r="EK39" s="126">
        <v>0</v>
      </c>
      <c r="EL39" s="126">
        <v>0</v>
      </c>
      <c r="EM39" s="126">
        <v>0</v>
      </c>
      <c r="EN39" s="126">
        <v>0</v>
      </c>
      <c r="EO39" s="126">
        <v>0</v>
      </c>
      <c r="EP39" s="126">
        <v>0</v>
      </c>
      <c r="EQ39" s="126">
        <f t="shared" si="0"/>
        <v>0</v>
      </c>
    </row>
    <row r="40" spans="1:147" ht="15" customHeight="1" x14ac:dyDescent="0.2">
      <c r="A40" s="124">
        <v>45</v>
      </c>
      <c r="B40" s="125" t="s">
        <v>235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0</v>
      </c>
      <c r="AA40" s="126">
        <v>0</v>
      </c>
      <c r="AB40" s="126">
        <v>0</v>
      </c>
      <c r="AC40" s="126">
        <v>0</v>
      </c>
      <c r="AD40" s="126">
        <v>0</v>
      </c>
      <c r="AE40" s="126">
        <v>0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0</v>
      </c>
      <c r="AL40" s="126">
        <v>0</v>
      </c>
      <c r="AM40" s="126">
        <v>0</v>
      </c>
      <c r="AN40" s="126">
        <v>0</v>
      </c>
      <c r="AO40" s="126">
        <v>0</v>
      </c>
      <c r="AP40" s="126">
        <v>0</v>
      </c>
      <c r="AQ40" s="126">
        <v>0</v>
      </c>
      <c r="AR40" s="126">
        <v>0</v>
      </c>
      <c r="AS40" s="126">
        <v>0</v>
      </c>
      <c r="AT40" s="126">
        <v>0</v>
      </c>
      <c r="AU40" s="126">
        <v>0</v>
      </c>
      <c r="AV40" s="126">
        <v>0</v>
      </c>
      <c r="AW40" s="126">
        <v>0</v>
      </c>
      <c r="AX40" s="126">
        <v>0</v>
      </c>
      <c r="AY40" s="126">
        <v>0</v>
      </c>
      <c r="AZ40" s="126">
        <v>0</v>
      </c>
      <c r="BA40" s="126">
        <v>0</v>
      </c>
      <c r="BB40" s="126">
        <v>0</v>
      </c>
      <c r="BC40" s="126">
        <v>0</v>
      </c>
      <c r="BD40" s="126">
        <v>0</v>
      </c>
      <c r="BE40" s="126">
        <v>0</v>
      </c>
      <c r="BF40" s="126">
        <v>0</v>
      </c>
      <c r="BG40" s="126">
        <v>0</v>
      </c>
      <c r="BH40" s="126">
        <v>0</v>
      </c>
      <c r="BI40" s="126">
        <v>0</v>
      </c>
      <c r="BJ40" s="126">
        <v>0</v>
      </c>
      <c r="BK40" s="126"/>
      <c r="BL40" s="126">
        <v>0</v>
      </c>
      <c r="BM40" s="126">
        <v>0</v>
      </c>
      <c r="BN40" s="126">
        <v>0</v>
      </c>
      <c r="BO40" s="126">
        <v>0</v>
      </c>
      <c r="BP40" s="126">
        <v>0</v>
      </c>
      <c r="BQ40" s="126">
        <v>0</v>
      </c>
      <c r="BR40" s="126">
        <v>0</v>
      </c>
      <c r="BS40" s="126">
        <v>0</v>
      </c>
      <c r="BT40" s="126">
        <v>0</v>
      </c>
      <c r="BU40" s="126">
        <v>0</v>
      </c>
      <c r="BV40" s="126">
        <v>0</v>
      </c>
      <c r="BW40" s="126">
        <v>0</v>
      </c>
      <c r="BX40" s="126">
        <v>0</v>
      </c>
      <c r="BY40" s="126">
        <v>0</v>
      </c>
      <c r="BZ40" s="126">
        <v>0</v>
      </c>
      <c r="CA40" s="126">
        <v>0</v>
      </c>
      <c r="CB40" s="126">
        <v>0</v>
      </c>
      <c r="CC40" s="126">
        <v>0</v>
      </c>
      <c r="CD40" s="126">
        <v>0</v>
      </c>
      <c r="CE40" s="126">
        <v>0</v>
      </c>
      <c r="CF40" s="126">
        <v>0</v>
      </c>
      <c r="CG40" s="126"/>
      <c r="CH40" s="126">
        <v>0</v>
      </c>
      <c r="CI40" s="126">
        <v>0</v>
      </c>
      <c r="CJ40" s="126">
        <v>0</v>
      </c>
      <c r="CK40" s="126">
        <v>0</v>
      </c>
      <c r="CL40" s="126">
        <v>0</v>
      </c>
      <c r="CM40" s="126">
        <v>0</v>
      </c>
      <c r="CN40" s="126">
        <v>0</v>
      </c>
      <c r="CO40" s="126">
        <v>0</v>
      </c>
      <c r="CP40" s="126">
        <v>0</v>
      </c>
      <c r="CQ40" s="126">
        <v>0</v>
      </c>
      <c r="CR40" s="126">
        <v>0</v>
      </c>
      <c r="CS40" s="126">
        <v>0</v>
      </c>
      <c r="CT40" s="126">
        <v>0</v>
      </c>
      <c r="CU40" s="126">
        <v>0</v>
      </c>
      <c r="CV40" s="126">
        <v>0</v>
      </c>
      <c r="CW40" s="126">
        <v>0</v>
      </c>
      <c r="CX40" s="126">
        <v>0</v>
      </c>
      <c r="CY40" s="126">
        <v>0</v>
      </c>
      <c r="CZ40" s="126">
        <v>0</v>
      </c>
      <c r="DA40" s="126">
        <v>0</v>
      </c>
      <c r="DB40" s="126">
        <v>0</v>
      </c>
      <c r="DC40" s="126">
        <v>0</v>
      </c>
      <c r="DD40" s="126">
        <v>0</v>
      </c>
      <c r="DE40" s="126">
        <v>0</v>
      </c>
      <c r="DF40" s="126">
        <v>0</v>
      </c>
      <c r="DG40" s="126">
        <v>0</v>
      </c>
      <c r="DH40" s="126">
        <v>0</v>
      </c>
      <c r="DI40" s="126">
        <v>0</v>
      </c>
      <c r="DJ40" s="126">
        <v>0</v>
      </c>
      <c r="DK40" s="126">
        <v>0</v>
      </c>
      <c r="DL40" s="126">
        <v>0</v>
      </c>
      <c r="DM40" s="126">
        <v>0</v>
      </c>
      <c r="DN40" s="126">
        <v>0</v>
      </c>
      <c r="DO40" s="126">
        <v>0</v>
      </c>
      <c r="DP40" s="126">
        <v>0</v>
      </c>
      <c r="DQ40" s="126">
        <v>0</v>
      </c>
      <c r="DR40" s="126">
        <v>0</v>
      </c>
      <c r="DS40" s="126">
        <v>0</v>
      </c>
      <c r="DT40" s="126">
        <v>0</v>
      </c>
      <c r="DU40" s="126">
        <v>0</v>
      </c>
      <c r="DV40" s="126">
        <v>0</v>
      </c>
      <c r="DW40" s="126">
        <v>0</v>
      </c>
      <c r="DX40" s="126">
        <v>0</v>
      </c>
      <c r="DY40" s="126">
        <v>0</v>
      </c>
      <c r="DZ40" s="126">
        <v>0</v>
      </c>
      <c r="EA40" s="126">
        <v>0</v>
      </c>
      <c r="EB40" s="126">
        <v>0</v>
      </c>
      <c r="EC40" s="126">
        <v>0</v>
      </c>
      <c r="ED40" s="126">
        <v>0</v>
      </c>
      <c r="EE40" s="126"/>
      <c r="EF40" s="126">
        <v>0</v>
      </c>
      <c r="EG40" s="126">
        <v>0</v>
      </c>
      <c r="EH40" s="126">
        <v>0</v>
      </c>
      <c r="EI40" s="126">
        <v>0</v>
      </c>
      <c r="EJ40" s="126">
        <v>0</v>
      </c>
      <c r="EK40" s="126">
        <v>0</v>
      </c>
      <c r="EL40" s="126">
        <v>0</v>
      </c>
      <c r="EM40" s="126">
        <v>0</v>
      </c>
      <c r="EN40" s="126">
        <v>0</v>
      </c>
      <c r="EO40" s="126">
        <v>0</v>
      </c>
      <c r="EP40" s="126">
        <v>0</v>
      </c>
      <c r="EQ40" s="126">
        <f t="shared" si="0"/>
        <v>0</v>
      </c>
    </row>
    <row r="41" spans="1:147" ht="15" customHeight="1" x14ac:dyDescent="0.2">
      <c r="A41" s="124">
        <v>46</v>
      </c>
      <c r="B41" s="125" t="s">
        <v>236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0</v>
      </c>
      <c r="AE41" s="126">
        <v>0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26">
        <v>0</v>
      </c>
      <c r="AM41" s="126">
        <v>0</v>
      </c>
      <c r="AN41" s="126">
        <v>0</v>
      </c>
      <c r="AO41" s="126">
        <v>0</v>
      </c>
      <c r="AP41" s="126">
        <v>0</v>
      </c>
      <c r="AQ41" s="126">
        <v>0</v>
      </c>
      <c r="AR41" s="126">
        <v>0</v>
      </c>
      <c r="AS41" s="126">
        <v>0</v>
      </c>
      <c r="AT41" s="126">
        <v>0</v>
      </c>
      <c r="AU41" s="126">
        <v>0</v>
      </c>
      <c r="AV41" s="126">
        <v>0</v>
      </c>
      <c r="AW41" s="126">
        <v>0</v>
      </c>
      <c r="AX41" s="126">
        <v>0</v>
      </c>
      <c r="AY41" s="126">
        <v>0</v>
      </c>
      <c r="AZ41" s="126">
        <v>0</v>
      </c>
      <c r="BA41" s="126">
        <v>0</v>
      </c>
      <c r="BB41" s="126">
        <v>0</v>
      </c>
      <c r="BC41" s="126">
        <v>0</v>
      </c>
      <c r="BD41" s="126">
        <v>0</v>
      </c>
      <c r="BE41" s="126">
        <v>0</v>
      </c>
      <c r="BF41" s="126">
        <v>0</v>
      </c>
      <c r="BG41" s="126">
        <v>0</v>
      </c>
      <c r="BH41" s="126">
        <v>0</v>
      </c>
      <c r="BI41" s="126">
        <v>0</v>
      </c>
      <c r="BJ41" s="126">
        <v>0</v>
      </c>
      <c r="BK41" s="126"/>
      <c r="BL41" s="126"/>
      <c r="BM41" s="126"/>
      <c r="BN41" s="126"/>
      <c r="BO41" s="126">
        <v>0</v>
      </c>
      <c r="BP41" s="126">
        <v>0</v>
      </c>
      <c r="BQ41" s="126">
        <v>0</v>
      </c>
      <c r="BR41" s="126">
        <v>0</v>
      </c>
      <c r="BS41" s="126">
        <v>0</v>
      </c>
      <c r="BT41" s="126">
        <v>0</v>
      </c>
      <c r="BU41" s="126">
        <v>0</v>
      </c>
      <c r="BV41" s="126">
        <v>0</v>
      </c>
      <c r="BW41" s="126">
        <v>0</v>
      </c>
      <c r="BX41" s="126">
        <v>0</v>
      </c>
      <c r="BY41" s="126">
        <v>0</v>
      </c>
      <c r="BZ41" s="126">
        <v>0</v>
      </c>
      <c r="CA41" s="126">
        <v>0</v>
      </c>
      <c r="CB41" s="126">
        <v>0</v>
      </c>
      <c r="CC41" s="126">
        <v>0</v>
      </c>
      <c r="CD41" s="126">
        <v>0</v>
      </c>
      <c r="CE41" s="126">
        <v>0</v>
      </c>
      <c r="CF41" s="126">
        <v>0</v>
      </c>
      <c r="CG41" s="126"/>
      <c r="CH41" s="126">
        <v>0</v>
      </c>
      <c r="CI41" s="126">
        <v>0</v>
      </c>
      <c r="CJ41" s="126">
        <v>0</v>
      </c>
      <c r="CK41" s="126">
        <v>0</v>
      </c>
      <c r="CL41" s="126">
        <v>0</v>
      </c>
      <c r="CM41" s="126">
        <v>0</v>
      </c>
      <c r="CN41" s="126">
        <v>0</v>
      </c>
      <c r="CO41" s="126">
        <v>0</v>
      </c>
      <c r="CP41" s="126">
        <v>0</v>
      </c>
      <c r="CQ41" s="126">
        <v>0</v>
      </c>
      <c r="CR41" s="126">
        <v>0</v>
      </c>
      <c r="CS41" s="126">
        <v>0</v>
      </c>
      <c r="CT41" s="126">
        <v>0</v>
      </c>
      <c r="CU41" s="126">
        <v>0</v>
      </c>
      <c r="CV41" s="126">
        <v>0</v>
      </c>
      <c r="CW41" s="126">
        <v>0</v>
      </c>
      <c r="CX41" s="126">
        <v>0</v>
      </c>
      <c r="CY41" s="126">
        <v>0</v>
      </c>
      <c r="CZ41" s="126">
        <v>0</v>
      </c>
      <c r="DA41" s="126">
        <v>0</v>
      </c>
      <c r="DB41" s="126">
        <v>0</v>
      </c>
      <c r="DC41" s="126">
        <v>0</v>
      </c>
      <c r="DD41" s="126">
        <v>0</v>
      </c>
      <c r="DE41" s="126">
        <v>0</v>
      </c>
      <c r="DF41" s="126">
        <v>0</v>
      </c>
      <c r="DG41" s="126">
        <v>0</v>
      </c>
      <c r="DH41" s="126">
        <v>0</v>
      </c>
      <c r="DI41" s="126">
        <v>0</v>
      </c>
      <c r="DJ41" s="126">
        <v>0</v>
      </c>
      <c r="DK41" s="126">
        <v>0</v>
      </c>
      <c r="DL41" s="126">
        <v>0</v>
      </c>
      <c r="DM41" s="126">
        <v>0</v>
      </c>
      <c r="DN41" s="126">
        <v>0</v>
      </c>
      <c r="DO41" s="126">
        <v>0</v>
      </c>
      <c r="DP41" s="126">
        <v>0</v>
      </c>
      <c r="DQ41" s="126">
        <v>0</v>
      </c>
      <c r="DR41" s="126">
        <v>0</v>
      </c>
      <c r="DS41" s="126">
        <v>0</v>
      </c>
      <c r="DT41" s="126">
        <v>0</v>
      </c>
      <c r="DU41" s="126">
        <v>0</v>
      </c>
      <c r="DV41" s="126">
        <v>0</v>
      </c>
      <c r="DW41" s="126">
        <v>0</v>
      </c>
      <c r="DX41" s="126">
        <v>0</v>
      </c>
      <c r="DY41" s="126">
        <v>0</v>
      </c>
      <c r="DZ41" s="126">
        <v>0</v>
      </c>
      <c r="EA41" s="126">
        <v>0</v>
      </c>
      <c r="EB41" s="126">
        <v>0</v>
      </c>
      <c r="EC41" s="126">
        <v>0</v>
      </c>
      <c r="ED41" s="126">
        <v>0</v>
      </c>
      <c r="EE41" s="126"/>
      <c r="EF41" s="126">
        <v>0</v>
      </c>
      <c r="EG41" s="126">
        <v>0</v>
      </c>
      <c r="EH41" s="126">
        <v>0</v>
      </c>
      <c r="EI41" s="126">
        <v>0</v>
      </c>
      <c r="EJ41" s="126">
        <v>0</v>
      </c>
      <c r="EK41" s="126">
        <v>0</v>
      </c>
      <c r="EL41" s="126">
        <v>0</v>
      </c>
      <c r="EM41" s="126">
        <v>0</v>
      </c>
      <c r="EN41" s="126">
        <v>0</v>
      </c>
      <c r="EO41" s="126">
        <v>21</v>
      </c>
      <c r="EP41" s="126">
        <v>0</v>
      </c>
      <c r="EQ41" s="126">
        <f t="shared" si="0"/>
        <v>21</v>
      </c>
    </row>
    <row r="42" spans="1:147" x14ac:dyDescent="0.2">
      <c r="A42" s="124">
        <v>47</v>
      </c>
      <c r="B42" s="125" t="s">
        <v>237</v>
      </c>
      <c r="C42" s="126">
        <v>0</v>
      </c>
      <c r="D42" s="126">
        <v>0</v>
      </c>
      <c r="E42" s="126">
        <v>824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1338</v>
      </c>
      <c r="Y42" s="126">
        <v>170</v>
      </c>
      <c r="Z42" s="126">
        <v>0</v>
      </c>
      <c r="AA42" s="126">
        <v>0</v>
      </c>
      <c r="AB42" s="126">
        <v>0</v>
      </c>
      <c r="AC42" s="126">
        <v>0</v>
      </c>
      <c r="AD42" s="126">
        <v>0</v>
      </c>
      <c r="AE42" s="126">
        <v>105</v>
      </c>
      <c r="AF42" s="126">
        <v>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26">
        <v>0</v>
      </c>
      <c r="AM42" s="126">
        <v>0</v>
      </c>
      <c r="AN42" s="126">
        <v>0</v>
      </c>
      <c r="AO42" s="126">
        <v>0</v>
      </c>
      <c r="AP42" s="126">
        <v>0</v>
      </c>
      <c r="AQ42" s="126">
        <v>0</v>
      </c>
      <c r="AR42" s="126">
        <v>0</v>
      </c>
      <c r="AS42" s="126">
        <v>0</v>
      </c>
      <c r="AT42" s="126">
        <v>0</v>
      </c>
      <c r="AU42" s="126">
        <v>0</v>
      </c>
      <c r="AV42" s="126">
        <v>0</v>
      </c>
      <c r="AW42" s="126">
        <v>0</v>
      </c>
      <c r="AX42" s="126">
        <v>325</v>
      </c>
      <c r="AY42" s="126">
        <v>0</v>
      </c>
      <c r="AZ42" s="126">
        <v>0</v>
      </c>
      <c r="BA42" s="126">
        <v>0</v>
      </c>
      <c r="BB42" s="126">
        <v>0</v>
      </c>
      <c r="BC42" s="126">
        <v>0</v>
      </c>
      <c r="BD42" s="126">
        <v>0</v>
      </c>
      <c r="BE42" s="126">
        <v>0</v>
      </c>
      <c r="BF42" s="126">
        <v>0</v>
      </c>
      <c r="BG42" s="126">
        <v>0</v>
      </c>
      <c r="BH42" s="126">
        <v>0</v>
      </c>
      <c r="BI42" s="126">
        <v>0</v>
      </c>
      <c r="BJ42" s="126">
        <v>0</v>
      </c>
      <c r="BK42" s="126"/>
      <c r="BL42" s="126"/>
      <c r="BM42" s="126"/>
      <c r="BN42" s="126"/>
      <c r="BO42" s="126">
        <v>3500</v>
      </c>
      <c r="BP42" s="126">
        <v>0</v>
      </c>
      <c r="BQ42" s="126">
        <v>0</v>
      </c>
      <c r="BR42" s="126">
        <v>0</v>
      </c>
      <c r="BS42" s="126">
        <v>0</v>
      </c>
      <c r="BT42" s="126">
        <v>0</v>
      </c>
      <c r="BU42" s="126">
        <v>0</v>
      </c>
      <c r="BV42" s="126">
        <v>0</v>
      </c>
      <c r="BW42" s="126">
        <v>0</v>
      </c>
      <c r="BX42" s="126">
        <v>0</v>
      </c>
      <c r="BY42" s="126">
        <v>0</v>
      </c>
      <c r="BZ42" s="126">
        <v>0</v>
      </c>
      <c r="CA42" s="126">
        <v>0</v>
      </c>
      <c r="CB42" s="126">
        <v>0</v>
      </c>
      <c r="CC42" s="126">
        <v>0</v>
      </c>
      <c r="CD42" s="126">
        <v>0</v>
      </c>
      <c r="CE42" s="126">
        <v>0</v>
      </c>
      <c r="CF42" s="126">
        <v>0</v>
      </c>
      <c r="CG42" s="126"/>
      <c r="CH42" s="126">
        <v>0</v>
      </c>
      <c r="CI42" s="126">
        <v>0</v>
      </c>
      <c r="CJ42" s="126">
        <v>0</v>
      </c>
      <c r="CK42" s="126">
        <v>0</v>
      </c>
      <c r="CL42" s="126">
        <v>0</v>
      </c>
      <c r="CM42" s="126">
        <v>0</v>
      </c>
      <c r="CN42" s="126">
        <v>0</v>
      </c>
      <c r="CO42" s="126">
        <v>0</v>
      </c>
      <c r="CP42" s="126">
        <v>0</v>
      </c>
      <c r="CQ42" s="126">
        <v>0</v>
      </c>
      <c r="CR42" s="126">
        <v>0</v>
      </c>
      <c r="CS42" s="126">
        <v>0</v>
      </c>
      <c r="CT42" s="126">
        <v>0</v>
      </c>
      <c r="CU42" s="126">
        <v>0</v>
      </c>
      <c r="CV42" s="126">
        <v>804</v>
      </c>
      <c r="CW42" s="126">
        <v>0</v>
      </c>
      <c r="CX42" s="126">
        <v>0</v>
      </c>
      <c r="CY42" s="126">
        <v>0</v>
      </c>
      <c r="CZ42" s="126">
        <v>0</v>
      </c>
      <c r="DA42" s="126">
        <v>0</v>
      </c>
      <c r="DB42" s="126">
        <v>0</v>
      </c>
      <c r="DC42" s="126">
        <v>0</v>
      </c>
      <c r="DD42" s="126">
        <v>0</v>
      </c>
      <c r="DE42" s="126">
        <v>0</v>
      </c>
      <c r="DF42" s="126">
        <v>0</v>
      </c>
      <c r="DG42" s="126">
        <v>0</v>
      </c>
      <c r="DH42" s="126">
        <v>0</v>
      </c>
      <c r="DI42" s="126">
        <v>0</v>
      </c>
      <c r="DJ42" s="126">
        <v>0</v>
      </c>
      <c r="DK42" s="126">
        <v>0</v>
      </c>
      <c r="DL42" s="126">
        <v>0</v>
      </c>
      <c r="DM42" s="126">
        <v>0</v>
      </c>
      <c r="DN42" s="126">
        <v>0</v>
      </c>
      <c r="DO42" s="126">
        <v>0</v>
      </c>
      <c r="DP42" s="126">
        <v>0</v>
      </c>
      <c r="DQ42" s="126">
        <v>0</v>
      </c>
      <c r="DR42" s="126">
        <v>0</v>
      </c>
      <c r="DS42" s="126">
        <v>0</v>
      </c>
      <c r="DT42" s="126">
        <v>0</v>
      </c>
      <c r="DU42" s="126">
        <v>0</v>
      </c>
      <c r="DV42" s="126">
        <v>0</v>
      </c>
      <c r="DW42" s="126">
        <v>0</v>
      </c>
      <c r="DX42" s="126">
        <v>0</v>
      </c>
      <c r="DY42" s="126">
        <v>0</v>
      </c>
      <c r="DZ42" s="126">
        <v>0</v>
      </c>
      <c r="EA42" s="126">
        <v>0</v>
      </c>
      <c r="EB42" s="126">
        <v>0</v>
      </c>
      <c r="EC42" s="126">
        <v>0</v>
      </c>
      <c r="ED42" s="126">
        <v>0</v>
      </c>
      <c r="EE42" s="126"/>
      <c r="EF42" s="126">
        <v>0</v>
      </c>
      <c r="EG42" s="126">
        <v>0</v>
      </c>
      <c r="EH42" s="126">
        <v>0</v>
      </c>
      <c r="EI42" s="126">
        <v>600</v>
      </c>
      <c r="EJ42" s="126">
        <v>200</v>
      </c>
      <c r="EK42" s="126">
        <v>0</v>
      </c>
      <c r="EL42" s="126">
        <v>150</v>
      </c>
      <c r="EM42" s="126">
        <v>0</v>
      </c>
      <c r="EN42" s="126">
        <v>0</v>
      </c>
      <c r="EO42" s="126">
        <v>0</v>
      </c>
      <c r="EP42" s="126">
        <v>0</v>
      </c>
      <c r="EQ42" s="126">
        <f t="shared" si="0"/>
        <v>8016</v>
      </c>
    </row>
    <row r="43" spans="1:147" s="130" customFormat="1" ht="14.25" x14ac:dyDescent="0.2">
      <c r="A43" s="127"/>
      <c r="B43" s="128"/>
      <c r="C43" s="129">
        <f>SUM(C6:C42)</f>
        <v>3552</v>
      </c>
      <c r="D43" s="129">
        <f t="shared" ref="D43:BO43" si="1">SUM(D6:D42)</f>
        <v>3180</v>
      </c>
      <c r="E43" s="129">
        <f t="shared" si="1"/>
        <v>1948</v>
      </c>
      <c r="F43" s="129">
        <f t="shared" si="1"/>
        <v>1674</v>
      </c>
      <c r="G43" s="129">
        <f t="shared" si="1"/>
        <v>0</v>
      </c>
      <c r="H43" s="129">
        <f t="shared" si="1"/>
        <v>2156</v>
      </c>
      <c r="I43" s="129">
        <f t="shared" si="1"/>
        <v>4045</v>
      </c>
      <c r="J43" s="129">
        <f t="shared" si="1"/>
        <v>2596</v>
      </c>
      <c r="K43" s="129">
        <f t="shared" si="1"/>
        <v>1015</v>
      </c>
      <c r="L43" s="129">
        <f t="shared" si="1"/>
        <v>251</v>
      </c>
      <c r="M43" s="129">
        <f t="shared" si="1"/>
        <v>0</v>
      </c>
      <c r="N43" s="129">
        <f t="shared" si="1"/>
        <v>1007</v>
      </c>
      <c r="O43" s="129">
        <f t="shared" si="1"/>
        <v>394</v>
      </c>
      <c r="P43" s="129">
        <f t="shared" si="1"/>
        <v>1767</v>
      </c>
      <c r="Q43" s="129">
        <f t="shared" si="1"/>
        <v>1182</v>
      </c>
      <c r="R43" s="129">
        <f t="shared" si="1"/>
        <v>5385</v>
      </c>
      <c r="S43" s="129">
        <f t="shared" si="1"/>
        <v>1879</v>
      </c>
      <c r="T43" s="129">
        <f t="shared" si="1"/>
        <v>185</v>
      </c>
      <c r="U43" s="129">
        <f t="shared" si="1"/>
        <v>1341</v>
      </c>
      <c r="V43" s="129">
        <f t="shared" si="1"/>
        <v>2612</v>
      </c>
      <c r="W43" s="129">
        <f t="shared" si="1"/>
        <v>969</v>
      </c>
      <c r="X43" s="129">
        <f t="shared" si="1"/>
        <v>1936</v>
      </c>
      <c r="Y43" s="129">
        <f t="shared" si="1"/>
        <v>2048</v>
      </c>
      <c r="Z43" s="129">
        <f t="shared" si="1"/>
        <v>2284</v>
      </c>
      <c r="AA43" s="129">
        <f t="shared" si="1"/>
        <v>0</v>
      </c>
      <c r="AB43" s="129">
        <f t="shared" si="1"/>
        <v>423</v>
      </c>
      <c r="AC43" s="129">
        <f t="shared" si="1"/>
        <v>347</v>
      </c>
      <c r="AD43" s="129">
        <f t="shared" si="1"/>
        <v>0</v>
      </c>
      <c r="AE43" s="129">
        <f t="shared" si="1"/>
        <v>358</v>
      </c>
      <c r="AF43" s="129">
        <f t="shared" si="1"/>
        <v>192</v>
      </c>
      <c r="AG43" s="129">
        <f t="shared" si="1"/>
        <v>1588</v>
      </c>
      <c r="AH43" s="129">
        <f t="shared" si="1"/>
        <v>0</v>
      </c>
      <c r="AI43" s="129">
        <f t="shared" si="1"/>
        <v>1303</v>
      </c>
      <c r="AJ43" s="129">
        <f t="shared" si="1"/>
        <v>1781</v>
      </c>
      <c r="AK43" s="129">
        <f t="shared" si="1"/>
        <v>543</v>
      </c>
      <c r="AL43" s="129">
        <f t="shared" si="1"/>
        <v>1243</v>
      </c>
      <c r="AM43" s="129">
        <f t="shared" si="1"/>
        <v>475</v>
      </c>
      <c r="AN43" s="129">
        <f t="shared" si="1"/>
        <v>50</v>
      </c>
      <c r="AO43" s="129">
        <f t="shared" si="1"/>
        <v>137</v>
      </c>
      <c r="AP43" s="129">
        <f t="shared" si="1"/>
        <v>0</v>
      </c>
      <c r="AQ43" s="129">
        <f t="shared" si="1"/>
        <v>1494</v>
      </c>
      <c r="AR43" s="129">
        <f t="shared" si="1"/>
        <v>0</v>
      </c>
      <c r="AS43" s="129">
        <f t="shared" si="1"/>
        <v>0</v>
      </c>
      <c r="AT43" s="129">
        <f t="shared" si="1"/>
        <v>0</v>
      </c>
      <c r="AU43" s="129">
        <f t="shared" si="1"/>
        <v>6003</v>
      </c>
      <c r="AV43" s="129">
        <f t="shared" si="1"/>
        <v>0</v>
      </c>
      <c r="AW43" s="129">
        <f t="shared" si="1"/>
        <v>1920</v>
      </c>
      <c r="AX43" s="129">
        <f t="shared" si="1"/>
        <v>5679</v>
      </c>
      <c r="AY43" s="129">
        <f t="shared" si="1"/>
        <v>0</v>
      </c>
      <c r="AZ43" s="129">
        <f t="shared" si="1"/>
        <v>2881</v>
      </c>
      <c r="BA43" s="129">
        <f t="shared" si="1"/>
        <v>1813</v>
      </c>
      <c r="BB43" s="129">
        <f t="shared" si="1"/>
        <v>4592</v>
      </c>
      <c r="BC43" s="129">
        <f t="shared" si="1"/>
        <v>0</v>
      </c>
      <c r="BD43" s="129">
        <f t="shared" si="1"/>
        <v>0</v>
      </c>
      <c r="BE43" s="129">
        <f t="shared" si="1"/>
        <v>3305</v>
      </c>
      <c r="BF43" s="129">
        <f t="shared" si="1"/>
        <v>3727</v>
      </c>
      <c r="BG43" s="129">
        <f t="shared" si="1"/>
        <v>1560</v>
      </c>
      <c r="BH43" s="129">
        <f t="shared" si="1"/>
        <v>3460</v>
      </c>
      <c r="BI43" s="129">
        <f t="shared" si="1"/>
        <v>2673</v>
      </c>
      <c r="BJ43" s="129">
        <f t="shared" si="1"/>
        <v>4189</v>
      </c>
      <c r="BK43" s="129">
        <f t="shared" si="1"/>
        <v>0</v>
      </c>
      <c r="BL43" s="129">
        <f t="shared" si="1"/>
        <v>0</v>
      </c>
      <c r="BM43" s="129">
        <f t="shared" si="1"/>
        <v>0</v>
      </c>
      <c r="BN43" s="129">
        <f t="shared" si="1"/>
        <v>0</v>
      </c>
      <c r="BO43" s="129">
        <f t="shared" si="1"/>
        <v>3500</v>
      </c>
      <c r="BP43" s="129">
        <f t="shared" ref="BP43:EA43" si="2">SUM(BP6:BP42)</f>
        <v>0</v>
      </c>
      <c r="BQ43" s="129">
        <f t="shared" si="2"/>
        <v>870</v>
      </c>
      <c r="BR43" s="129">
        <f t="shared" si="2"/>
        <v>0</v>
      </c>
      <c r="BS43" s="129">
        <f t="shared" si="2"/>
        <v>3541</v>
      </c>
      <c r="BT43" s="129">
        <f t="shared" si="2"/>
        <v>0</v>
      </c>
      <c r="BU43" s="129">
        <f t="shared" si="2"/>
        <v>0</v>
      </c>
      <c r="BV43" s="129">
        <f t="shared" si="2"/>
        <v>470</v>
      </c>
      <c r="BW43" s="129">
        <f t="shared" si="2"/>
        <v>0</v>
      </c>
      <c r="BX43" s="129">
        <f t="shared" si="2"/>
        <v>0</v>
      </c>
      <c r="BY43" s="129">
        <f t="shared" si="2"/>
        <v>0</v>
      </c>
      <c r="BZ43" s="129">
        <f t="shared" si="2"/>
        <v>70</v>
      </c>
      <c r="CA43" s="129">
        <f t="shared" si="2"/>
        <v>8</v>
      </c>
      <c r="CB43" s="129">
        <f t="shared" si="2"/>
        <v>40</v>
      </c>
      <c r="CC43" s="129">
        <f t="shared" si="2"/>
        <v>100</v>
      </c>
      <c r="CD43" s="129">
        <f t="shared" si="2"/>
        <v>260</v>
      </c>
      <c r="CE43" s="129">
        <f t="shared" si="2"/>
        <v>0</v>
      </c>
      <c r="CF43" s="129">
        <f t="shared" si="2"/>
        <v>0</v>
      </c>
      <c r="CG43" s="129">
        <f t="shared" si="2"/>
        <v>0</v>
      </c>
      <c r="CH43" s="129">
        <f t="shared" si="2"/>
        <v>4461</v>
      </c>
      <c r="CI43" s="129">
        <f t="shared" si="2"/>
        <v>0</v>
      </c>
      <c r="CJ43" s="129">
        <f t="shared" si="2"/>
        <v>0</v>
      </c>
      <c r="CK43" s="129">
        <f t="shared" si="2"/>
        <v>0</v>
      </c>
      <c r="CL43" s="129">
        <f t="shared" si="2"/>
        <v>0</v>
      </c>
      <c r="CM43" s="129">
        <f t="shared" si="2"/>
        <v>412</v>
      </c>
      <c r="CN43" s="129">
        <f t="shared" si="2"/>
        <v>0</v>
      </c>
      <c r="CO43" s="129">
        <f t="shared" si="2"/>
        <v>0</v>
      </c>
      <c r="CP43" s="129">
        <f t="shared" si="2"/>
        <v>0</v>
      </c>
      <c r="CQ43" s="129">
        <f t="shared" si="2"/>
        <v>0</v>
      </c>
      <c r="CR43" s="129">
        <f t="shared" si="2"/>
        <v>0</v>
      </c>
      <c r="CS43" s="129">
        <f t="shared" si="2"/>
        <v>0</v>
      </c>
      <c r="CT43" s="129">
        <f t="shared" si="2"/>
        <v>160</v>
      </c>
      <c r="CU43" s="129">
        <f t="shared" si="2"/>
        <v>0</v>
      </c>
      <c r="CV43" s="129">
        <f t="shared" si="2"/>
        <v>804</v>
      </c>
      <c r="CW43" s="129">
        <f t="shared" si="2"/>
        <v>15</v>
      </c>
      <c r="CX43" s="129">
        <f t="shared" si="2"/>
        <v>161</v>
      </c>
      <c r="CY43" s="129">
        <f t="shared" si="2"/>
        <v>862</v>
      </c>
      <c r="CZ43" s="129">
        <f t="shared" si="2"/>
        <v>2431</v>
      </c>
      <c r="DA43" s="129">
        <f t="shared" si="2"/>
        <v>711</v>
      </c>
      <c r="DB43" s="129">
        <f t="shared" si="2"/>
        <v>1507</v>
      </c>
      <c r="DC43" s="129">
        <f t="shared" si="2"/>
        <v>915</v>
      </c>
      <c r="DD43" s="129">
        <f t="shared" si="2"/>
        <v>867</v>
      </c>
      <c r="DE43" s="129">
        <f t="shared" si="2"/>
        <v>3401</v>
      </c>
      <c r="DF43" s="129">
        <f t="shared" si="2"/>
        <v>2137</v>
      </c>
      <c r="DG43" s="129">
        <f t="shared" si="2"/>
        <v>855</v>
      </c>
      <c r="DH43" s="129">
        <f t="shared" si="2"/>
        <v>1095</v>
      </c>
      <c r="DI43" s="129">
        <f t="shared" si="2"/>
        <v>1745</v>
      </c>
      <c r="DJ43" s="129">
        <f t="shared" si="2"/>
        <v>1003</v>
      </c>
      <c r="DK43" s="129">
        <f t="shared" si="2"/>
        <v>1548</v>
      </c>
      <c r="DL43" s="129">
        <f t="shared" si="2"/>
        <v>3002</v>
      </c>
      <c r="DM43" s="129">
        <f t="shared" si="2"/>
        <v>1610</v>
      </c>
      <c r="DN43" s="129">
        <f t="shared" si="2"/>
        <v>1202</v>
      </c>
      <c r="DO43" s="129">
        <f t="shared" si="2"/>
        <v>1080</v>
      </c>
      <c r="DP43" s="129">
        <f t="shared" si="2"/>
        <v>914</v>
      </c>
      <c r="DQ43" s="129">
        <f t="shared" si="2"/>
        <v>3093</v>
      </c>
      <c r="DR43" s="129">
        <f t="shared" si="2"/>
        <v>1970</v>
      </c>
      <c r="DS43" s="129">
        <f t="shared" si="2"/>
        <v>825</v>
      </c>
      <c r="DT43" s="129">
        <f t="shared" si="2"/>
        <v>1536</v>
      </c>
      <c r="DU43" s="129">
        <f t="shared" si="2"/>
        <v>1802</v>
      </c>
      <c r="DV43" s="129">
        <f t="shared" si="2"/>
        <v>2155</v>
      </c>
      <c r="DW43" s="129">
        <f t="shared" si="2"/>
        <v>978</v>
      </c>
      <c r="DX43" s="129">
        <f t="shared" si="2"/>
        <v>976</v>
      </c>
      <c r="DY43" s="129">
        <f t="shared" si="2"/>
        <v>2648</v>
      </c>
      <c r="DZ43" s="129">
        <f t="shared" si="2"/>
        <v>2549</v>
      </c>
      <c r="EA43" s="129">
        <f t="shared" si="2"/>
        <v>1150</v>
      </c>
      <c r="EB43" s="129">
        <f t="shared" ref="EB43:EQ43" si="3">SUM(EB6:EB42)</f>
        <v>1458</v>
      </c>
      <c r="EC43" s="129">
        <f t="shared" si="3"/>
        <v>4115</v>
      </c>
      <c r="ED43" s="129">
        <f t="shared" si="3"/>
        <v>1268</v>
      </c>
      <c r="EE43" s="129">
        <f t="shared" si="3"/>
        <v>0</v>
      </c>
      <c r="EF43" s="129">
        <f t="shared" si="3"/>
        <v>1003</v>
      </c>
      <c r="EG43" s="129">
        <f t="shared" si="3"/>
        <v>1368</v>
      </c>
      <c r="EH43" s="129">
        <f t="shared" si="3"/>
        <v>0</v>
      </c>
      <c r="EI43" s="129">
        <f t="shared" si="3"/>
        <v>600</v>
      </c>
      <c r="EJ43" s="129">
        <f t="shared" si="3"/>
        <v>200</v>
      </c>
      <c r="EK43" s="129">
        <f t="shared" si="3"/>
        <v>0</v>
      </c>
      <c r="EL43" s="129">
        <f t="shared" si="3"/>
        <v>150</v>
      </c>
      <c r="EM43" s="129">
        <f t="shared" si="3"/>
        <v>0</v>
      </c>
      <c r="EN43" s="129">
        <f t="shared" si="3"/>
        <v>302</v>
      </c>
      <c r="EO43" s="129">
        <f t="shared" si="3"/>
        <v>317</v>
      </c>
      <c r="EP43" s="129">
        <f t="shared" si="3"/>
        <v>104</v>
      </c>
      <c r="EQ43" s="129">
        <f t="shared" si="3"/>
        <v>167466</v>
      </c>
    </row>
    <row r="45" spans="1:147" x14ac:dyDescent="0.2">
      <c r="C45" s="131">
        <f>SUMIF('[5]Таблица 4 ДС (профили) (2)'!KJ$4,C$4,'[5]Таблица 4 ДС (профили) (2)'!KJ$43)-C43</f>
        <v>0</v>
      </c>
      <c r="D45" s="131">
        <f>SUMIF('[5]Таблица 4 ДС (профили) (2)'!KK$4,D$4,'[5]Таблица 4 ДС (профили) (2)'!KK$43)-D43</f>
        <v>0</v>
      </c>
      <c r="E45" s="131">
        <f>SUMIF('[5]Таблица 4 ДС (профили) (2)'!KL$4,E$4,'[5]Таблица 4 ДС (профили) (2)'!KL$43)-E43</f>
        <v>0</v>
      </c>
      <c r="F45" s="131">
        <f>SUMIF('[5]Таблица 4 ДС (профили) (2)'!KM$4,F$4,'[5]Таблица 4 ДС (профили) (2)'!KM$43)-F43</f>
        <v>0</v>
      </c>
      <c r="G45" s="131">
        <f>SUMIF('[5]Таблица 4 ДС (профили) (2)'!KN$4,G$4,'[5]Таблица 4 ДС (профили) (2)'!KN$43)-G43</f>
        <v>0</v>
      </c>
      <c r="H45" s="131">
        <f>SUMIF('[5]Таблица 4 ДС (профили) (2)'!KO$4,H$4,'[5]Таблица 4 ДС (профили) (2)'!KO$43)-H43</f>
        <v>0</v>
      </c>
      <c r="I45" s="131">
        <f>SUMIF('[5]Таблица 4 ДС (профили) (2)'!KP$4,I$4,'[5]Таблица 4 ДС (профили) (2)'!KP$43)-I43</f>
        <v>0</v>
      </c>
      <c r="J45" s="131">
        <f>SUMIF('[5]Таблица 4 ДС (профили) (2)'!KQ$4,J$4,'[5]Таблица 4 ДС (профили) (2)'!KQ$43)-J43</f>
        <v>0</v>
      </c>
      <c r="K45" s="131">
        <f>SUMIF('[5]Таблица 4 ДС (профили) (2)'!KR$4,K$4,'[5]Таблица 4 ДС (профили) (2)'!KR$43)-K43</f>
        <v>0</v>
      </c>
      <c r="L45" s="131">
        <f>SUMIF('[5]Таблица 4 ДС (профили) (2)'!KS$4,L$4,'[5]Таблица 4 ДС (профили) (2)'!KS$43)-L43</f>
        <v>0</v>
      </c>
      <c r="M45" s="131">
        <f>SUMIF('[5]Таблица 4 ДС (профили) (2)'!KT$4,M$4,'[5]Таблица 4 ДС (профили) (2)'!KT$43)-M43</f>
        <v>0</v>
      </c>
      <c r="N45" s="131">
        <f>SUMIF('[5]Таблица 4 ДС (профили) (2)'!KU$4,N$4,'[5]Таблица 4 ДС (профили) (2)'!KU$43)-N43</f>
        <v>0</v>
      </c>
      <c r="O45" s="131">
        <f>SUMIF('[5]Таблица 4 ДС (профили) (2)'!KV$4,O$4,'[5]Таблица 4 ДС (профили) (2)'!KV$43)-O43</f>
        <v>0</v>
      </c>
      <c r="P45" s="131">
        <f>SUMIF('[5]Таблица 4 ДС (профили) (2)'!KW$4,P$4,'[5]Таблица 4 ДС (профили) (2)'!KW$43)-P43</f>
        <v>0</v>
      </c>
      <c r="Q45" s="131">
        <f>SUMIF('[5]Таблица 4 ДС (профили) (2)'!KX$4,Q$4,'[5]Таблица 4 ДС (профили) (2)'!KX$43)-Q43</f>
        <v>0</v>
      </c>
      <c r="R45" s="131">
        <f>SUMIF('[5]Таблица 4 ДС (профили) (2)'!KY$4,R$4,'[5]Таблица 4 ДС (профили) (2)'!KY$43)-R43</f>
        <v>0</v>
      </c>
      <c r="S45" s="131">
        <f>SUMIF('[5]Таблица 4 ДС (профили) (2)'!KZ$4,S$4,'[5]Таблица 4 ДС (профили) (2)'!KZ$43)-S43</f>
        <v>0</v>
      </c>
      <c r="T45" s="131">
        <f>SUMIF('[5]Таблица 4 ДС (профили) (2)'!LA$4,T$4,'[5]Таблица 4 ДС (профили) (2)'!LA$43)-T43</f>
        <v>0</v>
      </c>
      <c r="U45" s="131">
        <f>SUMIF('[5]Таблица 4 ДС (профили) (2)'!LB$4,U$4,'[5]Таблица 4 ДС (профили) (2)'!LB$43)-U43</f>
        <v>0</v>
      </c>
      <c r="V45" s="131">
        <f>SUMIF('[5]Таблица 4 ДС (профили) (2)'!LC$4,V$4,'[5]Таблица 4 ДС (профили) (2)'!LC$43)-V43</f>
        <v>0</v>
      </c>
      <c r="W45" s="131">
        <f>SUMIF('[5]Таблица 4 ДС (профили) (2)'!LD$4,W$4,'[5]Таблица 4 ДС (профили) (2)'!LD$43)-W43</f>
        <v>0</v>
      </c>
      <c r="X45" s="131">
        <f>SUMIF('[5]Таблица 4 ДС (профили) (2)'!LE$4,X$4,'[5]Таблица 4 ДС (профили) (2)'!LE$43)-X43</f>
        <v>0</v>
      </c>
      <c r="Y45" s="131">
        <f>SUMIF('[5]Таблица 4 ДС (профили) (2)'!LF$4,Y$4,'[5]Таблица 4 ДС (профили) (2)'!LF$43)-Y43</f>
        <v>0</v>
      </c>
      <c r="Z45" s="131">
        <f>SUMIF('[5]Таблица 4 ДС (профили) (2)'!LG$4,Z$4,'[5]Таблица 4 ДС (профили) (2)'!LG$43)-Z43</f>
        <v>0</v>
      </c>
      <c r="AA45" s="131">
        <f>SUMIF('[5]Таблица 4 ДС (профили) (2)'!LH$4,AA$4,'[5]Таблица 4 ДС (профили) (2)'!LH$43)-AA43</f>
        <v>0</v>
      </c>
      <c r="AB45" s="131">
        <f>SUMIF('[5]Таблица 4 ДС (профили) (2)'!LI$4,AB$4,'[5]Таблица 4 ДС (профили) (2)'!LI$43)-AB43</f>
        <v>0</v>
      </c>
      <c r="AC45" s="131">
        <f>SUMIF('[5]Таблица 4 ДС (профили) (2)'!LJ$4,AC$4,'[5]Таблица 4 ДС (профили) (2)'!LJ$43)-AC43</f>
        <v>0</v>
      </c>
      <c r="AD45" s="131">
        <f>SUMIF('[5]Таблица 4 ДС (профили) (2)'!LK$4,AD$4,'[5]Таблица 4 ДС (профили) (2)'!LK$43)-AD43</f>
        <v>0</v>
      </c>
      <c r="AE45" s="131">
        <f>SUMIF('[5]Таблица 4 ДС (профили) (2)'!LL$4,AE$4,'[5]Таблица 4 ДС (профили) (2)'!LL$43)-AE43</f>
        <v>0</v>
      </c>
      <c r="AF45" s="131">
        <f>SUMIF('[5]Таблица 4 ДС (профили) (2)'!LM$4,AF$4,'[5]Таблица 4 ДС (профили) (2)'!LM$43)-AF43</f>
        <v>0</v>
      </c>
      <c r="AG45" s="131">
        <f>SUMIF('[5]Таблица 4 ДС (профили) (2)'!LN$4,AG$4,'[5]Таблица 4 ДС (профили) (2)'!LN$43)-AG43</f>
        <v>0</v>
      </c>
      <c r="AH45" s="131">
        <f>SUMIF('[5]Таблица 4 ДС (профили) (2)'!LO$4,AH$4,'[5]Таблица 4 ДС (профили) (2)'!LO$43)-AH43</f>
        <v>0</v>
      </c>
      <c r="AI45" s="131">
        <f>SUMIF('[5]Таблица 4 ДС (профили) (2)'!LP$4,AI$4,'[5]Таблица 4 ДС (профили) (2)'!LP$43)-AI43</f>
        <v>0</v>
      </c>
      <c r="AJ45" s="131">
        <f>SUMIF('[5]Таблица 4 ДС (профили) (2)'!LQ$4,AJ$4,'[5]Таблица 4 ДС (профили) (2)'!LQ$43)-AJ43</f>
        <v>0</v>
      </c>
      <c r="AK45" s="131">
        <f>SUMIF('[5]Таблица 4 ДС (профили) (2)'!LR$4,AK$4,'[5]Таблица 4 ДС (профили) (2)'!LR$43)-AK43</f>
        <v>0</v>
      </c>
      <c r="AL45" s="131">
        <f>SUMIF('[5]Таблица 4 ДС (профили) (2)'!LS$4,AL$4,'[5]Таблица 4 ДС (профили) (2)'!LS$43)-AL43</f>
        <v>0</v>
      </c>
      <c r="AM45" s="131">
        <f>SUMIF('[5]Таблица 4 ДС (профили) (2)'!LT$4,AM$4,'[5]Таблица 4 ДС (профили) (2)'!LT$43)-AM43</f>
        <v>0</v>
      </c>
      <c r="AN45" s="131">
        <f>SUMIF('[5]Таблица 4 ДС (профили) (2)'!LU$4,AN$4,'[5]Таблица 4 ДС (профили) (2)'!LU$43)-AN43</f>
        <v>0</v>
      </c>
      <c r="AO45" s="131">
        <f>SUMIF('[5]Таблица 4 ДС (профили) (2)'!LV$4,AO$4,'[5]Таблица 4 ДС (профили) (2)'!LV$43)-AO43</f>
        <v>0</v>
      </c>
      <c r="AP45" s="131">
        <f>SUMIF('[5]Таблица 4 ДС (профили) (2)'!LW$4,AP$4,'[5]Таблица 4 ДС (профили) (2)'!LW$43)-AP43</f>
        <v>0</v>
      </c>
      <c r="AQ45" s="131">
        <f>SUMIF('[5]Таблица 4 ДС (профили) (2)'!LX$4,AQ$4,'[5]Таблица 4 ДС (профили) (2)'!LX$43)-AQ43</f>
        <v>0</v>
      </c>
      <c r="AR45" s="131">
        <f>SUMIF('[5]Таблица 4 ДС (профили) (2)'!LY$4,AR$4,'[5]Таблица 4 ДС (профили) (2)'!LY$43)-AR43</f>
        <v>0</v>
      </c>
      <c r="AS45" s="131">
        <f>SUMIF('[5]Таблица 4 ДС (профили) (2)'!LZ$4,AS$4,'[5]Таблица 4 ДС (профили) (2)'!LZ$43)-AS43</f>
        <v>0</v>
      </c>
      <c r="AT45" s="131">
        <f>SUMIF('[5]Таблица 4 ДС (профили) (2)'!MA$4,AT$4,'[5]Таблица 4 ДС (профили) (2)'!MA$43)-AT43</f>
        <v>0</v>
      </c>
      <c r="AU45" s="131">
        <f>SUMIF('[5]Таблица 4 ДС (профили) (2)'!MB$4,AU$4,'[5]Таблица 4 ДС (профили) (2)'!MB$43)-AU43</f>
        <v>0</v>
      </c>
      <c r="AV45" s="131">
        <f>SUMIF('[5]Таблица 4 ДС (профили) (2)'!MC$4,AV$4,'[5]Таблица 4 ДС (профили) (2)'!MC$43)-AV43</f>
        <v>0</v>
      </c>
      <c r="AW45" s="131">
        <f>SUMIF('[5]Таблица 4 ДС (профили) (2)'!MD$4,AW$4,'[5]Таблица 4 ДС (профили) (2)'!MD$43)-AW43</f>
        <v>0</v>
      </c>
      <c r="AX45" s="131">
        <f>SUMIF('[5]Таблица 4 ДС (профили) (2)'!ME$4,AX$4,'[5]Таблица 4 ДС (профили) (2)'!ME$43)-AX43</f>
        <v>0</v>
      </c>
      <c r="AY45" s="131">
        <f>SUMIF('[5]Таблица 4 ДС (профили) (2)'!MF$4,AY$4,'[5]Таблица 4 ДС (профили) (2)'!MF$43)-AY43</f>
        <v>0</v>
      </c>
      <c r="AZ45" s="131">
        <f>SUMIF('[5]Таблица 4 ДС (профили) (2)'!MG$4,AZ$4,'[5]Таблица 4 ДС (профили) (2)'!MG$43)-AZ43</f>
        <v>0</v>
      </c>
      <c r="BA45" s="131">
        <f>SUMIF('[5]Таблица 4 ДС (профили) (2)'!MH$4,BA$4,'[5]Таблица 4 ДС (профили) (2)'!MH$43)-BA43</f>
        <v>0</v>
      </c>
      <c r="BB45" s="131">
        <f>SUMIF('[5]Таблица 4 ДС (профили) (2)'!MI$4,BB$4,'[5]Таблица 4 ДС (профили) (2)'!MI$43)-BB43</f>
        <v>0</v>
      </c>
      <c r="BC45" s="131">
        <f>SUMIF('[5]Таблица 4 ДС (профили) (2)'!MJ$4,BC$4,'[5]Таблица 4 ДС (профили) (2)'!MJ$43)-BC43</f>
        <v>0</v>
      </c>
      <c r="BD45" s="131">
        <f>SUMIF('[5]Таблица 4 ДС (профили) (2)'!MK$4,BD$4,'[5]Таблица 4 ДС (профили) (2)'!MK$43)-BD43</f>
        <v>0</v>
      </c>
      <c r="BE45" s="131">
        <f>SUMIF('[5]Таблица 4 ДС (профили) (2)'!ML$4,BE$4,'[5]Таблица 4 ДС (профили) (2)'!ML$43)-BE43</f>
        <v>0</v>
      </c>
      <c r="BF45" s="131">
        <f>SUMIF('[5]Таблица 4 ДС (профили) (2)'!MM$4,BF$4,'[5]Таблица 4 ДС (профили) (2)'!MM$43)-BF43</f>
        <v>0</v>
      </c>
      <c r="BG45" s="131">
        <f>SUMIF('[5]Таблица 4 ДС (профили) (2)'!MN$4,BG$4,'[5]Таблица 4 ДС (профили) (2)'!MN$43)-BG43</f>
        <v>0</v>
      </c>
      <c r="BH45" s="131">
        <f>SUMIF('[5]Таблица 4 ДС (профили) (2)'!MO$4,BH$4,'[5]Таблица 4 ДС (профили) (2)'!MO$43)-BH43</f>
        <v>0</v>
      </c>
      <c r="BI45" s="131">
        <f>SUMIF('[5]Таблица 4 ДС (профили) (2)'!MP$4,BI$4,'[5]Таблица 4 ДС (профили) (2)'!MP$43)-BI43</f>
        <v>0</v>
      </c>
      <c r="BJ45" s="131">
        <f>SUMIF('[5]Таблица 4 ДС (профили) (2)'!MQ$4,BJ$4,'[5]Таблица 4 ДС (профили) (2)'!MQ$43)-BJ43</f>
        <v>0</v>
      </c>
      <c r="BK45" s="131"/>
      <c r="BL45" s="131">
        <f>SUMIF('[5]Таблица 4 ДС (профили) (2)'!MS$4,BL$4,'[5]Таблица 4 ДС (профили) (2)'!MS$43)-BL43</f>
        <v>0</v>
      </c>
      <c r="BM45" s="131">
        <f>SUMIF('[5]Таблица 4 ДС (профили) (2)'!MT$4,BM$4,'[5]Таблица 4 ДС (профили) (2)'!MT$43)-BM43</f>
        <v>0</v>
      </c>
      <c r="BN45" s="131">
        <f>SUMIF('[5]Таблица 4 ДС (профили) (2)'!MU$4,BN$4,'[5]Таблица 4 ДС (профили) (2)'!MU$43)-BN43</f>
        <v>0</v>
      </c>
      <c r="BO45" s="131">
        <f>SUMIF('[5]Таблица 4 ДС (профили) (2)'!MV$4,BO$4,'[5]Таблица 4 ДС (профили) (2)'!MV$43)-BO43</f>
        <v>0</v>
      </c>
      <c r="BP45" s="131">
        <f>SUMIF('[5]Таблица 4 ДС (профили) (2)'!MW$4,BP$4,'[5]Таблица 4 ДС (профили) (2)'!MW$43)-BP43</f>
        <v>0</v>
      </c>
      <c r="BQ45" s="131">
        <f>SUMIF('[5]Таблица 4 ДС (профили) (2)'!MX$4,BQ$4,'[5]Таблица 4 ДС (профили) (2)'!MX$43)-BQ43</f>
        <v>0</v>
      </c>
      <c r="BR45" s="131">
        <f>SUMIF('[5]Таблица 4 ДС (профили) (2)'!MY$4,BR$4,'[5]Таблица 4 ДС (профили) (2)'!MY$43)-BR43</f>
        <v>0</v>
      </c>
      <c r="BS45" s="131">
        <f>SUMIF('[5]Таблица 4 ДС (профили) (2)'!MZ$4,BS$4,'[5]Таблица 4 ДС (профили) (2)'!MZ$43)-BS43</f>
        <v>0</v>
      </c>
      <c r="BT45" s="131">
        <f>SUMIF('[5]Таблица 4 ДС (профили) (2)'!NA$4,BT$4,'[5]Таблица 4 ДС (профили) (2)'!NA$43)-BT43</f>
        <v>0</v>
      </c>
      <c r="BU45" s="131">
        <f>SUMIF('[5]Таблица 4 ДС (профили) (2)'!NB$4,BU$4,'[5]Таблица 4 ДС (профили) (2)'!NB$43)-BU43</f>
        <v>0</v>
      </c>
      <c r="BV45" s="131">
        <f>SUMIF('[5]Таблица 4 ДС (профили) (2)'!NC$4,BV$4,'[5]Таблица 4 ДС (профили) (2)'!NC$43)-BV43</f>
        <v>0</v>
      </c>
      <c r="BW45" s="131">
        <f>SUMIF('[5]Таблица 4 ДС (профили) (2)'!ND$4,BW$4,'[5]Таблица 4 ДС (профили) (2)'!ND$43)-BW43</f>
        <v>0</v>
      </c>
      <c r="BX45" s="131">
        <f>SUMIF('[5]Таблица 4 ДС (профили) (2)'!NE$4,BX$4,'[5]Таблица 4 ДС (профили) (2)'!NE$43)-BX43</f>
        <v>0</v>
      </c>
      <c r="BY45" s="131">
        <f>SUMIF('[5]Таблица 4 ДС (профили) (2)'!NF$4,BY$4,'[5]Таблица 4 ДС (профили) (2)'!NF$43)-BY43</f>
        <v>0</v>
      </c>
      <c r="BZ45" s="131">
        <f>SUMIF('[5]Таблица 4 ДС (профили) (2)'!NG$4,BZ$4,'[5]Таблица 4 ДС (профили) (2)'!NG$43)-BZ43</f>
        <v>0</v>
      </c>
      <c r="CA45" s="131">
        <f>SUMIF('[5]Таблица 4 ДС (профили) (2)'!NH$4,CA$4,'[5]Таблица 4 ДС (профили) (2)'!NH$43)-CA43</f>
        <v>0</v>
      </c>
      <c r="CB45" s="131">
        <f>SUMIF('[5]Таблица 4 ДС (профили) (2)'!NI$4,CB$4,'[5]Таблица 4 ДС (профили) (2)'!NI$43)-CB43</f>
        <v>0</v>
      </c>
      <c r="CC45" s="131">
        <f>SUMIF('[5]Таблица 4 ДС (профили) (2)'!NJ$4,CC$4,'[5]Таблица 4 ДС (профили) (2)'!NJ$43)-CC43</f>
        <v>0</v>
      </c>
      <c r="CD45" s="131">
        <f>SUMIF('[5]Таблица 4 ДС (профили) (2)'!NK$4,CD$4,'[5]Таблица 4 ДС (профили) (2)'!NK$43)-CD43</f>
        <v>0</v>
      </c>
      <c r="CE45" s="131">
        <f>SUMIF('[5]Таблица 4 ДС (профили) (2)'!NL$4,CE$4,'[5]Таблица 4 ДС (профили) (2)'!NL$43)-CE43</f>
        <v>0</v>
      </c>
      <c r="CF45" s="131">
        <f>SUMIF('[5]Таблица 4 ДС (профили) (2)'!NM$4,CF$4,'[5]Таблица 4 ДС (профили) (2)'!NM$43)-CF43</f>
        <v>0</v>
      </c>
      <c r="CG45" s="131">
        <f>SUMIF('[5]Таблица 4 ДС (профили) (2)'!NN$4,CG$4,'[5]Таблица 4 ДС (профили) (2)'!NN$43)-CG43</f>
        <v>0</v>
      </c>
      <c r="CH45" s="131">
        <f>SUMIF('[5]Таблица 4 ДС (профили) (2)'!NO$4,CH$4,'[5]Таблица 4 ДС (профили) (2)'!NO$43)-CH43</f>
        <v>0</v>
      </c>
      <c r="CI45" s="131">
        <f>SUMIF('[5]Таблица 4 ДС (профили) (2)'!NP$4,CI$4,'[5]Таблица 4 ДС (профили) (2)'!NP$43)-CI43</f>
        <v>0</v>
      </c>
      <c r="CJ45" s="131">
        <f>SUMIF('[5]Таблица 4 ДС (профили) (2)'!NQ$4,CJ$4,'[5]Таблица 4 ДС (профили) (2)'!NQ$43)-CJ43</f>
        <v>0</v>
      </c>
      <c r="CK45" s="131">
        <f>SUMIF('[5]Таблица 4 ДС (профили) (2)'!NR$4,CK$4,'[5]Таблица 4 ДС (профили) (2)'!NR$43)-CK43</f>
        <v>0</v>
      </c>
      <c r="CL45" s="131">
        <f>SUMIF('[5]Таблица 4 ДС (профили) (2)'!NS$4,CL$4,'[5]Таблица 4 ДС (профили) (2)'!NS$43)-CL43</f>
        <v>0</v>
      </c>
      <c r="CM45" s="131">
        <f>SUMIF('[5]Таблица 4 ДС (профили) (2)'!NT$4,CM$4,'[5]Таблица 4 ДС (профили) (2)'!NT$43)-CM43</f>
        <v>0</v>
      </c>
      <c r="CN45" s="131">
        <f>SUMIF('[5]Таблица 4 ДС (профили) (2)'!NU$4,CN$4,'[5]Таблица 4 ДС (профили) (2)'!NU$43)-CN43</f>
        <v>0</v>
      </c>
      <c r="CO45" s="131">
        <f>SUMIF('[5]Таблица 4 ДС (профили) (2)'!NV$4,CO$4,'[5]Таблица 4 ДС (профили) (2)'!NV$43)-CO43</f>
        <v>0</v>
      </c>
      <c r="CP45" s="131">
        <f>SUMIF('[5]Таблица 4 ДС (профили) (2)'!NW$4,CP$4,'[5]Таблица 4 ДС (профили) (2)'!NW$43)-CP43</f>
        <v>0</v>
      </c>
      <c r="CQ45" s="131">
        <f>SUMIF('[5]Таблица 4 ДС (профили) (2)'!NX$4,CQ$4,'[5]Таблица 4 ДС (профили) (2)'!NX$43)-CQ43</f>
        <v>0</v>
      </c>
      <c r="CR45" s="131">
        <f>SUMIF('[5]Таблица 4 ДС (профили) (2)'!NY$4,CR$4,'[5]Таблица 4 ДС (профили) (2)'!NY$43)-CR43</f>
        <v>0</v>
      </c>
      <c r="CS45" s="131">
        <f>SUMIF('[5]Таблица 4 ДС (профили) (2)'!NZ$4,CS$4,'[5]Таблица 4 ДС (профили) (2)'!NZ$43)-CS43</f>
        <v>0</v>
      </c>
      <c r="CT45" s="131">
        <f>SUMIF('[5]Таблица 4 ДС (профили) (2)'!OA$4,CT$4,'[5]Таблица 4 ДС (профили) (2)'!OA$43)-CT43</f>
        <v>0</v>
      </c>
      <c r="CU45" s="131">
        <f>SUMIF('[5]Таблица 4 ДС (профили) (2)'!OB$4,CU$4,'[5]Таблица 4 ДС (профили) (2)'!OB$43)-CU43</f>
        <v>0</v>
      </c>
      <c r="CV45" s="131">
        <f>SUMIF('[5]Таблица 4 ДС (профили) (2)'!OC$4,CV$4,'[5]Таблица 4 ДС (профили) (2)'!OC$43)-CV43</f>
        <v>0</v>
      </c>
      <c r="CW45" s="131">
        <f>SUMIF('[5]Таблица 4 ДС (профили) (2)'!OD$4,CW$4,'[5]Таблица 4 ДС (профили) (2)'!OD$43)-CW43</f>
        <v>0</v>
      </c>
      <c r="CX45" s="131">
        <f>SUMIF('[5]Таблица 4 ДС (профили) (2)'!OE$4,CX$4,'[5]Таблица 4 ДС (профили) (2)'!OE$43)-CX43</f>
        <v>0</v>
      </c>
      <c r="CY45" s="131">
        <f>SUMIF('[5]Таблица 4 ДС (профили) (2)'!OF$4,CY$4,'[5]Таблица 4 ДС (профили) (2)'!OF$43)-CY43</f>
        <v>0</v>
      </c>
      <c r="CZ45" s="131">
        <f>SUMIF('[5]Таблица 4 ДС (профили) (2)'!OG$4,CZ$4,'[5]Таблица 4 ДС (профили) (2)'!OG$43)-CZ43</f>
        <v>0</v>
      </c>
      <c r="DA45" s="131">
        <f>SUMIF('[5]Таблица 4 ДС (профили) (2)'!OH$4,DA$4,'[5]Таблица 4 ДС (профили) (2)'!OH$43)-DA43</f>
        <v>0</v>
      </c>
      <c r="DB45" s="131">
        <f>SUMIF('[5]Таблица 4 ДС (профили) (2)'!OI$4,DB$4,'[5]Таблица 4 ДС (профили) (2)'!OI$43)-DB43</f>
        <v>0</v>
      </c>
      <c r="DC45" s="131">
        <f>SUMIF('[5]Таблица 4 ДС (профили) (2)'!OJ$4,DC$4,'[5]Таблица 4 ДС (профили) (2)'!OJ$43)-DC43</f>
        <v>0</v>
      </c>
      <c r="DD45" s="131">
        <f>SUMIF('[5]Таблица 4 ДС (профили) (2)'!OK$4,DD$4,'[5]Таблица 4 ДС (профили) (2)'!OK$43)-DD43</f>
        <v>0</v>
      </c>
      <c r="DE45" s="131">
        <f>SUMIF('[5]Таблица 4 ДС (профили) (2)'!OL$4,DE$4,'[5]Таблица 4 ДС (профили) (2)'!OL$43)-DE43</f>
        <v>0</v>
      </c>
      <c r="DF45" s="131">
        <f>SUMIF('[5]Таблица 4 ДС (профили) (2)'!OM$4,DF$4,'[5]Таблица 4 ДС (профили) (2)'!OM$43)-DF43</f>
        <v>0</v>
      </c>
      <c r="DG45" s="131">
        <f>SUMIF('[5]Таблица 4 ДС (профили) (2)'!ON$4,DG$4,'[5]Таблица 4 ДС (профили) (2)'!ON$43)-DG43</f>
        <v>0</v>
      </c>
      <c r="DH45" s="131">
        <f>SUMIF('[5]Таблица 4 ДС (профили) (2)'!OO$4,DH$4,'[5]Таблица 4 ДС (профили) (2)'!OO$43)-DH43</f>
        <v>0</v>
      </c>
      <c r="DI45" s="131">
        <f>SUMIF('[5]Таблица 4 ДС (профили) (2)'!OP$4,DI$4,'[5]Таблица 4 ДС (профили) (2)'!OP$43)-DI43</f>
        <v>0</v>
      </c>
      <c r="DJ45" s="131">
        <f>SUMIF('[5]Таблица 4 ДС (профили) (2)'!OQ$4,DJ$4,'[5]Таблица 4 ДС (профили) (2)'!OQ$43)-DJ43</f>
        <v>0</v>
      </c>
      <c r="DK45" s="131">
        <f>SUMIF('[5]Таблица 4 ДС (профили) (2)'!OR$4,DK$4,'[5]Таблица 4 ДС (профили) (2)'!OR$43)-DK43</f>
        <v>0</v>
      </c>
      <c r="DL45" s="131">
        <f>SUMIF('[5]Таблица 4 ДС (профили) (2)'!OS$4,DL$4,'[5]Таблица 4 ДС (профили) (2)'!OS$43)-DL43</f>
        <v>0</v>
      </c>
      <c r="DM45" s="131">
        <f>SUMIF('[5]Таблица 4 ДС (профили) (2)'!OT$4,DM$4,'[5]Таблица 4 ДС (профили) (2)'!OT$43)-DM43</f>
        <v>0</v>
      </c>
      <c r="DN45" s="131">
        <f>SUMIF('[5]Таблица 4 ДС (профили) (2)'!OU$4,DN$4,'[5]Таблица 4 ДС (профили) (2)'!OU$43)-DN43</f>
        <v>0</v>
      </c>
      <c r="DO45" s="131">
        <f>SUMIF('[5]Таблица 4 ДС (профили) (2)'!OV$4,DO$4,'[5]Таблица 4 ДС (профили) (2)'!OV$43)-DO43</f>
        <v>0</v>
      </c>
      <c r="DP45" s="131">
        <f>SUMIF('[5]Таблица 4 ДС (профили) (2)'!OW$4,DP$4,'[5]Таблица 4 ДС (профили) (2)'!OW$43)-DP43</f>
        <v>0</v>
      </c>
      <c r="DQ45" s="131">
        <f>SUMIF('[5]Таблица 4 ДС (профили) (2)'!OX$4,DQ$4,'[5]Таблица 4 ДС (профили) (2)'!OX$43)-DQ43</f>
        <v>0</v>
      </c>
      <c r="DR45" s="131">
        <f>SUMIF('[5]Таблица 4 ДС (профили) (2)'!OY$4,DR$4,'[5]Таблица 4 ДС (профили) (2)'!OY$43)-DR43</f>
        <v>0</v>
      </c>
      <c r="DS45" s="131">
        <f>SUMIF('[5]Таблица 4 ДС (профили) (2)'!OZ$4,DS$4,'[5]Таблица 4 ДС (профили) (2)'!OZ$43)-DS43</f>
        <v>0</v>
      </c>
      <c r="DT45" s="131">
        <f>SUMIF('[5]Таблица 4 ДС (профили) (2)'!PA$4,DT$4,'[5]Таблица 4 ДС (профили) (2)'!PA$43)-DT43</f>
        <v>0</v>
      </c>
      <c r="DU45" s="131">
        <f>SUMIF('[5]Таблица 4 ДС (профили) (2)'!PB$4,DU$4,'[5]Таблица 4 ДС (профили) (2)'!PB$43)-DU43</f>
        <v>0</v>
      </c>
      <c r="DV45" s="131">
        <f>SUMIF('[5]Таблица 4 ДС (профили) (2)'!PC$4,DV$4,'[5]Таблица 4 ДС (профили) (2)'!PC$43)-DV43</f>
        <v>0</v>
      </c>
      <c r="DW45" s="131">
        <f>SUMIF('[5]Таблица 4 ДС (профили) (2)'!PD$4,DW$4,'[5]Таблица 4 ДС (профили) (2)'!PD$43)-DW43</f>
        <v>0</v>
      </c>
      <c r="DX45" s="131">
        <f>SUMIF('[5]Таблица 4 ДС (профили) (2)'!PE$4,DX$4,'[5]Таблица 4 ДС (профили) (2)'!PE$43)-DX43</f>
        <v>0</v>
      </c>
      <c r="DY45" s="131">
        <f>SUMIF('[5]Таблица 4 ДС (профили) (2)'!PF$4,DY$4,'[5]Таблица 4 ДС (профили) (2)'!PF$43)-DY43</f>
        <v>0</v>
      </c>
      <c r="DZ45" s="131">
        <f>SUMIF('[5]Таблица 4 ДС (профили) (2)'!PG$4,DZ$4,'[5]Таблица 4 ДС (профили) (2)'!PG$43)-DZ43</f>
        <v>0</v>
      </c>
      <c r="EA45" s="131">
        <f>SUMIF('[5]Таблица 4 ДС (профили) (2)'!PH$4,EA$4,'[5]Таблица 4 ДС (профили) (2)'!PH$43)-EA43</f>
        <v>0</v>
      </c>
      <c r="EB45" s="131">
        <f>SUMIF('[5]Таблица 4 ДС (профили) (2)'!PI$4,EB$4,'[5]Таблица 4 ДС (профили) (2)'!PI$43)-EB43</f>
        <v>0</v>
      </c>
      <c r="EC45" s="131">
        <f>SUMIF('[5]Таблица 4 ДС (профили) (2)'!PJ$4,EC$4,'[5]Таблица 4 ДС (профили) (2)'!PJ$43)-EC43</f>
        <v>0</v>
      </c>
      <c r="ED45" s="131">
        <f>SUMIF('[5]Таблица 4 ДС (профили) (2)'!PK$4,ED$4,'[5]Таблица 4 ДС (профили) (2)'!PK$43)-ED43</f>
        <v>0</v>
      </c>
      <c r="EE45" s="131">
        <f>SUMIF('[5]Таблица 4 ДС (профили) (2)'!PL$4,EE$4,'[5]Таблица 4 ДС (профили) (2)'!PL$43)-EE43</f>
        <v>0</v>
      </c>
      <c r="EF45" s="131">
        <f>SUMIF('[5]Таблица 4 ДС (профили) (2)'!PM$4,EF$4,'[5]Таблица 4 ДС (профили) (2)'!PM$43)-EF43</f>
        <v>0</v>
      </c>
      <c r="EG45" s="131">
        <f>SUMIF('[5]Таблица 4 ДС (профили) (2)'!PN$4,EG$4,'[5]Таблица 4 ДС (профили) (2)'!PN$43)-EG43</f>
        <v>0</v>
      </c>
      <c r="EH45" s="131">
        <f>SUMIF('[5]Таблица 4 ДС (профили) (2)'!PO$4,EH$4,'[5]Таблица 4 ДС (профили) (2)'!PO$43)-EH43</f>
        <v>0</v>
      </c>
      <c r="EI45" s="131">
        <f>SUMIF('[5]Таблица 4 ДС (профили) (2)'!PP$4,EI$4,'[5]Таблица 4 ДС (профили) (2)'!PP$43)-EI43</f>
        <v>0</v>
      </c>
      <c r="EJ45" s="131">
        <f>SUMIF('[5]Таблица 4 ДС (профили) (2)'!PQ$4,EJ$4,'[5]Таблица 4 ДС (профили) (2)'!PQ$43)-EJ43</f>
        <v>0</v>
      </c>
      <c r="EK45" s="131">
        <f>SUMIF('[5]Таблица 4 ДС (профили) (2)'!PR$4,EK$4,'[5]Таблица 4 ДС (профили) (2)'!PR$43)-EK43</f>
        <v>0</v>
      </c>
      <c r="EL45" s="131">
        <f>SUMIF('[5]Таблица 4 ДС (профили) (2)'!PS$4,EL$4,'[5]Таблица 4 ДС (профили) (2)'!PS$43)-EL43</f>
        <v>0</v>
      </c>
      <c r="EM45" s="131">
        <f>SUMIF('[5]Таблица 4 ДС (профили) (2)'!PT$4,EM$4,'[5]Таблица 4 ДС (профили) (2)'!PT$43)-EM43</f>
        <v>0</v>
      </c>
      <c r="EN45" s="131">
        <f>SUMIF('[5]Таблица 4 ДС (профили) (2)'!PU$4,EN$4,'[5]Таблица 4 ДС (профили) (2)'!PU$43)-EN43</f>
        <v>0</v>
      </c>
      <c r="EO45" s="131">
        <f>SUMIF('[5]Таблица 4 ДС (профили) (2)'!PV$4,EO$4,'[5]Таблица 4 ДС (профили) (2)'!PV$43)-EO43</f>
        <v>0</v>
      </c>
      <c r="EP45" s="131">
        <f>SUMIF('[5]Таблица 4 ДС (профили) (2)'!PW$4,EP$4,'[5]Таблица 4 ДС (профили) (2)'!PW$43)-EP43</f>
        <v>0</v>
      </c>
    </row>
    <row r="46" spans="1:147" x14ac:dyDescent="0.2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</row>
  </sheetData>
  <mergeCells count="5">
    <mergeCell ref="B1:M1"/>
    <mergeCell ref="S3:U3"/>
    <mergeCell ref="A4:A5"/>
    <mergeCell ref="B4:B5"/>
    <mergeCell ref="EQ4:EQ5"/>
  </mergeCells>
  <pageMargins left="0.19685039370078741" right="0.15748031496062992" top="0.19685039370078741" bottom="0.15748031496062992" header="0.15748031496062992" footer="0.11811023622047245"/>
  <pageSetup paperSize="9" scale="66" orientation="landscape" r:id="rId1"/>
  <colBreaks count="1" manualBreakCount="1">
    <brk id="121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2:K155"/>
  <sheetViews>
    <sheetView tabSelected="1" view="pageBreakPreview" zoomScale="110" zoomScaleNormal="130" zoomScaleSheetLayoutView="110" workbookViewId="0">
      <pane xSplit="2" ySplit="10" topLeftCell="C11" activePane="bottomRight" state="frozen"/>
      <selection activeCell="N163" sqref="N163"/>
      <selection pane="topRight" activeCell="N163" sqref="N163"/>
      <selection pane="bottomLeft" activeCell="N163" sqref="N163"/>
      <selection pane="bottomRight" activeCell="C103" sqref="C103"/>
    </sheetView>
  </sheetViews>
  <sheetFormatPr defaultRowHeight="12.75" x14ac:dyDescent="0.2"/>
  <cols>
    <col min="1" max="1" width="9" style="10" customWidth="1"/>
    <col min="2" max="2" width="39.7109375" style="53" customWidth="1"/>
    <col min="3" max="3" width="15.42578125" style="10" customWidth="1"/>
    <col min="4" max="4" width="16.7109375" style="10" customWidth="1"/>
    <col min="5" max="5" width="15.85546875" style="10" customWidth="1"/>
    <col min="6" max="6" width="16.140625" style="10" customWidth="1"/>
    <col min="7" max="7" width="13.85546875" style="10" customWidth="1"/>
    <col min="8" max="8" width="14.5703125" style="10" customWidth="1"/>
    <col min="9" max="9" width="13.85546875" style="137" customWidth="1"/>
    <col min="10" max="16384" width="9.140625" style="10"/>
  </cols>
  <sheetData>
    <row r="2" spans="1:10" s="1" customFormat="1" ht="18.75" x14ac:dyDescent="0.25">
      <c r="A2" s="169" t="s">
        <v>182</v>
      </c>
      <c r="B2" s="169"/>
      <c r="C2" s="169"/>
      <c r="D2" s="169"/>
      <c r="E2" s="169"/>
      <c r="F2" s="169"/>
      <c r="G2" s="169"/>
      <c r="H2" s="169"/>
      <c r="I2" s="136"/>
    </row>
    <row r="4" spans="1:10" x14ac:dyDescent="0.2">
      <c r="G4" s="194" t="s">
        <v>281</v>
      </c>
      <c r="H4" s="194"/>
    </row>
    <row r="5" spans="1:10" x14ac:dyDescent="0.2">
      <c r="C5" s="195"/>
      <c r="D5" s="195"/>
      <c r="E5" s="195"/>
      <c r="F5" s="195"/>
      <c r="G5" s="195"/>
      <c r="H5" s="195"/>
      <c r="J5" s="54"/>
    </row>
    <row r="6" spans="1:10" x14ac:dyDescent="0.2">
      <c r="A6" s="196" t="s">
        <v>4</v>
      </c>
      <c r="B6" s="196" t="s">
        <v>5</v>
      </c>
      <c r="C6" s="199" t="s">
        <v>173</v>
      </c>
      <c r="D6" s="199"/>
      <c r="E6" s="199"/>
      <c r="F6" s="199"/>
      <c r="G6" s="199"/>
      <c r="H6" s="199"/>
    </row>
    <row r="7" spans="1:10" x14ac:dyDescent="0.2">
      <c r="A7" s="197"/>
      <c r="B7" s="197"/>
      <c r="C7" s="200" t="s">
        <v>11</v>
      </c>
      <c r="D7" s="201" t="s">
        <v>174</v>
      </c>
      <c r="E7" s="202"/>
      <c r="F7" s="203"/>
      <c r="G7" s="204" t="s">
        <v>175</v>
      </c>
      <c r="H7" s="204"/>
    </row>
    <row r="8" spans="1:10" x14ac:dyDescent="0.2">
      <c r="A8" s="197"/>
      <c r="B8" s="197"/>
      <c r="C8" s="200"/>
      <c r="D8" s="205" t="s">
        <v>176</v>
      </c>
      <c r="E8" s="205" t="s">
        <v>177</v>
      </c>
      <c r="F8" s="207" t="s">
        <v>178</v>
      </c>
      <c r="G8" s="205" t="s">
        <v>179</v>
      </c>
      <c r="H8" s="205" t="s">
        <v>180</v>
      </c>
    </row>
    <row r="9" spans="1:10" ht="57" customHeight="1" x14ac:dyDescent="0.2">
      <c r="A9" s="198"/>
      <c r="B9" s="198"/>
      <c r="C9" s="200"/>
      <c r="D9" s="205"/>
      <c r="E9" s="205"/>
      <c r="F9" s="208"/>
      <c r="G9" s="205"/>
      <c r="H9" s="205"/>
    </row>
    <row r="10" spans="1:10" ht="15" x14ac:dyDescent="0.2">
      <c r="A10" s="5">
        <v>1</v>
      </c>
      <c r="B10" s="5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10" x14ac:dyDescent="0.2">
      <c r="A11" s="44">
        <v>1</v>
      </c>
      <c r="B11" s="45" t="s">
        <v>25</v>
      </c>
      <c r="C11" s="56">
        <f>D11+E11+F11</f>
        <v>1737400105</v>
      </c>
      <c r="D11" s="56">
        <v>1027314224</v>
      </c>
      <c r="E11" s="56">
        <v>427292734</v>
      </c>
      <c r="F11" s="56">
        <v>282793147</v>
      </c>
      <c r="G11" s="56">
        <v>0</v>
      </c>
      <c r="H11" s="56">
        <v>0</v>
      </c>
      <c r="I11" s="138"/>
    </row>
    <row r="12" spans="1:10" x14ac:dyDescent="0.2">
      <c r="A12" s="44">
        <v>2</v>
      </c>
      <c r="B12" s="45" t="s">
        <v>26</v>
      </c>
      <c r="C12" s="56">
        <f t="shared" ref="C12:C75" si="0">D12+E12+F12</f>
        <v>707699640</v>
      </c>
      <c r="D12" s="56">
        <v>235236724</v>
      </c>
      <c r="E12" s="56">
        <v>363336623</v>
      </c>
      <c r="F12" s="56">
        <v>109126293</v>
      </c>
      <c r="G12" s="56">
        <v>0</v>
      </c>
      <c r="H12" s="56">
        <v>0</v>
      </c>
      <c r="I12" s="138"/>
    </row>
    <row r="13" spans="1:10" x14ac:dyDescent="0.2">
      <c r="A13" s="44">
        <v>4</v>
      </c>
      <c r="B13" s="45" t="s">
        <v>27</v>
      </c>
      <c r="C13" s="56">
        <f t="shared" si="0"/>
        <v>144823541</v>
      </c>
      <c r="D13" s="56">
        <v>127596877</v>
      </c>
      <c r="E13" s="56">
        <v>13187208</v>
      </c>
      <c r="F13" s="56">
        <v>4039456</v>
      </c>
      <c r="G13" s="56">
        <v>0</v>
      </c>
      <c r="H13" s="56">
        <v>19318850</v>
      </c>
      <c r="I13" s="138"/>
      <c r="J13" s="57"/>
    </row>
    <row r="14" spans="1:10" x14ac:dyDescent="0.2">
      <c r="A14" s="44">
        <v>6</v>
      </c>
      <c r="B14" s="45" t="s">
        <v>28</v>
      </c>
      <c r="C14" s="56">
        <f t="shared" si="0"/>
        <v>112543895</v>
      </c>
      <c r="D14" s="56">
        <v>83488504</v>
      </c>
      <c r="E14" s="56">
        <v>11811443</v>
      </c>
      <c r="F14" s="56">
        <v>17243948</v>
      </c>
      <c r="G14" s="56">
        <v>0</v>
      </c>
      <c r="H14" s="56">
        <v>0</v>
      </c>
      <c r="I14" s="138"/>
      <c r="J14" s="57"/>
    </row>
    <row r="15" spans="1:10" x14ac:dyDescent="0.2">
      <c r="A15" s="44">
        <v>9</v>
      </c>
      <c r="B15" s="45" t="s">
        <v>29</v>
      </c>
      <c r="C15" s="56">
        <f t="shared" si="0"/>
        <v>217141320</v>
      </c>
      <c r="D15" s="56">
        <v>98114106</v>
      </c>
      <c r="E15" s="56">
        <v>91378794</v>
      </c>
      <c r="F15" s="56">
        <v>27648420</v>
      </c>
      <c r="G15" s="56">
        <v>0</v>
      </c>
      <c r="H15" s="56">
        <v>0</v>
      </c>
      <c r="I15" s="138"/>
      <c r="J15" s="57"/>
    </row>
    <row r="16" spans="1:10" x14ac:dyDescent="0.2">
      <c r="A16" s="44">
        <v>33</v>
      </c>
      <c r="B16" s="45" t="s">
        <v>30</v>
      </c>
      <c r="C16" s="56">
        <f t="shared" si="0"/>
        <v>935664399</v>
      </c>
      <c r="D16" s="56">
        <v>832511464</v>
      </c>
      <c r="E16" s="56">
        <v>44367220</v>
      </c>
      <c r="F16" s="56">
        <v>58785715</v>
      </c>
      <c r="G16" s="56">
        <v>915955317</v>
      </c>
      <c r="H16" s="56">
        <v>0</v>
      </c>
      <c r="I16" s="138"/>
      <c r="J16" s="57"/>
    </row>
    <row r="17" spans="1:10" x14ac:dyDescent="0.2">
      <c r="A17" s="44">
        <v>100</v>
      </c>
      <c r="B17" s="45" t="s">
        <v>31</v>
      </c>
      <c r="C17" s="56">
        <f t="shared" si="0"/>
        <v>2078677468</v>
      </c>
      <c r="D17" s="56">
        <v>1244660747</v>
      </c>
      <c r="E17" s="56">
        <v>613801048</v>
      </c>
      <c r="F17" s="56">
        <v>220215673</v>
      </c>
      <c r="G17" s="56">
        <v>0</v>
      </c>
      <c r="H17" s="56">
        <v>0</v>
      </c>
      <c r="I17" s="138"/>
      <c r="J17" s="57"/>
    </row>
    <row r="18" spans="1:10" x14ac:dyDescent="0.2">
      <c r="A18" s="44">
        <v>103</v>
      </c>
      <c r="B18" s="45" t="s">
        <v>32</v>
      </c>
      <c r="C18" s="56">
        <f t="shared" si="0"/>
        <v>603551835</v>
      </c>
      <c r="D18" s="56">
        <v>406550533</v>
      </c>
      <c r="E18" s="56">
        <v>145414916</v>
      </c>
      <c r="F18" s="56">
        <v>51586386</v>
      </c>
      <c r="G18" s="56">
        <v>0</v>
      </c>
      <c r="H18" s="56">
        <v>124928675</v>
      </c>
      <c r="I18" s="138"/>
      <c r="J18" s="57"/>
    </row>
    <row r="19" spans="1:10" x14ac:dyDescent="0.2">
      <c r="A19" s="44">
        <v>104</v>
      </c>
      <c r="B19" s="45" t="s">
        <v>33</v>
      </c>
      <c r="C19" s="56">
        <f t="shared" si="0"/>
        <v>313595133</v>
      </c>
      <c r="D19" s="56">
        <v>249669369</v>
      </c>
      <c r="E19" s="56">
        <v>35660517</v>
      </c>
      <c r="F19" s="56">
        <v>28265247</v>
      </c>
      <c r="G19" s="56">
        <v>0</v>
      </c>
      <c r="H19" s="56">
        <v>107157539</v>
      </c>
      <c r="I19" s="138"/>
      <c r="J19" s="57"/>
    </row>
    <row r="20" spans="1:10" x14ac:dyDescent="0.2">
      <c r="A20" s="44">
        <v>105</v>
      </c>
      <c r="B20" s="45" t="s">
        <v>34</v>
      </c>
      <c r="C20" s="56">
        <f t="shared" si="0"/>
        <v>178459202</v>
      </c>
      <c r="D20" s="56">
        <v>145175693</v>
      </c>
      <c r="E20" s="56">
        <v>16228122</v>
      </c>
      <c r="F20" s="56">
        <v>17055387</v>
      </c>
      <c r="G20" s="56">
        <v>0</v>
      </c>
      <c r="H20" s="56">
        <v>65745543</v>
      </c>
      <c r="I20" s="138"/>
      <c r="J20" s="57"/>
    </row>
    <row r="21" spans="1:10" x14ac:dyDescent="0.2">
      <c r="A21" s="44">
        <v>110</v>
      </c>
      <c r="B21" s="45" t="s">
        <v>35</v>
      </c>
      <c r="C21" s="56">
        <f t="shared" si="0"/>
        <v>126463349</v>
      </c>
      <c r="D21" s="56">
        <v>87759405</v>
      </c>
      <c r="E21" s="56">
        <v>25890562</v>
      </c>
      <c r="F21" s="56">
        <v>12813382</v>
      </c>
      <c r="G21" s="56">
        <v>0</v>
      </c>
      <c r="H21" s="56">
        <v>0</v>
      </c>
      <c r="I21" s="138"/>
      <c r="J21" s="57"/>
    </row>
    <row r="22" spans="1:10" x14ac:dyDescent="0.2">
      <c r="A22" s="44">
        <v>111</v>
      </c>
      <c r="B22" s="45" t="s">
        <v>36</v>
      </c>
      <c r="C22" s="56">
        <f t="shared" si="0"/>
        <v>273997910</v>
      </c>
      <c r="D22" s="56">
        <v>178184403</v>
      </c>
      <c r="E22" s="56">
        <v>57403750</v>
      </c>
      <c r="F22" s="56">
        <v>38409757</v>
      </c>
      <c r="G22" s="56">
        <v>0</v>
      </c>
      <c r="H22" s="56">
        <v>0</v>
      </c>
      <c r="I22" s="138"/>
      <c r="J22" s="57"/>
    </row>
    <row r="23" spans="1:10" x14ac:dyDescent="0.2">
      <c r="A23" s="44">
        <v>112</v>
      </c>
      <c r="B23" s="45" t="s">
        <v>37</v>
      </c>
      <c r="C23" s="56">
        <f t="shared" si="0"/>
        <v>188858279</v>
      </c>
      <c r="D23" s="56">
        <v>153212990</v>
      </c>
      <c r="E23" s="56">
        <v>19970467</v>
      </c>
      <c r="F23" s="56">
        <v>15674822</v>
      </c>
      <c r="G23" s="56">
        <v>0</v>
      </c>
      <c r="H23" s="56">
        <v>62866990</v>
      </c>
      <c r="I23" s="138"/>
      <c r="J23" s="57"/>
    </row>
    <row r="24" spans="1:10" x14ac:dyDescent="0.2">
      <c r="A24" s="44">
        <v>115</v>
      </c>
      <c r="B24" s="45" t="s">
        <v>38</v>
      </c>
      <c r="C24" s="56">
        <f t="shared" si="0"/>
        <v>410802921</v>
      </c>
      <c r="D24" s="56">
        <v>316931654</v>
      </c>
      <c r="E24" s="56">
        <v>50467772</v>
      </c>
      <c r="F24" s="56">
        <v>43403495</v>
      </c>
      <c r="G24" s="56">
        <v>0</v>
      </c>
      <c r="H24" s="56">
        <v>35093007</v>
      </c>
      <c r="I24" s="138"/>
      <c r="J24" s="57"/>
    </row>
    <row r="25" spans="1:10" x14ac:dyDescent="0.2">
      <c r="A25" s="44">
        <v>116</v>
      </c>
      <c r="B25" s="45" t="s">
        <v>39</v>
      </c>
      <c r="C25" s="56">
        <f t="shared" si="0"/>
        <v>209641647</v>
      </c>
      <c r="D25" s="56">
        <v>173512398</v>
      </c>
      <c r="E25" s="56">
        <v>15717070</v>
      </c>
      <c r="F25" s="56">
        <v>20412179</v>
      </c>
      <c r="G25" s="56">
        <v>0</v>
      </c>
      <c r="H25" s="56">
        <v>149782909</v>
      </c>
      <c r="I25" s="138"/>
      <c r="J25" s="57"/>
    </row>
    <row r="26" spans="1:10" x14ac:dyDescent="0.2">
      <c r="A26" s="44">
        <v>120</v>
      </c>
      <c r="B26" s="45" t="s">
        <v>40</v>
      </c>
      <c r="C26" s="56">
        <f t="shared" si="0"/>
        <v>340729039</v>
      </c>
      <c r="D26" s="56">
        <v>271560094</v>
      </c>
      <c r="E26" s="56">
        <v>36737396</v>
      </c>
      <c r="F26" s="56">
        <v>32431549</v>
      </c>
      <c r="G26" s="56">
        <v>0</v>
      </c>
      <c r="H26" s="56">
        <v>93894632</v>
      </c>
      <c r="I26" s="138"/>
      <c r="J26" s="57"/>
    </row>
    <row r="27" spans="1:10" x14ac:dyDescent="0.2">
      <c r="A27" s="44">
        <v>121</v>
      </c>
      <c r="B27" s="45" t="s">
        <v>41</v>
      </c>
      <c r="C27" s="56">
        <f t="shared" si="0"/>
        <v>293368114</v>
      </c>
      <c r="D27" s="56">
        <v>194655699</v>
      </c>
      <c r="E27" s="56">
        <v>71156900</v>
      </c>
      <c r="F27" s="56">
        <v>27555515</v>
      </c>
      <c r="G27" s="56">
        <v>0</v>
      </c>
      <c r="H27" s="56">
        <v>0</v>
      </c>
      <c r="I27" s="138"/>
      <c r="J27" s="57"/>
    </row>
    <row r="28" spans="1:10" x14ac:dyDescent="0.2">
      <c r="A28" s="44">
        <v>123</v>
      </c>
      <c r="B28" s="45" t="s">
        <v>42</v>
      </c>
      <c r="C28" s="56">
        <f t="shared" si="0"/>
        <v>642839038</v>
      </c>
      <c r="D28" s="56">
        <v>436308585</v>
      </c>
      <c r="E28" s="56">
        <v>148157032</v>
      </c>
      <c r="F28" s="56">
        <v>58373421</v>
      </c>
      <c r="G28" s="56">
        <v>0</v>
      </c>
      <c r="H28" s="56">
        <v>89713343</v>
      </c>
      <c r="I28" s="138"/>
      <c r="J28" s="57"/>
    </row>
    <row r="29" spans="1:10" x14ac:dyDescent="0.2">
      <c r="A29" s="44">
        <v>125</v>
      </c>
      <c r="B29" s="45" t="s">
        <v>43</v>
      </c>
      <c r="C29" s="56">
        <f t="shared" si="0"/>
        <v>809334189</v>
      </c>
      <c r="D29" s="56">
        <v>587591657</v>
      </c>
      <c r="E29" s="56">
        <v>146652197</v>
      </c>
      <c r="F29" s="56">
        <v>75090335</v>
      </c>
      <c r="G29" s="56">
        <v>0</v>
      </c>
      <c r="H29" s="56">
        <v>10991411</v>
      </c>
      <c r="I29" s="138"/>
      <c r="J29" s="57"/>
    </row>
    <row r="30" spans="1:10" x14ac:dyDescent="0.2">
      <c r="A30" s="44">
        <v>126</v>
      </c>
      <c r="B30" s="45" t="s">
        <v>44</v>
      </c>
      <c r="C30" s="56">
        <f t="shared" si="0"/>
        <v>590025713</v>
      </c>
      <c r="D30" s="56">
        <v>423061981</v>
      </c>
      <c r="E30" s="56">
        <v>125666703</v>
      </c>
      <c r="F30" s="56">
        <v>41297029</v>
      </c>
      <c r="G30" s="56">
        <v>0</v>
      </c>
      <c r="H30" s="56">
        <v>0</v>
      </c>
      <c r="I30" s="138"/>
      <c r="J30" s="57"/>
    </row>
    <row r="31" spans="1:10" x14ac:dyDescent="0.2">
      <c r="A31" s="44">
        <v>130</v>
      </c>
      <c r="B31" s="45" t="s">
        <v>45</v>
      </c>
      <c r="C31" s="56">
        <f t="shared" si="0"/>
        <v>324672399</v>
      </c>
      <c r="D31" s="56">
        <v>274628251</v>
      </c>
      <c r="E31" s="56">
        <v>18107015</v>
      </c>
      <c r="F31" s="56">
        <v>31937133</v>
      </c>
      <c r="G31" s="56">
        <v>0</v>
      </c>
      <c r="H31" s="56">
        <v>191173254</v>
      </c>
      <c r="I31" s="138"/>
      <c r="J31" s="57"/>
    </row>
    <row r="32" spans="1:10" x14ac:dyDescent="0.2">
      <c r="A32" s="44">
        <v>131</v>
      </c>
      <c r="B32" s="45" t="s">
        <v>46</v>
      </c>
      <c r="C32" s="56">
        <f t="shared" si="0"/>
        <v>284377806</v>
      </c>
      <c r="D32" s="56">
        <v>225424006</v>
      </c>
      <c r="E32" s="56">
        <v>35972627</v>
      </c>
      <c r="F32" s="56">
        <v>22981173</v>
      </c>
      <c r="G32" s="56">
        <v>0</v>
      </c>
      <c r="H32" s="56">
        <v>86963371</v>
      </c>
      <c r="I32" s="138"/>
      <c r="J32" s="57"/>
    </row>
    <row r="33" spans="1:10" x14ac:dyDescent="0.2">
      <c r="A33" s="44">
        <v>134</v>
      </c>
      <c r="B33" s="45" t="s">
        <v>47</v>
      </c>
      <c r="C33" s="56">
        <f t="shared" si="0"/>
        <v>495969775</v>
      </c>
      <c r="D33" s="56">
        <v>352591839</v>
      </c>
      <c r="E33" s="56">
        <v>93304716</v>
      </c>
      <c r="F33" s="56">
        <v>50073220</v>
      </c>
      <c r="G33" s="56">
        <v>0</v>
      </c>
      <c r="H33" s="56">
        <v>0</v>
      </c>
      <c r="I33" s="138"/>
      <c r="J33" s="57"/>
    </row>
    <row r="34" spans="1:10" x14ac:dyDescent="0.2">
      <c r="A34" s="44">
        <v>135</v>
      </c>
      <c r="B34" s="45" t="s">
        <v>48</v>
      </c>
      <c r="C34" s="56">
        <f t="shared" si="0"/>
        <v>214779107</v>
      </c>
      <c r="D34" s="56">
        <v>177400330</v>
      </c>
      <c r="E34" s="56">
        <v>23781645</v>
      </c>
      <c r="F34" s="56">
        <v>13597132</v>
      </c>
      <c r="G34" s="56">
        <v>0</v>
      </c>
      <c r="H34" s="56">
        <v>90430968</v>
      </c>
      <c r="I34" s="138"/>
      <c r="J34" s="57"/>
    </row>
    <row r="35" spans="1:10" x14ac:dyDescent="0.2">
      <c r="A35" s="44">
        <v>140</v>
      </c>
      <c r="B35" s="45" t="s">
        <v>49</v>
      </c>
      <c r="C35" s="56">
        <f t="shared" si="0"/>
        <v>831247875</v>
      </c>
      <c r="D35" s="56">
        <v>605594942</v>
      </c>
      <c r="E35" s="56">
        <v>147610499</v>
      </c>
      <c r="F35" s="56">
        <v>78042434</v>
      </c>
      <c r="G35" s="56">
        <v>0</v>
      </c>
      <c r="H35" s="56">
        <v>101185395</v>
      </c>
      <c r="I35" s="138"/>
      <c r="J35" s="57"/>
    </row>
    <row r="36" spans="1:10" x14ac:dyDescent="0.2">
      <c r="A36" s="44">
        <v>143</v>
      </c>
      <c r="B36" s="45" t="s">
        <v>51</v>
      </c>
      <c r="C36" s="56">
        <f t="shared" si="0"/>
        <v>126220796</v>
      </c>
      <c r="D36" s="56">
        <v>61178356</v>
      </c>
      <c r="E36" s="56">
        <v>38016918</v>
      </c>
      <c r="F36" s="56">
        <v>27025522</v>
      </c>
      <c r="G36" s="56">
        <v>0</v>
      </c>
      <c r="H36" s="56">
        <v>14408013</v>
      </c>
      <c r="I36" s="138"/>
      <c r="J36" s="57"/>
    </row>
    <row r="37" spans="1:10" ht="25.5" x14ac:dyDescent="0.2">
      <c r="A37" s="44">
        <v>145</v>
      </c>
      <c r="B37" s="45" t="s">
        <v>52</v>
      </c>
      <c r="C37" s="56">
        <f t="shared" si="0"/>
        <v>145592955</v>
      </c>
      <c r="D37" s="56">
        <v>84485683</v>
      </c>
      <c r="E37" s="56">
        <v>42166919</v>
      </c>
      <c r="F37" s="56">
        <v>18940353</v>
      </c>
      <c r="G37" s="56">
        <v>0</v>
      </c>
      <c r="H37" s="56">
        <v>32969024</v>
      </c>
      <c r="I37" s="138"/>
      <c r="J37" s="57"/>
    </row>
    <row r="38" spans="1:10" ht="25.5" x14ac:dyDescent="0.2">
      <c r="A38" s="44">
        <v>147</v>
      </c>
      <c r="B38" s="45" t="s">
        <v>275</v>
      </c>
      <c r="C38" s="56">
        <f t="shared" si="0"/>
        <v>619885793</v>
      </c>
      <c r="D38" s="56">
        <v>114153345</v>
      </c>
      <c r="E38" s="56">
        <v>430764180</v>
      </c>
      <c r="F38" s="56">
        <v>74968268</v>
      </c>
      <c r="G38" s="56">
        <v>0</v>
      </c>
      <c r="H38" s="56">
        <v>0</v>
      </c>
      <c r="I38" s="138"/>
      <c r="J38" s="57"/>
    </row>
    <row r="39" spans="1:10" ht="15" x14ac:dyDescent="0.25">
      <c r="A39" s="44">
        <v>150</v>
      </c>
      <c r="B39" s="46" t="s">
        <v>276</v>
      </c>
      <c r="C39" s="56">
        <f t="shared" si="0"/>
        <v>351527991</v>
      </c>
      <c r="D39" s="56">
        <v>225660490</v>
      </c>
      <c r="E39" s="56">
        <v>90110531</v>
      </c>
      <c r="F39" s="56">
        <v>35756970</v>
      </c>
      <c r="G39" s="56">
        <v>0</v>
      </c>
      <c r="H39" s="56">
        <v>8659676</v>
      </c>
      <c r="I39" s="138"/>
      <c r="J39" s="57"/>
    </row>
    <row r="40" spans="1:10" ht="25.5" x14ac:dyDescent="0.2">
      <c r="A40" s="44">
        <v>152</v>
      </c>
      <c r="B40" s="45" t="s">
        <v>55</v>
      </c>
      <c r="C40" s="56">
        <f t="shared" si="0"/>
        <v>23008673</v>
      </c>
      <c r="D40" s="56">
        <v>16336158</v>
      </c>
      <c r="E40" s="56">
        <v>3911472</v>
      </c>
      <c r="F40" s="56">
        <v>2761043</v>
      </c>
      <c r="G40" s="56">
        <v>0</v>
      </c>
      <c r="H40" s="56">
        <v>4867103</v>
      </c>
      <c r="I40" s="138"/>
      <c r="J40" s="57"/>
    </row>
    <row r="41" spans="1:10" x14ac:dyDescent="0.2">
      <c r="A41" s="44">
        <v>160</v>
      </c>
      <c r="B41" s="45" t="s">
        <v>56</v>
      </c>
      <c r="C41" s="56">
        <f t="shared" si="0"/>
        <v>247834824</v>
      </c>
      <c r="D41" s="56">
        <v>223559487</v>
      </c>
      <c r="E41" s="56">
        <v>7647237</v>
      </c>
      <c r="F41" s="56">
        <v>16628100</v>
      </c>
      <c r="G41" s="56">
        <v>0</v>
      </c>
      <c r="H41" s="56">
        <v>141981170</v>
      </c>
      <c r="I41" s="138"/>
      <c r="J41" s="57"/>
    </row>
    <row r="42" spans="1:10" ht="25.5" x14ac:dyDescent="0.2">
      <c r="A42" s="44">
        <v>170</v>
      </c>
      <c r="B42" s="45" t="s">
        <v>57</v>
      </c>
      <c r="C42" s="56">
        <f t="shared" si="0"/>
        <v>90950342</v>
      </c>
      <c r="D42" s="56">
        <v>32049630</v>
      </c>
      <c r="E42" s="56">
        <v>54195768</v>
      </c>
      <c r="F42" s="56">
        <v>4704944</v>
      </c>
      <c r="G42" s="56">
        <v>0</v>
      </c>
      <c r="H42" s="56">
        <v>0</v>
      </c>
      <c r="I42" s="138"/>
      <c r="J42" s="57"/>
    </row>
    <row r="43" spans="1:10" x14ac:dyDescent="0.2">
      <c r="A43" s="44">
        <v>171</v>
      </c>
      <c r="B43" s="45" t="s">
        <v>58</v>
      </c>
      <c r="C43" s="56">
        <f t="shared" si="0"/>
        <v>152429331</v>
      </c>
      <c r="D43" s="56">
        <v>108343038</v>
      </c>
      <c r="E43" s="56">
        <v>19378025</v>
      </c>
      <c r="F43" s="56">
        <v>24708268</v>
      </c>
      <c r="G43" s="56">
        <v>0</v>
      </c>
      <c r="H43" s="56">
        <v>0</v>
      </c>
      <c r="I43" s="138"/>
      <c r="J43" s="57"/>
    </row>
    <row r="44" spans="1:10" x14ac:dyDescent="0.2">
      <c r="A44" s="44">
        <v>180</v>
      </c>
      <c r="B44" s="45" t="s">
        <v>59</v>
      </c>
      <c r="C44" s="56">
        <f t="shared" si="0"/>
        <v>420418420</v>
      </c>
      <c r="D44" s="56">
        <v>255247836</v>
      </c>
      <c r="E44" s="56">
        <v>115403106</v>
      </c>
      <c r="F44" s="56">
        <v>49767478</v>
      </c>
      <c r="G44" s="56">
        <v>0</v>
      </c>
      <c r="H44" s="56">
        <v>0</v>
      </c>
      <c r="I44" s="138"/>
      <c r="J44" s="57"/>
    </row>
    <row r="45" spans="1:10" x14ac:dyDescent="0.2">
      <c r="A45" s="44">
        <v>182</v>
      </c>
      <c r="B45" s="45" t="s">
        <v>60</v>
      </c>
      <c r="C45" s="56">
        <f t="shared" si="0"/>
        <v>133876859</v>
      </c>
      <c r="D45" s="56">
        <v>93083922</v>
      </c>
      <c r="E45" s="56">
        <v>26399557</v>
      </c>
      <c r="F45" s="56">
        <v>14393380</v>
      </c>
      <c r="G45" s="56">
        <v>0</v>
      </c>
      <c r="H45" s="56">
        <v>0</v>
      </c>
      <c r="I45" s="138"/>
      <c r="J45" s="57"/>
    </row>
    <row r="46" spans="1:10" x14ac:dyDescent="0.2">
      <c r="A46" s="44">
        <v>186</v>
      </c>
      <c r="B46" s="45" t="s">
        <v>61</v>
      </c>
      <c r="C46" s="56">
        <f t="shared" si="0"/>
        <v>217356385</v>
      </c>
      <c r="D46" s="56">
        <v>128639463</v>
      </c>
      <c r="E46" s="56">
        <v>58095519</v>
      </c>
      <c r="F46" s="56">
        <v>30621403</v>
      </c>
      <c r="G46" s="56">
        <v>0</v>
      </c>
      <c r="H46" s="56">
        <v>0</v>
      </c>
      <c r="I46" s="138"/>
      <c r="J46" s="57"/>
    </row>
    <row r="47" spans="1:10" x14ac:dyDescent="0.2">
      <c r="A47" s="44">
        <v>187</v>
      </c>
      <c r="B47" s="45" t="s">
        <v>62</v>
      </c>
      <c r="C47" s="56">
        <f t="shared" si="0"/>
        <v>195989246</v>
      </c>
      <c r="D47" s="56">
        <v>130761704</v>
      </c>
      <c r="E47" s="56">
        <v>39755903</v>
      </c>
      <c r="F47" s="56">
        <v>25471639</v>
      </c>
      <c r="G47" s="56">
        <v>0</v>
      </c>
      <c r="H47" s="56">
        <v>0</v>
      </c>
      <c r="I47" s="138"/>
      <c r="J47" s="57"/>
    </row>
    <row r="48" spans="1:10" x14ac:dyDescent="0.2">
      <c r="A48" s="44">
        <v>190</v>
      </c>
      <c r="B48" s="45" t="s">
        <v>277</v>
      </c>
      <c r="C48" s="56">
        <f t="shared" si="0"/>
        <v>14890550</v>
      </c>
      <c r="D48" s="56">
        <v>7743087</v>
      </c>
      <c r="E48" s="56">
        <v>4711455</v>
      </c>
      <c r="F48" s="56">
        <v>2436008</v>
      </c>
      <c r="G48" s="56">
        <v>0</v>
      </c>
      <c r="H48" s="56">
        <v>0</v>
      </c>
      <c r="I48" s="138"/>
      <c r="J48" s="57"/>
    </row>
    <row r="49" spans="1:11" x14ac:dyDescent="0.2">
      <c r="A49" s="44">
        <v>200</v>
      </c>
      <c r="B49" s="45" t="s">
        <v>64</v>
      </c>
      <c r="C49" s="56">
        <f t="shared" si="0"/>
        <v>21021382</v>
      </c>
      <c r="D49" s="56">
        <v>18401991</v>
      </c>
      <c r="E49" s="56">
        <v>699921</v>
      </c>
      <c r="F49" s="56">
        <v>1919470</v>
      </c>
      <c r="G49" s="56">
        <v>0</v>
      </c>
      <c r="H49" s="56">
        <v>0</v>
      </c>
      <c r="I49" s="138"/>
      <c r="J49" s="57"/>
    </row>
    <row r="50" spans="1:11" x14ac:dyDescent="0.2">
      <c r="A50" s="44">
        <v>201</v>
      </c>
      <c r="B50" s="45" t="s">
        <v>65</v>
      </c>
      <c r="C50" s="56">
        <f t="shared" si="0"/>
        <v>49259793</v>
      </c>
      <c r="D50" s="56">
        <v>39240947</v>
      </c>
      <c r="E50" s="56">
        <v>7369359</v>
      </c>
      <c r="F50" s="56">
        <v>2649487</v>
      </c>
      <c r="G50" s="56">
        <v>0</v>
      </c>
      <c r="H50" s="56">
        <v>0</v>
      </c>
      <c r="I50" s="138"/>
      <c r="J50" s="57"/>
      <c r="K50" s="57"/>
    </row>
    <row r="51" spans="1:11" x14ac:dyDescent="0.2">
      <c r="A51" s="44">
        <v>204</v>
      </c>
      <c r="B51" s="45" t="s">
        <v>66</v>
      </c>
      <c r="C51" s="56">
        <f t="shared" si="0"/>
        <v>198492910</v>
      </c>
      <c r="D51" s="56">
        <v>159682672</v>
      </c>
      <c r="E51" s="56">
        <v>28317900</v>
      </c>
      <c r="F51" s="56">
        <v>10492338</v>
      </c>
      <c r="G51" s="56">
        <v>0</v>
      </c>
      <c r="H51" s="56">
        <v>147525438</v>
      </c>
      <c r="I51" s="138"/>
      <c r="J51" s="57"/>
    </row>
    <row r="52" spans="1:11" x14ac:dyDescent="0.2">
      <c r="A52" s="44">
        <v>205</v>
      </c>
      <c r="B52" s="45" t="s">
        <v>67</v>
      </c>
      <c r="C52" s="56">
        <f t="shared" si="0"/>
        <v>32791193</v>
      </c>
      <c r="D52" s="56">
        <v>27923200</v>
      </c>
      <c r="E52" s="56">
        <v>3856827</v>
      </c>
      <c r="F52" s="56">
        <v>1011166</v>
      </c>
      <c r="G52" s="56">
        <v>0</v>
      </c>
      <c r="H52" s="56">
        <v>0</v>
      </c>
      <c r="I52" s="138"/>
      <c r="J52" s="57"/>
    </row>
    <row r="53" spans="1:11" x14ac:dyDescent="0.2">
      <c r="A53" s="44">
        <v>211</v>
      </c>
      <c r="B53" s="45" t="s">
        <v>68</v>
      </c>
      <c r="C53" s="56">
        <f t="shared" si="0"/>
        <v>29349187</v>
      </c>
      <c r="D53" s="56">
        <v>24337763</v>
      </c>
      <c r="E53" s="56">
        <v>3239442</v>
      </c>
      <c r="F53" s="56">
        <v>1771982</v>
      </c>
      <c r="G53" s="56">
        <v>0</v>
      </c>
      <c r="H53" s="56">
        <v>0</v>
      </c>
      <c r="I53" s="138"/>
      <c r="J53" s="57"/>
      <c r="K53" s="57"/>
    </row>
    <row r="54" spans="1:11" x14ac:dyDescent="0.2">
      <c r="A54" s="44">
        <v>214</v>
      </c>
      <c r="B54" s="45" t="s">
        <v>69</v>
      </c>
      <c r="C54" s="56">
        <f t="shared" si="0"/>
        <v>51882087</v>
      </c>
      <c r="D54" s="56">
        <v>44694969</v>
      </c>
      <c r="E54" s="56">
        <v>5183333</v>
      </c>
      <c r="F54" s="56">
        <v>2003785</v>
      </c>
      <c r="G54" s="56">
        <v>0</v>
      </c>
      <c r="H54" s="56">
        <v>0</v>
      </c>
      <c r="I54" s="138"/>
      <c r="J54" s="57"/>
    </row>
    <row r="55" spans="1:11" x14ac:dyDescent="0.2">
      <c r="A55" s="44">
        <v>217</v>
      </c>
      <c r="B55" s="45" t="s">
        <v>70</v>
      </c>
      <c r="C55" s="56">
        <f t="shared" si="0"/>
        <v>520291387</v>
      </c>
      <c r="D55" s="56">
        <v>435362338</v>
      </c>
      <c r="E55" s="56">
        <v>37055812</v>
      </c>
      <c r="F55" s="56">
        <v>47873237</v>
      </c>
      <c r="G55" s="56">
        <v>0</v>
      </c>
      <c r="H55" s="56">
        <v>362252781</v>
      </c>
      <c r="I55" s="138"/>
      <c r="J55" s="57"/>
    </row>
    <row r="56" spans="1:11" x14ac:dyDescent="0.2">
      <c r="A56" s="44">
        <v>223</v>
      </c>
      <c r="B56" s="45" t="s">
        <v>71</v>
      </c>
      <c r="C56" s="56">
        <f t="shared" si="0"/>
        <v>61827547</v>
      </c>
      <c r="D56" s="56">
        <v>54200321</v>
      </c>
      <c r="E56" s="56">
        <v>4693190</v>
      </c>
      <c r="F56" s="56">
        <v>2934036</v>
      </c>
      <c r="G56" s="56">
        <v>0</v>
      </c>
      <c r="H56" s="56">
        <v>0</v>
      </c>
      <c r="I56" s="138"/>
      <c r="J56" s="57"/>
    </row>
    <row r="57" spans="1:11" x14ac:dyDescent="0.2">
      <c r="A57" s="44">
        <v>225</v>
      </c>
      <c r="B57" s="45" t="s">
        <v>72</v>
      </c>
      <c r="C57" s="56">
        <f t="shared" si="0"/>
        <v>119926731</v>
      </c>
      <c r="D57" s="56">
        <v>94004643</v>
      </c>
      <c r="E57" s="56">
        <v>14005340</v>
      </c>
      <c r="F57" s="56">
        <v>11916748</v>
      </c>
      <c r="G57" s="56">
        <v>0</v>
      </c>
      <c r="H57" s="56">
        <v>76616173</v>
      </c>
      <c r="I57" s="138"/>
      <c r="J57" s="57"/>
    </row>
    <row r="58" spans="1:11" x14ac:dyDescent="0.2">
      <c r="A58" s="44">
        <v>230</v>
      </c>
      <c r="B58" s="45" t="s">
        <v>282</v>
      </c>
      <c r="C58" s="56">
        <f t="shared" si="0"/>
        <v>344946480</v>
      </c>
      <c r="D58" s="56">
        <v>280233007</v>
      </c>
      <c r="E58" s="56">
        <v>31251896</v>
      </c>
      <c r="F58" s="56">
        <v>33461577</v>
      </c>
      <c r="G58" s="56">
        <v>0</v>
      </c>
      <c r="H58" s="56">
        <v>225433870</v>
      </c>
      <c r="I58" s="138"/>
      <c r="J58" s="57"/>
    </row>
    <row r="59" spans="1:11" x14ac:dyDescent="0.2">
      <c r="A59" s="44">
        <v>231</v>
      </c>
      <c r="B59" s="45" t="s">
        <v>74</v>
      </c>
      <c r="C59" s="56">
        <f t="shared" si="0"/>
        <v>41978749</v>
      </c>
      <c r="D59" s="56">
        <v>36054690</v>
      </c>
      <c r="E59" s="56">
        <v>3602698</v>
      </c>
      <c r="F59" s="56">
        <v>2321361</v>
      </c>
      <c r="G59" s="56">
        <v>0</v>
      </c>
      <c r="H59" s="56">
        <v>0</v>
      </c>
      <c r="I59" s="138"/>
      <c r="J59" s="57"/>
    </row>
    <row r="60" spans="1:11" x14ac:dyDescent="0.2">
      <c r="A60" s="44">
        <v>233</v>
      </c>
      <c r="B60" s="45" t="s">
        <v>75</v>
      </c>
      <c r="C60" s="56">
        <f t="shared" si="0"/>
        <v>310179986</v>
      </c>
      <c r="D60" s="56">
        <v>269470850</v>
      </c>
      <c r="E60" s="56">
        <v>24107515</v>
      </c>
      <c r="F60" s="56">
        <v>16601621</v>
      </c>
      <c r="G60" s="56">
        <v>0</v>
      </c>
      <c r="H60" s="56">
        <v>181044184</v>
      </c>
      <c r="I60" s="138"/>
      <c r="J60" s="57"/>
    </row>
    <row r="61" spans="1:11" x14ac:dyDescent="0.2">
      <c r="A61" s="44">
        <v>234</v>
      </c>
      <c r="B61" s="45" t="s">
        <v>76</v>
      </c>
      <c r="C61" s="56">
        <f t="shared" si="0"/>
        <v>277924161</v>
      </c>
      <c r="D61" s="56">
        <v>248580607</v>
      </c>
      <c r="E61" s="56">
        <v>14088303</v>
      </c>
      <c r="F61" s="56">
        <v>15255251</v>
      </c>
      <c r="G61" s="56">
        <v>0</v>
      </c>
      <c r="H61" s="56">
        <v>204817009</v>
      </c>
      <c r="I61" s="138"/>
      <c r="J61" s="57"/>
    </row>
    <row r="62" spans="1:11" x14ac:dyDescent="0.2">
      <c r="A62" s="44">
        <v>237</v>
      </c>
      <c r="B62" s="45" t="s">
        <v>77</v>
      </c>
      <c r="C62" s="56">
        <f t="shared" si="0"/>
        <v>399707631</v>
      </c>
      <c r="D62" s="56">
        <v>334371566</v>
      </c>
      <c r="E62" s="56">
        <v>36236233</v>
      </c>
      <c r="F62" s="56">
        <v>29099832</v>
      </c>
      <c r="G62" s="56">
        <v>0</v>
      </c>
      <c r="H62" s="56">
        <v>270612361</v>
      </c>
      <c r="I62" s="138"/>
      <c r="J62" s="57"/>
    </row>
    <row r="63" spans="1:11" x14ac:dyDescent="0.2">
      <c r="A63" s="44">
        <v>238</v>
      </c>
      <c r="B63" s="45" t="s">
        <v>78</v>
      </c>
      <c r="C63" s="56">
        <f t="shared" si="0"/>
        <v>105246816</v>
      </c>
      <c r="D63" s="56">
        <v>83144985</v>
      </c>
      <c r="E63" s="56">
        <v>15787023</v>
      </c>
      <c r="F63" s="56">
        <v>6314808</v>
      </c>
      <c r="G63" s="56">
        <v>0</v>
      </c>
      <c r="H63" s="56">
        <v>0</v>
      </c>
      <c r="I63" s="138"/>
      <c r="J63" s="57"/>
    </row>
    <row r="64" spans="1:11" x14ac:dyDescent="0.2">
      <c r="A64" s="44">
        <v>240</v>
      </c>
      <c r="B64" s="45" t="s">
        <v>79</v>
      </c>
      <c r="C64" s="56">
        <f t="shared" si="0"/>
        <v>23796634</v>
      </c>
      <c r="D64" s="56">
        <v>21227622</v>
      </c>
      <c r="E64" s="56">
        <v>1301349</v>
      </c>
      <c r="F64" s="56">
        <v>1267663</v>
      </c>
      <c r="G64" s="56">
        <v>0</v>
      </c>
      <c r="H64" s="56">
        <v>0</v>
      </c>
      <c r="I64" s="138"/>
      <c r="J64" s="57"/>
      <c r="K64" s="57"/>
    </row>
    <row r="65" spans="1:10" x14ac:dyDescent="0.2">
      <c r="A65" s="44">
        <v>241</v>
      </c>
      <c r="B65" s="45" t="s">
        <v>80</v>
      </c>
      <c r="C65" s="56">
        <f t="shared" si="0"/>
        <v>408116547</v>
      </c>
      <c r="D65" s="56">
        <v>358779120</v>
      </c>
      <c r="E65" s="56">
        <v>22538749</v>
      </c>
      <c r="F65" s="56">
        <v>26798678</v>
      </c>
      <c r="G65" s="56">
        <v>0</v>
      </c>
      <c r="H65" s="56">
        <v>215781054</v>
      </c>
      <c r="I65" s="138"/>
      <c r="J65" s="57"/>
    </row>
    <row r="66" spans="1:10" x14ac:dyDescent="0.2">
      <c r="A66" s="44">
        <v>260</v>
      </c>
      <c r="B66" s="45" t="s">
        <v>283</v>
      </c>
      <c r="C66" s="56">
        <f t="shared" si="0"/>
        <v>371070601</v>
      </c>
      <c r="D66" s="56">
        <v>315222969</v>
      </c>
      <c r="E66" s="56">
        <v>29395230</v>
      </c>
      <c r="F66" s="56">
        <v>26452402</v>
      </c>
      <c r="G66" s="56">
        <v>0</v>
      </c>
      <c r="H66" s="56">
        <v>253793189</v>
      </c>
      <c r="I66" s="138"/>
      <c r="J66" s="57"/>
    </row>
    <row r="67" spans="1:10" x14ac:dyDescent="0.2">
      <c r="A67" s="44">
        <v>265</v>
      </c>
      <c r="B67" s="45" t="s">
        <v>82</v>
      </c>
      <c r="C67" s="56">
        <f t="shared" si="0"/>
        <v>202511536</v>
      </c>
      <c r="D67" s="56">
        <v>171116501</v>
      </c>
      <c r="E67" s="56">
        <v>14635607</v>
      </c>
      <c r="F67" s="56">
        <v>16759428</v>
      </c>
      <c r="G67" s="56">
        <v>0</v>
      </c>
      <c r="H67" s="56">
        <v>116465935</v>
      </c>
      <c r="I67" s="138"/>
      <c r="J67" s="57"/>
    </row>
    <row r="68" spans="1:10" x14ac:dyDescent="0.2">
      <c r="A68" s="44">
        <v>267</v>
      </c>
      <c r="B68" s="45" t="s">
        <v>83</v>
      </c>
      <c r="C68" s="56">
        <f t="shared" si="0"/>
        <v>361645090</v>
      </c>
      <c r="D68" s="56">
        <v>299523780</v>
      </c>
      <c r="E68" s="56">
        <v>35308812</v>
      </c>
      <c r="F68" s="56">
        <v>26812498</v>
      </c>
      <c r="G68" s="56">
        <v>0</v>
      </c>
      <c r="H68" s="56">
        <v>207623987</v>
      </c>
      <c r="I68" s="138"/>
      <c r="J68" s="57"/>
    </row>
    <row r="69" spans="1:10" x14ac:dyDescent="0.2">
      <c r="A69" s="44">
        <v>268</v>
      </c>
      <c r="B69" s="45" t="s">
        <v>84</v>
      </c>
      <c r="C69" s="56">
        <f t="shared" si="0"/>
        <v>305358228</v>
      </c>
      <c r="D69" s="56">
        <v>256691999</v>
      </c>
      <c r="E69" s="56">
        <v>23285362</v>
      </c>
      <c r="F69" s="56">
        <v>25380867</v>
      </c>
      <c r="G69" s="56">
        <v>0</v>
      </c>
      <c r="H69" s="56">
        <v>191995344</v>
      </c>
      <c r="I69" s="138"/>
      <c r="J69" s="57"/>
    </row>
    <row r="70" spans="1:10" x14ac:dyDescent="0.2">
      <c r="A70" s="44">
        <v>269</v>
      </c>
      <c r="B70" s="45" t="s">
        <v>85</v>
      </c>
      <c r="C70" s="56">
        <f t="shared" si="0"/>
        <v>513634975</v>
      </c>
      <c r="D70" s="56">
        <v>429877758</v>
      </c>
      <c r="E70" s="56">
        <v>36474124</v>
      </c>
      <c r="F70" s="56">
        <v>47283093</v>
      </c>
      <c r="G70" s="56">
        <v>0</v>
      </c>
      <c r="H70" s="56">
        <v>354586289</v>
      </c>
      <c r="I70" s="138"/>
      <c r="J70" s="57"/>
    </row>
    <row r="71" spans="1:10" x14ac:dyDescent="0.2">
      <c r="A71" s="44">
        <v>270</v>
      </c>
      <c r="B71" s="45" t="s">
        <v>86</v>
      </c>
      <c r="C71" s="56">
        <f t="shared" si="0"/>
        <v>151128236</v>
      </c>
      <c r="D71" s="56">
        <v>111977510</v>
      </c>
      <c r="E71" s="56">
        <v>24680279</v>
      </c>
      <c r="F71" s="56">
        <v>14470447</v>
      </c>
      <c r="G71" s="56">
        <v>0</v>
      </c>
      <c r="H71" s="56">
        <v>0</v>
      </c>
      <c r="I71" s="138"/>
      <c r="J71" s="57"/>
    </row>
    <row r="72" spans="1:10" x14ac:dyDescent="0.2">
      <c r="A72" s="44">
        <v>272</v>
      </c>
      <c r="B72" s="45" t="s">
        <v>87</v>
      </c>
      <c r="C72" s="56">
        <f t="shared" si="0"/>
        <v>364928</v>
      </c>
      <c r="D72" s="56">
        <v>246898</v>
      </c>
      <c r="E72" s="56">
        <v>74546</v>
      </c>
      <c r="F72" s="56">
        <v>43484</v>
      </c>
      <c r="G72" s="56">
        <v>0</v>
      </c>
      <c r="H72" s="56">
        <v>0</v>
      </c>
      <c r="I72" s="138"/>
      <c r="J72" s="57"/>
    </row>
    <row r="73" spans="1:10" hidden="1" x14ac:dyDescent="0.2">
      <c r="A73" s="44">
        <v>282</v>
      </c>
      <c r="B73" s="47" t="s">
        <v>89</v>
      </c>
      <c r="C73" s="56">
        <f t="shared" si="0"/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138"/>
      <c r="J73" s="57"/>
    </row>
    <row r="74" spans="1:10" x14ac:dyDescent="0.2">
      <c r="A74" s="44">
        <v>284</v>
      </c>
      <c r="B74" s="45" t="s">
        <v>90</v>
      </c>
      <c r="C74" s="56">
        <f t="shared" si="0"/>
        <v>156680701</v>
      </c>
      <c r="D74" s="56">
        <v>86174384</v>
      </c>
      <c r="E74" s="56">
        <v>53244811</v>
      </c>
      <c r="F74" s="56">
        <v>17261506</v>
      </c>
      <c r="G74" s="56">
        <v>0</v>
      </c>
      <c r="H74" s="56">
        <v>0</v>
      </c>
      <c r="I74" s="138"/>
      <c r="J74" s="57"/>
    </row>
    <row r="75" spans="1:10" x14ac:dyDescent="0.2">
      <c r="A75" s="44">
        <v>288</v>
      </c>
      <c r="B75" s="48" t="s">
        <v>91</v>
      </c>
      <c r="C75" s="56">
        <f t="shared" si="0"/>
        <v>67651</v>
      </c>
      <c r="D75" s="56">
        <v>54798</v>
      </c>
      <c r="E75" s="56">
        <v>8118</v>
      </c>
      <c r="F75" s="56">
        <v>4735</v>
      </c>
      <c r="G75" s="56">
        <v>0</v>
      </c>
      <c r="H75" s="56">
        <v>0</v>
      </c>
      <c r="I75" s="138"/>
      <c r="J75" s="57"/>
    </row>
    <row r="76" spans="1:10" ht="38.25" x14ac:dyDescent="0.2">
      <c r="A76" s="44">
        <v>300</v>
      </c>
      <c r="B76" s="45" t="s">
        <v>92</v>
      </c>
      <c r="C76" s="56">
        <f t="shared" ref="C76:C139" si="1">D76+E76+F76</f>
        <v>188326821</v>
      </c>
      <c r="D76" s="56">
        <v>67797656</v>
      </c>
      <c r="E76" s="56">
        <v>100735734</v>
      </c>
      <c r="F76" s="56">
        <v>19793431</v>
      </c>
      <c r="G76" s="56">
        <v>0</v>
      </c>
      <c r="H76" s="56">
        <v>0</v>
      </c>
      <c r="I76" s="138"/>
      <c r="J76" s="57"/>
    </row>
    <row r="77" spans="1:10" hidden="1" x14ac:dyDescent="0.2">
      <c r="A77" s="44">
        <v>317</v>
      </c>
      <c r="B77" s="47" t="s">
        <v>95</v>
      </c>
      <c r="C77" s="56">
        <f t="shared" si="1"/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138"/>
      <c r="J77" s="57"/>
    </row>
    <row r="78" spans="1:10" x14ac:dyDescent="0.2">
      <c r="A78" s="44">
        <v>325</v>
      </c>
      <c r="B78" s="45" t="s">
        <v>96</v>
      </c>
      <c r="C78" s="56">
        <f t="shared" si="1"/>
        <v>298297082</v>
      </c>
      <c r="D78" s="56">
        <v>59659419</v>
      </c>
      <c r="E78" s="56">
        <v>220857722</v>
      </c>
      <c r="F78" s="56">
        <v>17779941</v>
      </c>
      <c r="G78" s="56">
        <v>0</v>
      </c>
      <c r="H78" s="56">
        <v>0</v>
      </c>
      <c r="I78" s="138"/>
      <c r="J78" s="57"/>
    </row>
    <row r="79" spans="1:10" ht="25.5" x14ac:dyDescent="0.2">
      <c r="A79" s="44">
        <v>326</v>
      </c>
      <c r="B79" s="45" t="s">
        <v>97</v>
      </c>
      <c r="C79" s="56">
        <f t="shared" si="1"/>
        <v>57741879</v>
      </c>
      <c r="D79" s="56">
        <v>21364496</v>
      </c>
      <c r="E79" s="56">
        <v>34606631</v>
      </c>
      <c r="F79" s="56">
        <v>1770752</v>
      </c>
      <c r="G79" s="56">
        <v>0</v>
      </c>
      <c r="H79" s="56">
        <v>0</v>
      </c>
      <c r="I79" s="138"/>
      <c r="J79" s="57"/>
    </row>
    <row r="80" spans="1:10" x14ac:dyDescent="0.2">
      <c r="A80" s="44">
        <v>329</v>
      </c>
      <c r="B80" s="45" t="s">
        <v>278</v>
      </c>
      <c r="C80" s="56">
        <f t="shared" si="1"/>
        <v>71113010</v>
      </c>
      <c r="D80" s="56">
        <v>23430318</v>
      </c>
      <c r="E80" s="56">
        <v>45449319</v>
      </c>
      <c r="F80" s="56">
        <v>2233373</v>
      </c>
      <c r="G80" s="56">
        <v>0</v>
      </c>
      <c r="H80" s="56">
        <v>0</v>
      </c>
      <c r="I80" s="138"/>
      <c r="J80" s="57"/>
    </row>
    <row r="81" spans="1:10" hidden="1" x14ac:dyDescent="0.2">
      <c r="A81" s="44">
        <v>330</v>
      </c>
      <c r="B81" s="47" t="s">
        <v>100</v>
      </c>
      <c r="C81" s="56">
        <f t="shared" si="1"/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138"/>
      <c r="J81" s="57"/>
    </row>
    <row r="82" spans="1:10" x14ac:dyDescent="0.2">
      <c r="A82" s="44">
        <v>332</v>
      </c>
      <c r="B82" s="45" t="s">
        <v>101</v>
      </c>
      <c r="C82" s="56">
        <f t="shared" si="1"/>
        <v>5786496</v>
      </c>
      <c r="D82" s="56">
        <v>2893250</v>
      </c>
      <c r="E82" s="56">
        <v>1728777</v>
      </c>
      <c r="F82" s="56">
        <v>1164469</v>
      </c>
      <c r="G82" s="56">
        <v>0</v>
      </c>
      <c r="H82" s="56">
        <v>0</v>
      </c>
      <c r="I82" s="138"/>
      <c r="J82" s="57"/>
    </row>
    <row r="83" spans="1:10" hidden="1" x14ac:dyDescent="0.2">
      <c r="A83" s="44">
        <v>333</v>
      </c>
      <c r="B83" s="47" t="s">
        <v>102</v>
      </c>
      <c r="C83" s="56">
        <f t="shared" si="1"/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138"/>
      <c r="J83" s="57"/>
    </row>
    <row r="84" spans="1:10" x14ac:dyDescent="0.2">
      <c r="A84" s="44">
        <v>337</v>
      </c>
      <c r="B84" s="45" t="s">
        <v>103</v>
      </c>
      <c r="C84" s="56">
        <f t="shared" si="1"/>
        <v>7862320</v>
      </c>
      <c r="D84" s="56">
        <v>2515943</v>
      </c>
      <c r="E84" s="56">
        <v>5110508</v>
      </c>
      <c r="F84" s="56">
        <v>235869</v>
      </c>
      <c r="G84" s="56">
        <v>0</v>
      </c>
      <c r="H84" s="56">
        <v>0</v>
      </c>
      <c r="I84" s="138"/>
      <c r="J84" s="57"/>
    </row>
    <row r="85" spans="1:10" x14ac:dyDescent="0.2">
      <c r="A85" s="44">
        <v>338</v>
      </c>
      <c r="B85" s="45" t="s">
        <v>104</v>
      </c>
      <c r="C85" s="56">
        <f t="shared" si="1"/>
        <v>63374583</v>
      </c>
      <c r="D85" s="56">
        <v>21547358</v>
      </c>
      <c r="E85" s="56">
        <v>38024750</v>
      </c>
      <c r="F85" s="56">
        <v>3802475</v>
      </c>
      <c r="G85" s="56">
        <v>0</v>
      </c>
      <c r="H85" s="56">
        <v>0</v>
      </c>
      <c r="I85" s="138"/>
      <c r="J85" s="57"/>
    </row>
    <row r="86" spans="1:10" x14ac:dyDescent="0.2">
      <c r="A86" s="44">
        <v>341</v>
      </c>
      <c r="B86" s="45" t="s">
        <v>105</v>
      </c>
      <c r="C86" s="56">
        <f t="shared" si="1"/>
        <v>3753743</v>
      </c>
      <c r="D86" s="56">
        <v>2927917</v>
      </c>
      <c r="E86" s="56">
        <v>450449</v>
      </c>
      <c r="F86" s="56">
        <v>375377</v>
      </c>
      <c r="G86" s="56">
        <v>0</v>
      </c>
      <c r="H86" s="56">
        <v>2309176</v>
      </c>
      <c r="I86" s="138"/>
      <c r="J86" s="57"/>
    </row>
    <row r="87" spans="1:10" x14ac:dyDescent="0.2">
      <c r="A87" s="44">
        <v>343</v>
      </c>
      <c r="B87" s="45" t="s">
        <v>106</v>
      </c>
      <c r="C87" s="56">
        <f t="shared" si="1"/>
        <v>11231886</v>
      </c>
      <c r="D87" s="56">
        <v>3594204</v>
      </c>
      <c r="E87" s="56">
        <v>7300725</v>
      </c>
      <c r="F87" s="56">
        <v>336957</v>
      </c>
      <c r="G87" s="56">
        <v>0</v>
      </c>
      <c r="H87" s="56">
        <v>0</v>
      </c>
      <c r="I87" s="138"/>
      <c r="J87" s="57"/>
    </row>
    <row r="88" spans="1:10" ht="25.5" x14ac:dyDescent="0.2">
      <c r="A88" s="44">
        <v>346</v>
      </c>
      <c r="B88" s="45" t="s">
        <v>107</v>
      </c>
      <c r="C88" s="56">
        <f t="shared" si="1"/>
        <v>29202903</v>
      </c>
      <c r="D88" s="56">
        <v>9344929</v>
      </c>
      <c r="E88" s="56">
        <v>18981887</v>
      </c>
      <c r="F88" s="56">
        <v>876087</v>
      </c>
      <c r="G88" s="56">
        <v>0</v>
      </c>
      <c r="H88" s="56">
        <v>0</v>
      </c>
      <c r="I88" s="138"/>
      <c r="J88" s="57"/>
    </row>
    <row r="89" spans="1:10" x14ac:dyDescent="0.2">
      <c r="A89" s="44">
        <v>356</v>
      </c>
      <c r="B89" s="45" t="s">
        <v>109</v>
      </c>
      <c r="C89" s="56">
        <f t="shared" si="1"/>
        <v>4302731</v>
      </c>
      <c r="D89" s="56">
        <v>3169066</v>
      </c>
      <c r="E89" s="56">
        <v>632275</v>
      </c>
      <c r="F89" s="56">
        <v>501390</v>
      </c>
      <c r="G89" s="56">
        <v>0</v>
      </c>
      <c r="H89" s="56">
        <v>0</v>
      </c>
      <c r="I89" s="138"/>
      <c r="J89" s="57"/>
    </row>
    <row r="90" spans="1:10" x14ac:dyDescent="0.2">
      <c r="A90" s="44">
        <v>370</v>
      </c>
      <c r="B90" s="45" t="s">
        <v>112</v>
      </c>
      <c r="C90" s="56">
        <f t="shared" si="1"/>
        <v>355266438</v>
      </c>
      <c r="D90" s="56">
        <v>71053288</v>
      </c>
      <c r="E90" s="56">
        <v>265702680</v>
      </c>
      <c r="F90" s="56">
        <v>18510470</v>
      </c>
      <c r="G90" s="56">
        <v>0</v>
      </c>
      <c r="H90" s="56">
        <v>0</v>
      </c>
      <c r="I90" s="138"/>
      <c r="J90" s="57"/>
    </row>
    <row r="91" spans="1:10" x14ac:dyDescent="0.2">
      <c r="A91" s="44">
        <v>372</v>
      </c>
      <c r="B91" s="45" t="s">
        <v>113</v>
      </c>
      <c r="C91" s="56">
        <f t="shared" si="1"/>
        <v>8866584</v>
      </c>
      <c r="D91" s="56">
        <v>5421193</v>
      </c>
      <c r="E91" s="56">
        <v>2446530</v>
      </c>
      <c r="F91" s="56">
        <v>998861</v>
      </c>
      <c r="G91" s="56">
        <v>0</v>
      </c>
      <c r="H91" s="56">
        <v>0</v>
      </c>
      <c r="I91" s="138"/>
      <c r="J91" s="57"/>
    </row>
    <row r="92" spans="1:10" hidden="1" x14ac:dyDescent="0.2">
      <c r="A92" s="44">
        <v>375</v>
      </c>
      <c r="B92" s="47" t="s">
        <v>114</v>
      </c>
      <c r="C92" s="56">
        <f t="shared" si="1"/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138"/>
      <c r="J92" s="57"/>
    </row>
    <row r="93" spans="1:10" hidden="1" x14ac:dyDescent="0.2">
      <c r="A93" s="44">
        <v>377</v>
      </c>
      <c r="B93" s="47" t="s">
        <v>115</v>
      </c>
      <c r="C93" s="56">
        <f t="shared" si="1"/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138"/>
      <c r="J93" s="57"/>
    </row>
    <row r="94" spans="1:10" x14ac:dyDescent="0.2">
      <c r="A94" s="44">
        <v>382</v>
      </c>
      <c r="B94" s="45" t="s">
        <v>117</v>
      </c>
      <c r="C94" s="56">
        <f t="shared" si="1"/>
        <v>141281539</v>
      </c>
      <c r="D94" s="56">
        <v>89132363</v>
      </c>
      <c r="E94" s="56">
        <v>43435917</v>
      </c>
      <c r="F94" s="56">
        <v>8713259</v>
      </c>
      <c r="G94" s="56">
        <v>0</v>
      </c>
      <c r="H94" s="56">
        <v>0</v>
      </c>
      <c r="I94" s="138"/>
      <c r="J94" s="57"/>
    </row>
    <row r="95" spans="1:10" x14ac:dyDescent="0.2">
      <c r="A95" s="44">
        <v>383</v>
      </c>
      <c r="B95" s="45" t="s">
        <v>118</v>
      </c>
      <c r="C95" s="56">
        <f t="shared" si="1"/>
        <v>687245</v>
      </c>
      <c r="D95" s="56">
        <v>549796</v>
      </c>
      <c r="E95" s="56">
        <v>103087</v>
      </c>
      <c r="F95" s="56">
        <v>34362</v>
      </c>
      <c r="G95" s="56">
        <v>0</v>
      </c>
      <c r="H95" s="56">
        <v>0</v>
      </c>
      <c r="I95" s="138"/>
      <c r="J95" s="57"/>
    </row>
    <row r="96" spans="1:10" hidden="1" x14ac:dyDescent="0.2">
      <c r="A96" s="44">
        <v>384</v>
      </c>
      <c r="B96" s="47" t="s">
        <v>189</v>
      </c>
      <c r="C96" s="56">
        <f t="shared" si="1"/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138"/>
      <c r="J96" s="57"/>
    </row>
    <row r="97" spans="1:10" hidden="1" x14ac:dyDescent="0.2">
      <c r="A97" s="44">
        <v>385</v>
      </c>
      <c r="B97" s="47" t="s">
        <v>120</v>
      </c>
      <c r="C97" s="56">
        <f t="shared" si="1"/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138"/>
      <c r="J97" s="57"/>
    </row>
    <row r="98" spans="1:10" hidden="1" x14ac:dyDescent="0.2">
      <c r="A98" s="44">
        <v>388</v>
      </c>
      <c r="B98" s="47" t="s">
        <v>122</v>
      </c>
      <c r="C98" s="56">
        <f t="shared" si="1"/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138"/>
      <c r="J98" s="57"/>
    </row>
    <row r="99" spans="1:10" x14ac:dyDescent="0.2">
      <c r="A99" s="44">
        <v>389</v>
      </c>
      <c r="B99" s="48" t="s">
        <v>123</v>
      </c>
      <c r="C99" s="56">
        <f t="shared" si="1"/>
        <v>647798</v>
      </c>
      <c r="D99" s="56">
        <v>524716</v>
      </c>
      <c r="E99" s="56">
        <v>77736</v>
      </c>
      <c r="F99" s="56">
        <v>45346</v>
      </c>
      <c r="G99" s="56">
        <v>0</v>
      </c>
      <c r="H99" s="56">
        <v>0</v>
      </c>
      <c r="I99" s="138"/>
      <c r="J99" s="57"/>
    </row>
    <row r="100" spans="1:10" ht="13.5" thickBot="1" x14ac:dyDescent="0.25">
      <c r="A100" s="58">
        <v>390</v>
      </c>
      <c r="B100" s="59" t="s">
        <v>124</v>
      </c>
      <c r="C100" s="60">
        <f t="shared" si="1"/>
        <v>1849819</v>
      </c>
      <c r="D100" s="60">
        <v>992370</v>
      </c>
      <c r="E100" s="60">
        <v>682449</v>
      </c>
      <c r="F100" s="60">
        <v>175000</v>
      </c>
      <c r="G100" s="60">
        <v>0</v>
      </c>
      <c r="H100" s="60">
        <v>0</v>
      </c>
      <c r="I100" s="138"/>
      <c r="J100" s="57"/>
    </row>
    <row r="101" spans="1:10" x14ac:dyDescent="0.2">
      <c r="A101" s="64">
        <v>392</v>
      </c>
      <c r="B101" s="65" t="s">
        <v>284</v>
      </c>
      <c r="C101" s="66">
        <f t="shared" si="1"/>
        <v>50854268</v>
      </c>
      <c r="D101" s="66">
        <v>34560783</v>
      </c>
      <c r="E101" s="66">
        <v>9253121</v>
      </c>
      <c r="F101" s="66">
        <v>7040364</v>
      </c>
      <c r="G101" s="66">
        <v>0</v>
      </c>
      <c r="H101" s="140">
        <v>0</v>
      </c>
      <c r="I101" s="138"/>
      <c r="J101" s="57"/>
    </row>
    <row r="102" spans="1:10" x14ac:dyDescent="0.2">
      <c r="A102" s="67" t="s">
        <v>285</v>
      </c>
      <c r="B102" s="45"/>
      <c r="C102" s="56"/>
      <c r="D102" s="56"/>
      <c r="E102" s="56"/>
      <c r="F102" s="56"/>
      <c r="G102" s="56">
        <v>0</v>
      </c>
      <c r="H102" s="141">
        <v>0</v>
      </c>
      <c r="I102" s="138"/>
      <c r="J102" s="57"/>
    </row>
    <row r="103" spans="1:10" x14ac:dyDescent="0.2">
      <c r="A103" s="67">
        <v>391</v>
      </c>
      <c r="B103" s="45" t="s">
        <v>125</v>
      </c>
      <c r="C103" s="56">
        <f t="shared" si="1"/>
        <v>17317567</v>
      </c>
      <c r="D103" s="56">
        <v>12748581</v>
      </c>
      <c r="E103" s="56">
        <v>2650441</v>
      </c>
      <c r="F103" s="56">
        <v>1918545</v>
      </c>
      <c r="G103" s="56">
        <v>0</v>
      </c>
      <c r="H103" s="141">
        <v>0</v>
      </c>
      <c r="I103" s="138"/>
      <c r="J103" s="57"/>
    </row>
    <row r="104" spans="1:10" hidden="1" x14ac:dyDescent="0.2">
      <c r="A104" s="67"/>
      <c r="B104" s="45" t="s">
        <v>126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141">
        <v>0</v>
      </c>
      <c r="I104" s="138"/>
      <c r="J104" s="57"/>
    </row>
    <row r="105" spans="1:10" ht="26.25" thickBot="1" x14ac:dyDescent="0.25">
      <c r="A105" s="68">
        <v>671</v>
      </c>
      <c r="B105" s="69" t="s">
        <v>168</v>
      </c>
      <c r="C105" s="70">
        <f t="shared" si="1"/>
        <v>10244007</v>
      </c>
      <c r="D105" s="70">
        <v>6111543</v>
      </c>
      <c r="E105" s="70">
        <v>2912967</v>
      </c>
      <c r="F105" s="70">
        <v>1219497</v>
      </c>
      <c r="G105" s="70">
        <v>0</v>
      </c>
      <c r="H105" s="142">
        <v>0</v>
      </c>
      <c r="I105" s="138"/>
      <c r="J105" s="57"/>
    </row>
    <row r="106" spans="1:10" x14ac:dyDescent="0.2">
      <c r="A106" s="61">
        <v>393</v>
      </c>
      <c r="B106" s="62" t="s">
        <v>286</v>
      </c>
      <c r="C106" s="63">
        <f t="shared" si="1"/>
        <v>1684783</v>
      </c>
      <c r="D106" s="63">
        <v>539131</v>
      </c>
      <c r="E106" s="63">
        <v>1095109</v>
      </c>
      <c r="F106" s="63">
        <v>50543</v>
      </c>
      <c r="G106" s="63">
        <v>0</v>
      </c>
      <c r="H106" s="63">
        <v>0</v>
      </c>
      <c r="I106" s="138"/>
      <c r="J106" s="57"/>
    </row>
    <row r="107" spans="1:10" hidden="1" x14ac:dyDescent="0.2">
      <c r="A107" s="44">
        <v>394</v>
      </c>
      <c r="B107" s="47" t="s">
        <v>265</v>
      </c>
      <c r="C107" s="56">
        <f t="shared" si="1"/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138"/>
      <c r="J107" s="57"/>
    </row>
    <row r="108" spans="1:10" x14ac:dyDescent="0.2">
      <c r="A108" s="44">
        <v>395</v>
      </c>
      <c r="B108" s="45" t="s">
        <v>127</v>
      </c>
      <c r="C108" s="56">
        <f t="shared" si="1"/>
        <v>110698184</v>
      </c>
      <c r="D108" s="56">
        <v>29457294</v>
      </c>
      <c r="E108" s="56">
        <v>77621908</v>
      </c>
      <c r="F108" s="56">
        <v>3618982</v>
      </c>
      <c r="G108" s="56">
        <v>0</v>
      </c>
      <c r="H108" s="56">
        <v>0</v>
      </c>
      <c r="I108" s="138"/>
      <c r="J108" s="57"/>
    </row>
    <row r="109" spans="1:10" x14ac:dyDescent="0.2">
      <c r="A109" s="44">
        <v>600</v>
      </c>
      <c r="B109" s="45" t="s">
        <v>128</v>
      </c>
      <c r="C109" s="56">
        <f t="shared" si="1"/>
        <v>139868968</v>
      </c>
      <c r="D109" s="56">
        <v>113904095</v>
      </c>
      <c r="E109" s="56">
        <v>10744058</v>
      </c>
      <c r="F109" s="56">
        <v>15220815</v>
      </c>
      <c r="G109" s="56">
        <v>20950992</v>
      </c>
      <c r="H109" s="56">
        <v>56779266</v>
      </c>
      <c r="I109" s="138"/>
      <c r="J109" s="57"/>
    </row>
    <row r="110" spans="1:10" x14ac:dyDescent="0.2">
      <c r="A110" s="44">
        <v>601</v>
      </c>
      <c r="B110" s="45" t="s">
        <v>129</v>
      </c>
      <c r="C110" s="56">
        <f t="shared" si="1"/>
        <v>382607120</v>
      </c>
      <c r="D110" s="56">
        <v>299885248</v>
      </c>
      <c r="E110" s="56">
        <v>39037309</v>
      </c>
      <c r="F110" s="56">
        <v>43684563</v>
      </c>
      <c r="G110" s="56">
        <v>38507461</v>
      </c>
      <c r="H110" s="56">
        <v>138805277</v>
      </c>
      <c r="I110" s="138"/>
      <c r="J110" s="57"/>
    </row>
    <row r="111" spans="1:10" x14ac:dyDescent="0.2">
      <c r="A111" s="44">
        <v>602</v>
      </c>
      <c r="B111" s="45" t="s">
        <v>130</v>
      </c>
      <c r="C111" s="56">
        <f t="shared" si="1"/>
        <v>220604888</v>
      </c>
      <c r="D111" s="56">
        <v>162201352</v>
      </c>
      <c r="E111" s="56">
        <v>28438729</v>
      </c>
      <c r="F111" s="56">
        <v>29964807</v>
      </c>
      <c r="G111" s="56">
        <v>37905580</v>
      </c>
      <c r="H111" s="56">
        <v>58512021</v>
      </c>
      <c r="I111" s="138"/>
      <c r="J111" s="57"/>
    </row>
    <row r="112" spans="1:10" x14ac:dyDescent="0.2">
      <c r="A112" s="44">
        <v>603</v>
      </c>
      <c r="B112" s="45" t="s">
        <v>131</v>
      </c>
      <c r="C112" s="56">
        <f t="shared" si="1"/>
        <v>237851296</v>
      </c>
      <c r="D112" s="56">
        <v>176794172</v>
      </c>
      <c r="E112" s="56">
        <v>28876043</v>
      </c>
      <c r="F112" s="56">
        <v>32181081</v>
      </c>
      <c r="G112" s="56">
        <v>25765035</v>
      </c>
      <c r="H112" s="56">
        <v>69222607</v>
      </c>
      <c r="I112" s="138"/>
      <c r="J112" s="57"/>
    </row>
    <row r="113" spans="1:10" x14ac:dyDescent="0.2">
      <c r="A113" s="44">
        <v>604</v>
      </c>
      <c r="B113" s="45" t="s">
        <v>132</v>
      </c>
      <c r="C113" s="56">
        <f t="shared" si="1"/>
        <v>187321819</v>
      </c>
      <c r="D113" s="56">
        <v>130634292</v>
      </c>
      <c r="E113" s="56">
        <v>23777081</v>
      </c>
      <c r="F113" s="56">
        <v>32910446</v>
      </c>
      <c r="G113" s="56">
        <v>30390248</v>
      </c>
      <c r="H113" s="56">
        <v>58055531</v>
      </c>
      <c r="I113" s="138"/>
      <c r="J113" s="57"/>
    </row>
    <row r="114" spans="1:10" x14ac:dyDescent="0.2">
      <c r="A114" s="44">
        <v>605</v>
      </c>
      <c r="B114" s="45" t="s">
        <v>133</v>
      </c>
      <c r="C114" s="56">
        <f t="shared" si="1"/>
        <v>154703712</v>
      </c>
      <c r="D114" s="56">
        <v>120316038</v>
      </c>
      <c r="E114" s="56">
        <v>13407198</v>
      </c>
      <c r="F114" s="56">
        <v>20980476</v>
      </c>
      <c r="G114" s="56">
        <v>19662732</v>
      </c>
      <c r="H114" s="56">
        <v>39487199</v>
      </c>
      <c r="I114" s="138"/>
      <c r="J114" s="57"/>
    </row>
    <row r="115" spans="1:10" x14ac:dyDescent="0.2">
      <c r="A115" s="44">
        <v>607</v>
      </c>
      <c r="B115" s="45" t="s">
        <v>134</v>
      </c>
      <c r="C115" s="56">
        <f t="shared" si="1"/>
        <v>909912311</v>
      </c>
      <c r="D115" s="56">
        <v>681760839</v>
      </c>
      <c r="E115" s="56">
        <v>111463213</v>
      </c>
      <c r="F115" s="56">
        <v>116688259</v>
      </c>
      <c r="G115" s="56">
        <v>75852150</v>
      </c>
      <c r="H115" s="56">
        <v>281863623</v>
      </c>
      <c r="I115" s="138"/>
      <c r="J115" s="57"/>
    </row>
    <row r="116" spans="1:10" x14ac:dyDescent="0.2">
      <c r="A116" s="44">
        <v>610</v>
      </c>
      <c r="B116" s="45" t="s">
        <v>135</v>
      </c>
      <c r="C116" s="56">
        <f t="shared" si="1"/>
        <v>350918190</v>
      </c>
      <c r="D116" s="56">
        <v>253669769</v>
      </c>
      <c r="E116" s="56">
        <v>41993683</v>
      </c>
      <c r="F116" s="56">
        <v>55254738</v>
      </c>
      <c r="G116" s="56">
        <v>61029853</v>
      </c>
      <c r="H116" s="56">
        <v>120153637</v>
      </c>
      <c r="I116" s="138"/>
      <c r="J116" s="57"/>
    </row>
    <row r="117" spans="1:10" ht="25.5" x14ac:dyDescent="0.2">
      <c r="A117" s="44">
        <v>611</v>
      </c>
      <c r="B117" s="45" t="s">
        <v>136</v>
      </c>
      <c r="C117" s="56">
        <f t="shared" si="1"/>
        <v>172239832</v>
      </c>
      <c r="D117" s="56">
        <v>138144837</v>
      </c>
      <c r="E117" s="56">
        <v>14572419</v>
      </c>
      <c r="F117" s="56">
        <v>19522576</v>
      </c>
      <c r="G117" s="56">
        <v>33475732</v>
      </c>
      <c r="H117" s="56">
        <v>57130113</v>
      </c>
      <c r="I117" s="138"/>
      <c r="J117" s="57"/>
    </row>
    <row r="118" spans="1:10" x14ac:dyDescent="0.2">
      <c r="A118" s="44">
        <v>612</v>
      </c>
      <c r="B118" s="45" t="s">
        <v>137</v>
      </c>
      <c r="C118" s="56">
        <f t="shared" si="1"/>
        <v>182265199</v>
      </c>
      <c r="D118" s="56">
        <v>132247881</v>
      </c>
      <c r="E118" s="56">
        <v>23262366</v>
      </c>
      <c r="F118" s="56">
        <v>26754952</v>
      </c>
      <c r="G118" s="56">
        <v>21967598</v>
      </c>
      <c r="H118" s="56">
        <v>68699551</v>
      </c>
      <c r="I118" s="138"/>
      <c r="J118" s="57"/>
    </row>
    <row r="119" spans="1:10" x14ac:dyDescent="0.2">
      <c r="A119" s="44">
        <v>613</v>
      </c>
      <c r="B119" s="45" t="s">
        <v>138</v>
      </c>
      <c r="C119" s="56">
        <f t="shared" si="1"/>
        <v>318685159</v>
      </c>
      <c r="D119" s="56">
        <v>239610055</v>
      </c>
      <c r="E119" s="56">
        <v>34705762</v>
      </c>
      <c r="F119" s="56">
        <v>44369342</v>
      </c>
      <c r="G119" s="56">
        <v>40991140</v>
      </c>
      <c r="H119" s="56">
        <v>114005977</v>
      </c>
      <c r="I119" s="138"/>
      <c r="J119" s="57"/>
    </row>
    <row r="120" spans="1:10" x14ac:dyDescent="0.2">
      <c r="A120" s="44">
        <v>615</v>
      </c>
      <c r="B120" s="45" t="s">
        <v>139</v>
      </c>
      <c r="C120" s="56">
        <f t="shared" si="1"/>
        <v>166315069</v>
      </c>
      <c r="D120" s="56">
        <v>128395248</v>
      </c>
      <c r="E120" s="56">
        <v>15602354</v>
      </c>
      <c r="F120" s="56">
        <v>22317467</v>
      </c>
      <c r="G120" s="56">
        <v>12202284</v>
      </c>
      <c r="H120" s="56">
        <v>49844989</v>
      </c>
      <c r="I120" s="138"/>
      <c r="J120" s="57"/>
    </row>
    <row r="121" spans="1:10" x14ac:dyDescent="0.2">
      <c r="A121" s="44">
        <v>616</v>
      </c>
      <c r="B121" s="45" t="s">
        <v>140</v>
      </c>
      <c r="C121" s="56">
        <f t="shared" si="1"/>
        <v>311818906</v>
      </c>
      <c r="D121" s="56">
        <v>220646333</v>
      </c>
      <c r="E121" s="56">
        <v>47540540</v>
      </c>
      <c r="F121" s="56">
        <v>43632033</v>
      </c>
      <c r="G121" s="56">
        <v>44863408</v>
      </c>
      <c r="H121" s="56">
        <v>102333433</v>
      </c>
      <c r="I121" s="138"/>
      <c r="J121" s="57"/>
    </row>
    <row r="122" spans="1:10" x14ac:dyDescent="0.2">
      <c r="A122" s="44">
        <v>618</v>
      </c>
      <c r="B122" s="45" t="s">
        <v>141</v>
      </c>
      <c r="C122" s="56">
        <f t="shared" si="1"/>
        <v>670218484</v>
      </c>
      <c r="D122" s="56">
        <v>510206266</v>
      </c>
      <c r="E122" s="56">
        <v>95626711</v>
      </c>
      <c r="F122" s="56">
        <v>64385507</v>
      </c>
      <c r="G122" s="56">
        <v>51268998</v>
      </c>
      <c r="H122" s="56">
        <v>121841694</v>
      </c>
      <c r="I122" s="138"/>
      <c r="J122" s="57"/>
    </row>
    <row r="123" spans="1:10" x14ac:dyDescent="0.2">
      <c r="A123" s="44">
        <v>623</v>
      </c>
      <c r="B123" s="45" t="s">
        <v>142</v>
      </c>
      <c r="C123" s="56">
        <f t="shared" si="1"/>
        <v>295368970</v>
      </c>
      <c r="D123" s="56">
        <v>223907095</v>
      </c>
      <c r="E123" s="56">
        <v>37085307</v>
      </c>
      <c r="F123" s="56">
        <v>34376568</v>
      </c>
      <c r="G123" s="56">
        <v>26081719</v>
      </c>
      <c r="H123" s="56">
        <v>95166415</v>
      </c>
      <c r="I123" s="138"/>
      <c r="J123" s="57"/>
    </row>
    <row r="124" spans="1:10" x14ac:dyDescent="0.2">
      <c r="A124" s="44">
        <v>624</v>
      </c>
      <c r="B124" s="45" t="s">
        <v>143</v>
      </c>
      <c r="C124" s="56">
        <f t="shared" si="1"/>
        <v>162842433</v>
      </c>
      <c r="D124" s="56">
        <v>125795301</v>
      </c>
      <c r="E124" s="56">
        <v>13515273</v>
      </c>
      <c r="F124" s="56">
        <v>23531859</v>
      </c>
      <c r="G124" s="56">
        <v>25515600</v>
      </c>
      <c r="H124" s="56">
        <v>47257644</v>
      </c>
      <c r="I124" s="138"/>
      <c r="J124" s="57"/>
    </row>
    <row r="125" spans="1:10" x14ac:dyDescent="0.2">
      <c r="A125" s="44">
        <v>625</v>
      </c>
      <c r="B125" s="45" t="s">
        <v>144</v>
      </c>
      <c r="C125" s="56">
        <f t="shared" si="1"/>
        <v>232136154</v>
      </c>
      <c r="D125" s="56">
        <v>177711236</v>
      </c>
      <c r="E125" s="56">
        <v>25068568</v>
      </c>
      <c r="F125" s="56">
        <v>29356350</v>
      </c>
      <c r="G125" s="56">
        <v>23254060</v>
      </c>
      <c r="H125" s="56">
        <v>64690871</v>
      </c>
      <c r="I125" s="138"/>
      <c r="J125" s="57"/>
    </row>
    <row r="126" spans="1:10" x14ac:dyDescent="0.2">
      <c r="A126" s="44">
        <v>626</v>
      </c>
      <c r="B126" s="45" t="s">
        <v>145</v>
      </c>
      <c r="C126" s="56">
        <f t="shared" si="1"/>
        <v>264671558</v>
      </c>
      <c r="D126" s="56">
        <v>196159711</v>
      </c>
      <c r="E126" s="56">
        <v>30019810</v>
      </c>
      <c r="F126" s="56">
        <v>38492037</v>
      </c>
      <c r="G126" s="56">
        <v>70963632</v>
      </c>
      <c r="H126" s="56">
        <v>84250736</v>
      </c>
      <c r="I126" s="138"/>
      <c r="J126" s="57"/>
    </row>
    <row r="127" spans="1:10" x14ac:dyDescent="0.2">
      <c r="A127" s="44">
        <v>628</v>
      </c>
      <c r="B127" s="45" t="s">
        <v>146</v>
      </c>
      <c r="C127" s="56">
        <f t="shared" si="1"/>
        <v>638460070</v>
      </c>
      <c r="D127" s="56">
        <v>470336539</v>
      </c>
      <c r="E127" s="56">
        <v>97075313</v>
      </c>
      <c r="F127" s="56">
        <v>71048218</v>
      </c>
      <c r="G127" s="56">
        <v>117395680</v>
      </c>
      <c r="H127" s="56">
        <v>243148808</v>
      </c>
      <c r="I127" s="138"/>
      <c r="J127" s="57"/>
    </row>
    <row r="128" spans="1:10" x14ac:dyDescent="0.2">
      <c r="A128" s="44">
        <v>630</v>
      </c>
      <c r="B128" s="45" t="s">
        <v>147</v>
      </c>
      <c r="C128" s="56">
        <f t="shared" si="1"/>
        <v>308118690</v>
      </c>
      <c r="D128" s="56">
        <v>233238679</v>
      </c>
      <c r="E128" s="56">
        <v>27133583</v>
      </c>
      <c r="F128" s="56">
        <v>47746428</v>
      </c>
      <c r="G128" s="56">
        <v>33061236</v>
      </c>
      <c r="H128" s="56">
        <v>119091336</v>
      </c>
      <c r="I128" s="138"/>
      <c r="J128" s="57"/>
    </row>
    <row r="129" spans="1:10" x14ac:dyDescent="0.2">
      <c r="A129" s="44">
        <v>631</v>
      </c>
      <c r="B129" s="45" t="s">
        <v>148</v>
      </c>
      <c r="C129" s="56">
        <f t="shared" si="1"/>
        <v>134957672</v>
      </c>
      <c r="D129" s="56">
        <v>92354538</v>
      </c>
      <c r="E129" s="56">
        <v>8615899</v>
      </c>
      <c r="F129" s="56">
        <v>33987235</v>
      </c>
      <c r="G129" s="56">
        <v>0</v>
      </c>
      <c r="H129" s="56">
        <v>127569407</v>
      </c>
      <c r="I129" s="138"/>
      <c r="J129" s="57"/>
    </row>
    <row r="130" spans="1:10" x14ac:dyDescent="0.2">
      <c r="A130" s="44">
        <v>632</v>
      </c>
      <c r="B130" s="45" t="s">
        <v>149</v>
      </c>
      <c r="C130" s="56">
        <f t="shared" si="1"/>
        <v>303152077</v>
      </c>
      <c r="D130" s="56">
        <v>233975369</v>
      </c>
      <c r="E130" s="56">
        <v>28609242</v>
      </c>
      <c r="F130" s="56">
        <v>40567466</v>
      </c>
      <c r="G130" s="56">
        <v>27185064</v>
      </c>
      <c r="H130" s="56">
        <v>112575297</v>
      </c>
      <c r="I130" s="138"/>
      <c r="J130" s="57"/>
    </row>
    <row r="131" spans="1:10" x14ac:dyDescent="0.2">
      <c r="A131" s="44">
        <v>634</v>
      </c>
      <c r="B131" s="45" t="s">
        <v>150</v>
      </c>
      <c r="C131" s="56">
        <f t="shared" si="1"/>
        <v>371630284</v>
      </c>
      <c r="D131" s="56">
        <v>277309383</v>
      </c>
      <c r="E131" s="56">
        <v>45363500</v>
      </c>
      <c r="F131" s="56">
        <v>48957401</v>
      </c>
      <c r="G131" s="56">
        <v>34704348</v>
      </c>
      <c r="H131" s="56">
        <v>103528131</v>
      </c>
      <c r="I131" s="138"/>
      <c r="J131" s="57"/>
    </row>
    <row r="132" spans="1:10" x14ac:dyDescent="0.2">
      <c r="A132" s="44">
        <v>636</v>
      </c>
      <c r="B132" s="45" t="s">
        <v>151</v>
      </c>
      <c r="C132" s="56">
        <f t="shared" si="1"/>
        <v>511145725</v>
      </c>
      <c r="D132" s="56">
        <v>373006192</v>
      </c>
      <c r="E132" s="56">
        <v>63050604</v>
      </c>
      <c r="F132" s="56">
        <v>75088929</v>
      </c>
      <c r="G132" s="56">
        <v>74139108</v>
      </c>
      <c r="H132" s="56">
        <v>172018164</v>
      </c>
      <c r="I132" s="138"/>
      <c r="J132" s="57"/>
    </row>
    <row r="133" spans="1:10" x14ac:dyDescent="0.2">
      <c r="A133" s="44">
        <v>639</v>
      </c>
      <c r="B133" s="45" t="s">
        <v>152</v>
      </c>
      <c r="C133" s="56">
        <f t="shared" si="1"/>
        <v>164596535</v>
      </c>
      <c r="D133" s="56">
        <v>131127182</v>
      </c>
      <c r="E133" s="56">
        <v>12609828</v>
      </c>
      <c r="F133" s="56">
        <v>20859525</v>
      </c>
      <c r="G133" s="56">
        <v>30858516</v>
      </c>
      <c r="H133" s="56">
        <v>51005990</v>
      </c>
      <c r="I133" s="138"/>
      <c r="J133" s="57"/>
    </row>
    <row r="134" spans="1:10" x14ac:dyDescent="0.2">
      <c r="A134" s="44">
        <v>640</v>
      </c>
      <c r="B134" s="45" t="s">
        <v>153</v>
      </c>
      <c r="C134" s="56">
        <f t="shared" si="1"/>
        <v>150571907</v>
      </c>
      <c r="D134" s="56">
        <v>114031632</v>
      </c>
      <c r="E134" s="56">
        <v>13894849</v>
      </c>
      <c r="F134" s="56">
        <v>22645426</v>
      </c>
      <c r="G134" s="56">
        <v>15729112</v>
      </c>
      <c r="H134" s="56">
        <v>43202020</v>
      </c>
      <c r="I134" s="138"/>
      <c r="J134" s="57"/>
    </row>
    <row r="135" spans="1:10" x14ac:dyDescent="0.2">
      <c r="A135" s="44">
        <v>641</v>
      </c>
      <c r="B135" s="45" t="s">
        <v>154</v>
      </c>
      <c r="C135" s="56">
        <f t="shared" si="1"/>
        <v>256625221</v>
      </c>
      <c r="D135" s="56">
        <v>192858064</v>
      </c>
      <c r="E135" s="56">
        <v>33233557</v>
      </c>
      <c r="F135" s="56">
        <v>30533600</v>
      </c>
      <c r="G135" s="56">
        <v>21261066</v>
      </c>
      <c r="H135" s="56">
        <v>87988266</v>
      </c>
      <c r="I135" s="138"/>
      <c r="J135" s="57"/>
    </row>
    <row r="136" spans="1:10" x14ac:dyDescent="0.2">
      <c r="A136" s="44">
        <v>642</v>
      </c>
      <c r="B136" s="45" t="s">
        <v>155</v>
      </c>
      <c r="C136" s="56">
        <f t="shared" si="1"/>
        <v>373510126</v>
      </c>
      <c r="D136" s="56">
        <v>279498955</v>
      </c>
      <c r="E136" s="56">
        <v>43928717</v>
      </c>
      <c r="F136" s="56">
        <v>50082454</v>
      </c>
      <c r="G136" s="56">
        <v>42333011</v>
      </c>
      <c r="H136" s="56">
        <v>121313670</v>
      </c>
      <c r="I136" s="138"/>
      <c r="J136" s="57"/>
    </row>
    <row r="137" spans="1:10" x14ac:dyDescent="0.2">
      <c r="A137" s="44">
        <v>645</v>
      </c>
      <c r="B137" s="45" t="s">
        <v>156</v>
      </c>
      <c r="C137" s="56">
        <f t="shared" si="1"/>
        <v>180078472</v>
      </c>
      <c r="D137" s="56">
        <v>137402165</v>
      </c>
      <c r="E137" s="56">
        <v>21217270</v>
      </c>
      <c r="F137" s="56">
        <v>21459037</v>
      </c>
      <c r="G137" s="56">
        <v>31586592</v>
      </c>
      <c r="H137" s="56">
        <v>54147212</v>
      </c>
      <c r="I137" s="138"/>
      <c r="J137" s="57"/>
    </row>
    <row r="138" spans="1:10" x14ac:dyDescent="0.2">
      <c r="A138" s="44">
        <v>646</v>
      </c>
      <c r="B138" s="45" t="s">
        <v>157</v>
      </c>
      <c r="C138" s="56">
        <f t="shared" si="1"/>
        <v>210543925</v>
      </c>
      <c r="D138" s="56">
        <v>160415468</v>
      </c>
      <c r="E138" s="56">
        <v>20486955</v>
      </c>
      <c r="F138" s="56">
        <v>29641502</v>
      </c>
      <c r="G138" s="56">
        <v>29391294</v>
      </c>
      <c r="H138" s="56">
        <v>78968651</v>
      </c>
      <c r="I138" s="138"/>
      <c r="J138" s="57"/>
    </row>
    <row r="139" spans="1:10" x14ac:dyDescent="0.2">
      <c r="A139" s="44">
        <v>647</v>
      </c>
      <c r="B139" s="45" t="s">
        <v>158</v>
      </c>
      <c r="C139" s="56">
        <f t="shared" si="1"/>
        <v>787106048</v>
      </c>
      <c r="D139" s="56">
        <v>640304178</v>
      </c>
      <c r="E139" s="56">
        <v>74030399</v>
      </c>
      <c r="F139" s="56">
        <v>72771471</v>
      </c>
      <c r="G139" s="56">
        <v>60463144</v>
      </c>
      <c r="H139" s="56">
        <v>250384335</v>
      </c>
      <c r="I139" s="138"/>
      <c r="J139" s="57"/>
    </row>
    <row r="140" spans="1:10" x14ac:dyDescent="0.2">
      <c r="A140" s="44">
        <v>651</v>
      </c>
      <c r="B140" s="45" t="s">
        <v>159</v>
      </c>
      <c r="C140" s="56">
        <f t="shared" ref="C140:C150" si="2">D140+E140+F140</f>
        <v>247848103</v>
      </c>
      <c r="D140" s="56">
        <v>192427776</v>
      </c>
      <c r="E140" s="56">
        <v>21294586</v>
      </c>
      <c r="F140" s="56">
        <v>34125741</v>
      </c>
      <c r="G140" s="56">
        <v>32970880</v>
      </c>
      <c r="H140" s="56">
        <v>81847157</v>
      </c>
      <c r="I140" s="138"/>
      <c r="J140" s="57"/>
    </row>
    <row r="141" spans="1:10" x14ac:dyDescent="0.2">
      <c r="A141" s="44">
        <v>653</v>
      </c>
      <c r="B141" s="45" t="s">
        <v>160</v>
      </c>
      <c r="C141" s="56">
        <f t="shared" si="2"/>
        <v>84979361</v>
      </c>
      <c r="D141" s="56">
        <v>74950100</v>
      </c>
      <c r="E141" s="56">
        <v>4398277</v>
      </c>
      <c r="F141" s="56">
        <v>5630984</v>
      </c>
      <c r="G141" s="56">
        <v>0</v>
      </c>
      <c r="H141" s="56">
        <v>0</v>
      </c>
      <c r="I141" s="138"/>
      <c r="J141" s="57"/>
    </row>
    <row r="142" spans="1:10" x14ac:dyDescent="0.2">
      <c r="A142" s="44">
        <v>655</v>
      </c>
      <c r="B142" s="45" t="s">
        <v>161</v>
      </c>
      <c r="C142" s="56">
        <f t="shared" si="2"/>
        <v>195856792</v>
      </c>
      <c r="D142" s="56">
        <v>146849316</v>
      </c>
      <c r="E142" s="56">
        <v>18372106</v>
      </c>
      <c r="F142" s="56">
        <v>30635370</v>
      </c>
      <c r="G142" s="56">
        <v>65437774</v>
      </c>
      <c r="H142" s="56">
        <v>72363815</v>
      </c>
      <c r="I142" s="138"/>
      <c r="J142" s="57"/>
    </row>
    <row r="143" spans="1:10" x14ac:dyDescent="0.2">
      <c r="A143" s="44">
        <v>657</v>
      </c>
      <c r="B143" s="45" t="s">
        <v>287</v>
      </c>
      <c r="C143" s="56">
        <f t="shared" si="2"/>
        <v>379616196</v>
      </c>
      <c r="D143" s="56">
        <v>302184949</v>
      </c>
      <c r="E143" s="56">
        <v>47262893</v>
      </c>
      <c r="F143" s="56">
        <v>30168354</v>
      </c>
      <c r="G143" s="56">
        <v>20928000</v>
      </c>
      <c r="H143" s="56">
        <v>97010006</v>
      </c>
      <c r="I143" s="138"/>
      <c r="J143" s="57"/>
    </row>
    <row r="144" spans="1:10" x14ac:dyDescent="0.2">
      <c r="A144" s="44">
        <v>662</v>
      </c>
      <c r="B144" s="45" t="s">
        <v>288</v>
      </c>
      <c r="C144" s="56">
        <f t="shared" si="2"/>
        <v>21238142</v>
      </c>
      <c r="D144" s="56">
        <v>13205838</v>
      </c>
      <c r="E144" s="56">
        <v>6046931</v>
      </c>
      <c r="F144" s="56">
        <v>1985373</v>
      </c>
      <c r="G144" s="56">
        <v>0</v>
      </c>
      <c r="H144" s="56">
        <v>0</v>
      </c>
      <c r="I144" s="138"/>
      <c r="J144" s="57"/>
    </row>
    <row r="145" spans="1:10" x14ac:dyDescent="0.2">
      <c r="A145" s="44">
        <v>664</v>
      </c>
      <c r="B145" s="45" t="s">
        <v>164</v>
      </c>
      <c r="C145" s="56">
        <f t="shared" si="2"/>
        <v>33647479</v>
      </c>
      <c r="D145" s="56">
        <v>18506114</v>
      </c>
      <c r="E145" s="56">
        <v>11690175</v>
      </c>
      <c r="F145" s="56">
        <v>3451190</v>
      </c>
      <c r="G145" s="56">
        <v>0</v>
      </c>
      <c r="H145" s="56">
        <v>0</v>
      </c>
      <c r="I145" s="138"/>
      <c r="J145" s="57"/>
    </row>
    <row r="146" spans="1:10" x14ac:dyDescent="0.2">
      <c r="A146" s="44">
        <v>667</v>
      </c>
      <c r="B146" s="45" t="s">
        <v>165</v>
      </c>
      <c r="C146" s="56">
        <f t="shared" si="2"/>
        <v>28871578</v>
      </c>
      <c r="D146" s="56">
        <v>15590652</v>
      </c>
      <c r="E146" s="56">
        <v>10280710</v>
      </c>
      <c r="F146" s="56">
        <v>3000216</v>
      </c>
      <c r="G146" s="56">
        <v>0</v>
      </c>
      <c r="H146" s="56">
        <v>0</v>
      </c>
      <c r="I146" s="138"/>
      <c r="J146" s="57"/>
    </row>
    <row r="147" spans="1:10" x14ac:dyDescent="0.2">
      <c r="A147" s="44">
        <v>670</v>
      </c>
      <c r="B147" s="45" t="s">
        <v>167</v>
      </c>
      <c r="C147" s="56">
        <f t="shared" si="2"/>
        <v>9808538</v>
      </c>
      <c r="D147" s="56">
        <v>6307656</v>
      </c>
      <c r="E147" s="56">
        <v>2699414</v>
      </c>
      <c r="F147" s="56">
        <v>801468</v>
      </c>
      <c r="G147" s="56">
        <v>0</v>
      </c>
      <c r="H147" s="56">
        <v>0</v>
      </c>
      <c r="I147" s="138"/>
      <c r="J147" s="57"/>
    </row>
    <row r="148" spans="1:10" ht="25.5" x14ac:dyDescent="0.2">
      <c r="A148" s="44">
        <v>868</v>
      </c>
      <c r="B148" s="45" t="s">
        <v>169</v>
      </c>
      <c r="C148" s="56">
        <f t="shared" si="2"/>
        <v>22071135</v>
      </c>
      <c r="D148" s="56">
        <v>13904815</v>
      </c>
      <c r="E148" s="56">
        <v>5731626</v>
      </c>
      <c r="F148" s="56">
        <v>2434694</v>
      </c>
      <c r="G148" s="56">
        <v>0</v>
      </c>
      <c r="H148" s="56">
        <v>10760336</v>
      </c>
      <c r="I148" s="138"/>
      <c r="J148" s="57"/>
    </row>
    <row r="149" spans="1:10" ht="25.5" x14ac:dyDescent="0.2">
      <c r="A149" s="44">
        <v>869</v>
      </c>
      <c r="B149" s="45" t="s">
        <v>170</v>
      </c>
      <c r="C149" s="56">
        <f t="shared" si="2"/>
        <v>21511423</v>
      </c>
      <c r="D149" s="56">
        <v>15390490</v>
      </c>
      <c r="E149" s="56">
        <v>3588133</v>
      </c>
      <c r="F149" s="56">
        <v>2532800</v>
      </c>
      <c r="G149" s="56">
        <v>0</v>
      </c>
      <c r="H149" s="56">
        <v>11757745</v>
      </c>
      <c r="I149" s="138"/>
      <c r="J149" s="57"/>
    </row>
    <row r="150" spans="1:10" ht="25.5" x14ac:dyDescent="0.2">
      <c r="A150" s="44">
        <v>873</v>
      </c>
      <c r="B150" s="45" t="s">
        <v>171</v>
      </c>
      <c r="C150" s="56">
        <f t="shared" si="2"/>
        <v>6196891</v>
      </c>
      <c r="D150" s="56">
        <v>4184096</v>
      </c>
      <c r="E150" s="56">
        <v>1322694</v>
      </c>
      <c r="F150" s="56">
        <v>690101</v>
      </c>
      <c r="G150" s="56">
        <v>0</v>
      </c>
      <c r="H150" s="56">
        <v>3985606</v>
      </c>
      <c r="I150" s="138"/>
      <c r="J150" s="57"/>
    </row>
    <row r="151" spans="1:10" ht="14.25" x14ac:dyDescent="0.2">
      <c r="A151" s="16"/>
      <c r="B151" s="17" t="s">
        <v>11</v>
      </c>
      <c r="C151" s="18">
        <f>SUM(C11:C150)-C103-C104-C105</f>
        <v>33081169601</v>
      </c>
      <c r="D151" s="18">
        <f t="shared" ref="D151:H151" si="3">SUM(D11:D150)-D103-D104-D105</f>
        <v>23212401966</v>
      </c>
      <c r="E151" s="18">
        <f t="shared" si="3"/>
        <v>6311044344</v>
      </c>
      <c r="F151" s="18">
        <f t="shared" si="3"/>
        <v>3557723291</v>
      </c>
      <c r="G151" s="18">
        <f t="shared" si="3"/>
        <v>2214048364</v>
      </c>
      <c r="H151" s="18">
        <f t="shared" si="3"/>
        <v>7713754199</v>
      </c>
      <c r="I151" s="139"/>
    </row>
    <row r="152" spans="1:10" x14ac:dyDescent="0.2">
      <c r="C152" s="9"/>
      <c r="D152" s="9"/>
      <c r="E152" s="9"/>
      <c r="F152" s="9"/>
      <c r="G152" s="9"/>
      <c r="H152" s="9"/>
    </row>
    <row r="153" spans="1:10" ht="48" customHeight="1" x14ac:dyDescent="0.25">
      <c r="A153" s="143" t="s">
        <v>292</v>
      </c>
      <c r="B153" s="206" t="s">
        <v>293</v>
      </c>
      <c r="C153" s="206"/>
      <c r="D153" s="206"/>
      <c r="E153" s="206"/>
      <c r="F153" s="206"/>
      <c r="G153" s="206"/>
      <c r="H153" s="206"/>
    </row>
    <row r="154" spans="1:10" x14ac:dyDescent="0.2">
      <c r="C154" s="9"/>
      <c r="D154" s="9"/>
      <c r="E154" s="9"/>
      <c r="F154" s="9"/>
    </row>
    <row r="155" spans="1:10" x14ac:dyDescent="0.2">
      <c r="C155" s="9"/>
      <c r="D155" s="9"/>
      <c r="E155" s="9"/>
      <c r="F155" s="9"/>
    </row>
  </sheetData>
  <autoFilter ref="A10:K151">
    <filterColumn colId="2">
      <filters blank="1">
        <filter val="1 684 783"/>
        <filter val="1 737 400 105"/>
        <filter val="1 849 819"/>
        <filter val="10 244 007"/>
        <filter val="105 246 816"/>
        <filter val="11 231 886"/>
        <filter val="110 698 184"/>
        <filter val="112 543 895"/>
        <filter val="119 926 731"/>
        <filter val="126 220 796"/>
        <filter val="126 463 349"/>
        <filter val="133 876 859"/>
        <filter val="134 957 672"/>
        <filter val="139 868 968"/>
        <filter val="14 890 550"/>
        <filter val="141 281 539"/>
        <filter val="144 823 541"/>
        <filter val="145 592 955"/>
        <filter val="150 571 907"/>
        <filter val="151 128 236"/>
        <filter val="152 429 331"/>
        <filter val="154 703 712"/>
        <filter val="156 680 701"/>
        <filter val="162 842 433"/>
        <filter val="164 596 535"/>
        <filter val="166 315 069"/>
        <filter val="17 317 567"/>
        <filter val="172 239 832"/>
        <filter val="178 459 202"/>
        <filter val="180 078 472"/>
        <filter val="182 265 199"/>
        <filter val="187 321 819"/>
        <filter val="188 326 821"/>
        <filter val="188 858 279"/>
        <filter val="195 856 792"/>
        <filter val="195 989 246"/>
        <filter val="198 492 910"/>
        <filter val="2 078 677 468"/>
        <filter val="202 511 536"/>
        <filter val="209 641 647"/>
        <filter val="21 021 382"/>
        <filter val="21 238 142"/>
        <filter val="21 511 423"/>
        <filter val="210 543 925"/>
        <filter val="214 779 107"/>
        <filter val="217 141 320"/>
        <filter val="217 356 385"/>
        <filter val="22 071 135"/>
        <filter val="220 604 888"/>
        <filter val="23 008 673"/>
        <filter val="23 796 634"/>
        <filter val="232 136 154"/>
        <filter val="237 851 296"/>
        <filter val="247 834 824"/>
        <filter val="247 848 103"/>
        <filter val="256 625 221"/>
        <filter val="264 671 558"/>
        <filter val="273 997 910"/>
        <filter val="277 924 161"/>
        <filter val="28 871 578"/>
        <filter val="284 377 806"/>
        <filter val="29 202 903"/>
        <filter val="29 349 187"/>
        <filter val="293 368 114"/>
        <filter val="295 368 970"/>
        <filter val="298 297 082"/>
        <filter val="3 753 743"/>
        <filter val="303 152 077"/>
        <filter val="305 358 228"/>
        <filter val="308 118 690"/>
        <filter val="310 179 986"/>
        <filter val="311 818 906"/>
        <filter val="313 595 133"/>
        <filter val="318 685 159"/>
        <filter val="32 791 193"/>
        <filter val="324 672 399"/>
        <filter val="33 081 169 601"/>
        <filter val="33 647 479"/>
        <filter val="340 729 039"/>
        <filter val="344 946 480"/>
        <filter val="350 918 190"/>
        <filter val="351 527 991"/>
        <filter val="355 266 438"/>
        <filter val="361 645 090"/>
        <filter val="364 928"/>
        <filter val="371 070 601"/>
        <filter val="371 630 284"/>
        <filter val="373 510 126"/>
        <filter val="379 616 196"/>
        <filter val="382 607 120"/>
        <filter val="399 707 631"/>
        <filter val="4 302 731"/>
        <filter val="408 116 547"/>
        <filter val="41 978 749"/>
        <filter val="410 802 921"/>
        <filter val="420 418 420"/>
        <filter val="49 259 793"/>
        <filter val="495 969 775"/>
        <filter val="5 786 496"/>
        <filter val="50 854 268"/>
        <filter val="51 882 087"/>
        <filter val="511 145 725"/>
        <filter val="513 634 975"/>
        <filter val="520 291 387"/>
        <filter val="57 741 879"/>
        <filter val="590 025 713"/>
        <filter val="6 196 891"/>
        <filter val="603 551 835"/>
        <filter val="61 827 547"/>
        <filter val="619 885 793"/>
        <filter val="63 374 583"/>
        <filter val="638 460 070"/>
        <filter val="642 839 038"/>
        <filter val="647 798"/>
        <filter val="67 651"/>
        <filter val="670 218 484"/>
        <filter val="687 245"/>
        <filter val="7 862 320"/>
        <filter val="707 699 640"/>
        <filter val="71 113 010"/>
        <filter val="787 106 048"/>
        <filter val="8 866 584"/>
        <filter val="809 334 189"/>
        <filter val="831 247 875"/>
        <filter val="84 979 361"/>
        <filter val="9 808 538"/>
        <filter val="90 950 342"/>
        <filter val="909 912 311"/>
        <filter val="935 664 399"/>
      </filters>
    </filterColumn>
  </autoFilter>
  <mergeCells count="15">
    <mergeCell ref="B153:H153"/>
    <mergeCell ref="E8:E9"/>
    <mergeCell ref="F8:F9"/>
    <mergeCell ref="G8:G9"/>
    <mergeCell ref="H8:H9"/>
    <mergeCell ref="A2:H2"/>
    <mergeCell ref="G4:H4"/>
    <mergeCell ref="C5:H5"/>
    <mergeCell ref="A6:A9"/>
    <mergeCell ref="B6:B9"/>
    <mergeCell ref="C6:H6"/>
    <mergeCell ref="C7:C9"/>
    <mergeCell ref="D7:F7"/>
    <mergeCell ref="G7:H7"/>
    <mergeCell ref="D8:D9"/>
  </mergeCells>
  <pageMargins left="0.31496062992125984" right="0.1968503937007874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2"/>
  <sheetViews>
    <sheetView workbookViewId="0">
      <selection activeCell="E86" sqref="E86:E131"/>
    </sheetView>
  </sheetViews>
  <sheetFormatPr defaultRowHeight="12.75" x14ac:dyDescent="0.2"/>
  <sheetData>
    <row r="3" spans="1:5" ht="38.25" x14ac:dyDescent="0.2">
      <c r="A3" s="44">
        <v>1</v>
      </c>
      <c r="B3" s="45" t="s">
        <v>25</v>
      </c>
      <c r="C3" s="44">
        <v>1</v>
      </c>
      <c r="D3" s="45" t="s">
        <v>25</v>
      </c>
      <c r="E3" s="146">
        <f>A3-C3</f>
        <v>0</v>
      </c>
    </row>
    <row r="4" spans="1:5" ht="51" x14ac:dyDescent="0.2">
      <c r="A4" s="44">
        <v>2</v>
      </c>
      <c r="B4" s="45" t="s">
        <v>26</v>
      </c>
      <c r="C4" s="44">
        <v>2</v>
      </c>
      <c r="D4" s="45" t="s">
        <v>26</v>
      </c>
      <c r="E4" s="146">
        <f t="shared" ref="E4:E67" si="0">A4-C4</f>
        <v>0</v>
      </c>
    </row>
    <row r="5" spans="1:5" ht="51" x14ac:dyDescent="0.2">
      <c r="A5" s="44">
        <v>4</v>
      </c>
      <c r="B5" s="45" t="s">
        <v>27</v>
      </c>
      <c r="C5" s="44">
        <v>4</v>
      </c>
      <c r="D5" s="45" t="s">
        <v>27</v>
      </c>
      <c r="E5" s="146">
        <f t="shared" si="0"/>
        <v>0</v>
      </c>
    </row>
    <row r="6" spans="1:5" ht="51" x14ac:dyDescent="0.2">
      <c r="A6" s="44">
        <v>6</v>
      </c>
      <c r="B6" s="45" t="s">
        <v>28</v>
      </c>
      <c r="C6" s="44">
        <v>6</v>
      </c>
      <c r="D6" s="45" t="s">
        <v>28</v>
      </c>
      <c r="E6" s="146">
        <f t="shared" si="0"/>
        <v>0</v>
      </c>
    </row>
    <row r="7" spans="1:5" ht="38.25" x14ac:dyDescent="0.2">
      <c r="A7" s="44">
        <v>9</v>
      </c>
      <c r="B7" s="45" t="s">
        <v>29</v>
      </c>
      <c r="C7" s="44">
        <v>9</v>
      </c>
      <c r="D7" s="45" t="s">
        <v>29</v>
      </c>
      <c r="E7" s="146">
        <f t="shared" si="0"/>
        <v>0</v>
      </c>
    </row>
    <row r="8" spans="1:5" ht="38.25" x14ac:dyDescent="0.2">
      <c r="A8" s="44">
        <v>33</v>
      </c>
      <c r="B8" s="45" t="s">
        <v>30</v>
      </c>
      <c r="C8" s="44">
        <v>33</v>
      </c>
      <c r="D8" s="45" t="s">
        <v>30</v>
      </c>
      <c r="E8" s="146">
        <f t="shared" si="0"/>
        <v>0</v>
      </c>
    </row>
    <row r="9" spans="1:5" ht="51" x14ac:dyDescent="0.2">
      <c r="A9" s="44">
        <v>100</v>
      </c>
      <c r="B9" s="45" t="s">
        <v>31</v>
      </c>
      <c r="C9" s="44">
        <v>100</v>
      </c>
      <c r="D9" s="45" t="s">
        <v>31</v>
      </c>
      <c r="E9" s="146">
        <f t="shared" si="0"/>
        <v>0</v>
      </c>
    </row>
    <row r="10" spans="1:5" ht="51" x14ac:dyDescent="0.2">
      <c r="A10" s="44">
        <v>103</v>
      </c>
      <c r="B10" s="45" t="s">
        <v>32</v>
      </c>
      <c r="C10" s="44">
        <v>103</v>
      </c>
      <c r="D10" s="45" t="s">
        <v>32</v>
      </c>
      <c r="E10" s="146">
        <f t="shared" si="0"/>
        <v>0</v>
      </c>
    </row>
    <row r="11" spans="1:5" ht="51" x14ac:dyDescent="0.2">
      <c r="A11" s="44">
        <v>104</v>
      </c>
      <c r="B11" s="45" t="s">
        <v>33</v>
      </c>
      <c r="C11" s="44">
        <v>104</v>
      </c>
      <c r="D11" s="45" t="s">
        <v>33</v>
      </c>
      <c r="E11" s="146">
        <f t="shared" si="0"/>
        <v>0</v>
      </c>
    </row>
    <row r="12" spans="1:5" ht="51" x14ac:dyDescent="0.2">
      <c r="A12" s="44">
        <v>105</v>
      </c>
      <c r="B12" s="45" t="s">
        <v>34</v>
      </c>
      <c r="C12" s="44">
        <v>105</v>
      </c>
      <c r="D12" s="45" t="s">
        <v>34</v>
      </c>
      <c r="E12" s="146">
        <f t="shared" si="0"/>
        <v>0</v>
      </c>
    </row>
    <row r="13" spans="1:5" ht="76.5" x14ac:dyDescent="0.2">
      <c r="A13" s="44">
        <v>110</v>
      </c>
      <c r="B13" s="45" t="s">
        <v>35</v>
      </c>
      <c r="C13" s="44">
        <v>110</v>
      </c>
      <c r="D13" s="45" t="s">
        <v>35</v>
      </c>
      <c r="E13" s="146">
        <f t="shared" si="0"/>
        <v>0</v>
      </c>
    </row>
    <row r="14" spans="1:5" ht="51" x14ac:dyDescent="0.2">
      <c r="A14" s="44">
        <v>111</v>
      </c>
      <c r="B14" s="45" t="s">
        <v>36</v>
      </c>
      <c r="C14" s="44">
        <v>111</v>
      </c>
      <c r="D14" s="45" t="s">
        <v>36</v>
      </c>
      <c r="E14" s="146">
        <f t="shared" si="0"/>
        <v>0</v>
      </c>
    </row>
    <row r="15" spans="1:5" ht="38.25" x14ac:dyDescent="0.2">
      <c r="A15" s="44">
        <v>112</v>
      </c>
      <c r="B15" s="45" t="s">
        <v>37</v>
      </c>
      <c r="C15" s="44">
        <v>112</v>
      </c>
      <c r="D15" s="45" t="s">
        <v>37</v>
      </c>
      <c r="E15" s="146">
        <f t="shared" si="0"/>
        <v>0</v>
      </c>
    </row>
    <row r="16" spans="1:5" ht="51" x14ac:dyDescent="0.2">
      <c r="A16" s="44">
        <v>115</v>
      </c>
      <c r="B16" s="45" t="s">
        <v>38</v>
      </c>
      <c r="C16" s="44">
        <v>115</v>
      </c>
      <c r="D16" s="45" t="s">
        <v>38</v>
      </c>
      <c r="E16" s="146">
        <f t="shared" si="0"/>
        <v>0</v>
      </c>
    </row>
    <row r="17" spans="1:5" ht="51" x14ac:dyDescent="0.2">
      <c r="A17" s="44">
        <v>116</v>
      </c>
      <c r="B17" s="45" t="s">
        <v>39</v>
      </c>
      <c r="C17" s="44">
        <v>116</v>
      </c>
      <c r="D17" s="45" t="s">
        <v>39</v>
      </c>
      <c r="E17" s="146">
        <f t="shared" si="0"/>
        <v>0</v>
      </c>
    </row>
    <row r="18" spans="1:5" ht="89.25" x14ac:dyDescent="0.2">
      <c r="A18" s="44">
        <v>120</v>
      </c>
      <c r="B18" s="45" t="s">
        <v>40</v>
      </c>
      <c r="C18" s="44">
        <v>120</v>
      </c>
      <c r="D18" s="45" t="s">
        <v>40</v>
      </c>
      <c r="E18" s="146">
        <f t="shared" si="0"/>
        <v>0</v>
      </c>
    </row>
    <row r="19" spans="1:5" ht="51" x14ac:dyDescent="0.2">
      <c r="A19" s="44">
        <v>121</v>
      </c>
      <c r="B19" s="45" t="s">
        <v>41</v>
      </c>
      <c r="C19" s="44">
        <v>121</v>
      </c>
      <c r="D19" s="45" t="s">
        <v>41</v>
      </c>
      <c r="E19" s="146">
        <f t="shared" si="0"/>
        <v>0</v>
      </c>
    </row>
    <row r="20" spans="1:5" ht="51" x14ac:dyDescent="0.2">
      <c r="A20" s="44">
        <v>123</v>
      </c>
      <c r="B20" s="45" t="s">
        <v>42</v>
      </c>
      <c r="C20" s="44">
        <v>123</v>
      </c>
      <c r="D20" s="45" t="s">
        <v>42</v>
      </c>
      <c r="E20" s="146">
        <f t="shared" si="0"/>
        <v>0</v>
      </c>
    </row>
    <row r="21" spans="1:5" ht="51" x14ac:dyDescent="0.2">
      <c r="A21" s="44">
        <v>125</v>
      </c>
      <c r="B21" s="45" t="s">
        <v>43</v>
      </c>
      <c r="C21" s="44">
        <v>125</v>
      </c>
      <c r="D21" s="45" t="s">
        <v>43</v>
      </c>
      <c r="E21" s="146">
        <f t="shared" si="0"/>
        <v>0</v>
      </c>
    </row>
    <row r="22" spans="1:5" ht="51" x14ac:dyDescent="0.2">
      <c r="A22" s="44">
        <v>126</v>
      </c>
      <c r="B22" s="45" t="s">
        <v>44</v>
      </c>
      <c r="C22" s="44">
        <v>126</v>
      </c>
      <c r="D22" s="45" t="s">
        <v>44</v>
      </c>
      <c r="E22" s="146">
        <f t="shared" si="0"/>
        <v>0</v>
      </c>
    </row>
    <row r="23" spans="1:5" ht="51" x14ac:dyDescent="0.2">
      <c r="A23" s="44">
        <v>130</v>
      </c>
      <c r="B23" s="45" t="s">
        <v>45</v>
      </c>
      <c r="C23" s="44">
        <v>130</v>
      </c>
      <c r="D23" s="45" t="s">
        <v>45</v>
      </c>
      <c r="E23" s="146">
        <f t="shared" si="0"/>
        <v>0</v>
      </c>
    </row>
    <row r="24" spans="1:5" ht="38.25" x14ac:dyDescent="0.2">
      <c r="A24" s="44">
        <v>131</v>
      </c>
      <c r="B24" s="45" t="s">
        <v>46</v>
      </c>
      <c r="C24" s="44">
        <v>131</v>
      </c>
      <c r="D24" s="45" t="s">
        <v>46</v>
      </c>
      <c r="E24" s="146">
        <f t="shared" si="0"/>
        <v>0</v>
      </c>
    </row>
    <row r="25" spans="1:5" ht="51" x14ac:dyDescent="0.2">
      <c r="A25" s="44">
        <v>134</v>
      </c>
      <c r="B25" s="45" t="s">
        <v>47</v>
      </c>
      <c r="C25" s="44">
        <v>134</v>
      </c>
      <c r="D25" s="45" t="s">
        <v>47</v>
      </c>
      <c r="E25" s="146">
        <f t="shared" si="0"/>
        <v>0</v>
      </c>
    </row>
    <row r="26" spans="1:5" ht="51" x14ac:dyDescent="0.2">
      <c r="A26" s="44">
        <v>135</v>
      </c>
      <c r="B26" s="45" t="s">
        <v>48</v>
      </c>
      <c r="C26" s="44">
        <v>135</v>
      </c>
      <c r="D26" s="45" t="s">
        <v>48</v>
      </c>
      <c r="E26" s="146">
        <f t="shared" si="0"/>
        <v>0</v>
      </c>
    </row>
    <row r="27" spans="1:5" ht="51" x14ac:dyDescent="0.2">
      <c r="A27" s="44">
        <v>140</v>
      </c>
      <c r="B27" s="45" t="s">
        <v>49</v>
      </c>
      <c r="C27" s="44">
        <v>140</v>
      </c>
      <c r="D27" s="45" t="s">
        <v>49</v>
      </c>
      <c r="E27" s="146">
        <f t="shared" si="0"/>
        <v>0</v>
      </c>
    </row>
    <row r="28" spans="1:5" ht="51" x14ac:dyDescent="0.2">
      <c r="A28" s="44">
        <v>143</v>
      </c>
      <c r="B28" s="45" t="s">
        <v>51</v>
      </c>
      <c r="C28" s="44">
        <v>143</v>
      </c>
      <c r="D28" s="45" t="s">
        <v>51</v>
      </c>
      <c r="E28" s="146">
        <f t="shared" si="0"/>
        <v>0</v>
      </c>
    </row>
    <row r="29" spans="1:5" ht="153" x14ac:dyDescent="0.2">
      <c r="A29" s="44">
        <v>145</v>
      </c>
      <c r="B29" s="45" t="s">
        <v>52</v>
      </c>
      <c r="C29" s="44">
        <v>145</v>
      </c>
      <c r="D29" s="45" t="s">
        <v>52</v>
      </c>
      <c r="E29" s="146">
        <f t="shared" si="0"/>
        <v>0</v>
      </c>
    </row>
    <row r="30" spans="1:5" ht="102" x14ac:dyDescent="0.2">
      <c r="A30" s="44">
        <v>147</v>
      </c>
      <c r="B30" s="45" t="s">
        <v>275</v>
      </c>
      <c r="C30" s="44">
        <v>147</v>
      </c>
      <c r="D30" s="45" t="s">
        <v>275</v>
      </c>
      <c r="E30" s="146">
        <f t="shared" si="0"/>
        <v>0</v>
      </c>
    </row>
    <row r="31" spans="1:5" ht="45" x14ac:dyDescent="0.25">
      <c r="A31" s="44">
        <v>150</v>
      </c>
      <c r="B31" s="46" t="s">
        <v>276</v>
      </c>
      <c r="C31" s="44">
        <v>150</v>
      </c>
      <c r="D31" s="46" t="s">
        <v>276</v>
      </c>
      <c r="E31" s="146">
        <f t="shared" si="0"/>
        <v>0</v>
      </c>
    </row>
    <row r="32" spans="1:5" ht="89.25" x14ac:dyDescent="0.2">
      <c r="A32" s="44">
        <v>152</v>
      </c>
      <c r="B32" s="45" t="s">
        <v>55</v>
      </c>
      <c r="C32" s="44">
        <v>152</v>
      </c>
      <c r="D32" s="45" t="s">
        <v>55</v>
      </c>
      <c r="E32" s="146">
        <f t="shared" si="0"/>
        <v>0</v>
      </c>
    </row>
    <row r="33" spans="1:5" ht="38.25" x14ac:dyDescent="0.2">
      <c r="A33" s="44">
        <v>160</v>
      </c>
      <c r="B33" s="45" t="s">
        <v>56</v>
      </c>
      <c r="C33" s="44">
        <v>160</v>
      </c>
      <c r="D33" s="45" t="s">
        <v>56</v>
      </c>
      <c r="E33" s="146">
        <f t="shared" si="0"/>
        <v>0</v>
      </c>
    </row>
    <row r="34" spans="1:5" ht="89.25" x14ac:dyDescent="0.2">
      <c r="A34" s="44">
        <v>170</v>
      </c>
      <c r="B34" s="45" t="s">
        <v>57</v>
      </c>
      <c r="C34" s="44">
        <v>170</v>
      </c>
      <c r="D34" s="45" t="s">
        <v>57</v>
      </c>
      <c r="E34" s="146">
        <f t="shared" si="0"/>
        <v>0</v>
      </c>
    </row>
    <row r="35" spans="1:5" ht="51" x14ac:dyDescent="0.2">
      <c r="A35" s="44">
        <v>171</v>
      </c>
      <c r="B35" s="45" t="s">
        <v>58</v>
      </c>
      <c r="C35" s="44">
        <v>171</v>
      </c>
      <c r="D35" s="45" t="s">
        <v>58</v>
      </c>
      <c r="E35" s="146">
        <f t="shared" si="0"/>
        <v>0</v>
      </c>
    </row>
    <row r="36" spans="1:5" ht="38.25" x14ac:dyDescent="0.2">
      <c r="A36" s="44">
        <v>180</v>
      </c>
      <c r="B36" s="45" t="s">
        <v>59</v>
      </c>
      <c r="C36" s="44">
        <v>180</v>
      </c>
      <c r="D36" s="45" t="s">
        <v>59</v>
      </c>
      <c r="E36" s="146">
        <f t="shared" si="0"/>
        <v>0</v>
      </c>
    </row>
    <row r="37" spans="1:5" ht="38.25" x14ac:dyDescent="0.2">
      <c r="A37" s="44">
        <v>182</v>
      </c>
      <c r="B37" s="45" t="s">
        <v>60</v>
      </c>
      <c r="C37" s="44">
        <v>182</v>
      </c>
      <c r="D37" s="45" t="s">
        <v>60</v>
      </c>
      <c r="E37" s="146">
        <f t="shared" si="0"/>
        <v>0</v>
      </c>
    </row>
    <row r="38" spans="1:5" ht="51" x14ac:dyDescent="0.2">
      <c r="A38" s="44">
        <v>186</v>
      </c>
      <c r="B38" s="45" t="s">
        <v>61</v>
      </c>
      <c r="C38" s="44">
        <v>186</v>
      </c>
      <c r="D38" s="45" t="s">
        <v>61</v>
      </c>
      <c r="E38" s="146">
        <f t="shared" si="0"/>
        <v>0</v>
      </c>
    </row>
    <row r="39" spans="1:5" ht="38.25" x14ac:dyDescent="0.2">
      <c r="A39" s="44">
        <v>187</v>
      </c>
      <c r="B39" s="45" t="s">
        <v>62</v>
      </c>
      <c r="C39" s="44">
        <v>187</v>
      </c>
      <c r="D39" s="45" t="s">
        <v>62</v>
      </c>
      <c r="E39" s="146">
        <f t="shared" si="0"/>
        <v>0</v>
      </c>
    </row>
    <row r="40" spans="1:5" ht="25.5" x14ac:dyDescent="0.2">
      <c r="A40" s="44">
        <v>190</v>
      </c>
      <c r="B40" s="45" t="s">
        <v>277</v>
      </c>
      <c r="C40" s="44">
        <v>190</v>
      </c>
      <c r="D40" s="45" t="s">
        <v>277</v>
      </c>
      <c r="E40" s="146">
        <f t="shared" si="0"/>
        <v>0</v>
      </c>
    </row>
    <row r="41" spans="1:5" ht="63.75" x14ac:dyDescent="0.2">
      <c r="A41" s="44">
        <v>200</v>
      </c>
      <c r="B41" s="45" t="s">
        <v>64</v>
      </c>
      <c r="C41" s="44">
        <v>200</v>
      </c>
      <c r="D41" s="45" t="s">
        <v>64</v>
      </c>
      <c r="E41" s="146">
        <f t="shared" si="0"/>
        <v>0</v>
      </c>
    </row>
    <row r="42" spans="1:5" ht="76.5" x14ac:dyDescent="0.2">
      <c r="A42" s="44">
        <v>201</v>
      </c>
      <c r="B42" s="45" t="s">
        <v>65</v>
      </c>
      <c r="C42" s="44">
        <v>201</v>
      </c>
      <c r="D42" s="45" t="s">
        <v>65</v>
      </c>
      <c r="E42" s="146">
        <f t="shared" si="0"/>
        <v>0</v>
      </c>
    </row>
    <row r="43" spans="1:5" ht="38.25" x14ac:dyDescent="0.2">
      <c r="A43" s="44">
        <v>204</v>
      </c>
      <c r="B43" s="45" t="s">
        <v>66</v>
      </c>
      <c r="C43" s="44">
        <v>204</v>
      </c>
      <c r="D43" s="45" t="s">
        <v>66</v>
      </c>
      <c r="E43" s="146">
        <f t="shared" si="0"/>
        <v>0</v>
      </c>
    </row>
    <row r="44" spans="1:5" ht="38.25" x14ac:dyDescent="0.2">
      <c r="A44" s="44">
        <v>205</v>
      </c>
      <c r="B44" s="45" t="s">
        <v>67</v>
      </c>
      <c r="C44" s="44">
        <v>205</v>
      </c>
      <c r="D44" s="45" t="s">
        <v>67</v>
      </c>
      <c r="E44" s="146">
        <f t="shared" si="0"/>
        <v>0</v>
      </c>
    </row>
    <row r="45" spans="1:5" ht="38.25" x14ac:dyDescent="0.2">
      <c r="A45" s="44">
        <v>211</v>
      </c>
      <c r="B45" s="45" t="s">
        <v>68</v>
      </c>
      <c r="C45" s="44">
        <v>211</v>
      </c>
      <c r="D45" s="45" t="s">
        <v>68</v>
      </c>
      <c r="E45" s="146">
        <f t="shared" si="0"/>
        <v>0</v>
      </c>
    </row>
    <row r="46" spans="1:5" ht="51" x14ac:dyDescent="0.2">
      <c r="A46" s="44">
        <v>214</v>
      </c>
      <c r="B46" s="45" t="s">
        <v>69</v>
      </c>
      <c r="C46" s="44">
        <v>214</v>
      </c>
      <c r="D46" s="45" t="s">
        <v>69</v>
      </c>
      <c r="E46" s="146">
        <f t="shared" si="0"/>
        <v>0</v>
      </c>
    </row>
    <row r="47" spans="1:5" ht="51" x14ac:dyDescent="0.2">
      <c r="A47" s="44">
        <v>217</v>
      </c>
      <c r="B47" s="45" t="s">
        <v>70</v>
      </c>
      <c r="C47" s="44">
        <v>217</v>
      </c>
      <c r="D47" s="45" t="s">
        <v>70</v>
      </c>
      <c r="E47" s="146">
        <f t="shared" si="0"/>
        <v>0</v>
      </c>
    </row>
    <row r="48" spans="1:5" ht="51" x14ac:dyDescent="0.2">
      <c r="A48" s="44">
        <v>223</v>
      </c>
      <c r="B48" s="45" t="s">
        <v>71</v>
      </c>
      <c r="C48" s="44">
        <v>223</v>
      </c>
      <c r="D48" s="45" t="s">
        <v>71</v>
      </c>
      <c r="E48" s="146">
        <f t="shared" si="0"/>
        <v>0</v>
      </c>
    </row>
    <row r="49" spans="1:5" ht="38.25" x14ac:dyDescent="0.2">
      <c r="A49" s="44">
        <v>225</v>
      </c>
      <c r="B49" s="45" t="s">
        <v>72</v>
      </c>
      <c r="C49" s="44">
        <v>225</v>
      </c>
      <c r="D49" s="45" t="s">
        <v>72</v>
      </c>
      <c r="E49" s="146">
        <f t="shared" si="0"/>
        <v>0</v>
      </c>
    </row>
    <row r="50" spans="1:5" ht="51" x14ac:dyDescent="0.2">
      <c r="A50" s="44">
        <v>230</v>
      </c>
      <c r="B50" s="45" t="s">
        <v>282</v>
      </c>
      <c r="C50" s="44">
        <v>230</v>
      </c>
      <c r="D50" s="45" t="s">
        <v>282</v>
      </c>
      <c r="E50" s="146">
        <f t="shared" si="0"/>
        <v>0</v>
      </c>
    </row>
    <row r="51" spans="1:5" ht="51" x14ac:dyDescent="0.2">
      <c r="A51" s="44">
        <v>231</v>
      </c>
      <c r="B51" s="45" t="s">
        <v>74</v>
      </c>
      <c r="C51" s="44">
        <v>231</v>
      </c>
      <c r="D51" s="45" t="s">
        <v>74</v>
      </c>
      <c r="E51" s="146">
        <f t="shared" si="0"/>
        <v>0</v>
      </c>
    </row>
    <row r="52" spans="1:5" ht="38.25" x14ac:dyDescent="0.2">
      <c r="A52" s="44">
        <v>233</v>
      </c>
      <c r="B52" s="45" t="s">
        <v>75</v>
      </c>
      <c r="C52" s="44">
        <v>233</v>
      </c>
      <c r="D52" s="45" t="s">
        <v>75</v>
      </c>
      <c r="E52" s="146">
        <f t="shared" si="0"/>
        <v>0</v>
      </c>
    </row>
    <row r="53" spans="1:5" ht="38.25" x14ac:dyDescent="0.2">
      <c r="A53" s="44">
        <v>234</v>
      </c>
      <c r="B53" s="45" t="s">
        <v>76</v>
      </c>
      <c r="C53" s="44">
        <v>234</v>
      </c>
      <c r="D53" s="45" t="s">
        <v>76</v>
      </c>
      <c r="E53" s="146">
        <f t="shared" si="0"/>
        <v>0</v>
      </c>
    </row>
    <row r="54" spans="1:5" ht="51" x14ac:dyDescent="0.2">
      <c r="A54" s="44">
        <v>237</v>
      </c>
      <c r="B54" s="45" t="s">
        <v>77</v>
      </c>
      <c r="C54" s="44">
        <v>237</v>
      </c>
      <c r="D54" s="45" t="s">
        <v>77</v>
      </c>
      <c r="E54" s="146">
        <f t="shared" si="0"/>
        <v>0</v>
      </c>
    </row>
    <row r="55" spans="1:5" ht="76.5" x14ac:dyDescent="0.2">
      <c r="A55" s="44">
        <v>238</v>
      </c>
      <c r="B55" s="45" t="s">
        <v>78</v>
      </c>
      <c r="C55" s="44">
        <v>238</v>
      </c>
      <c r="D55" s="45" t="s">
        <v>78</v>
      </c>
      <c r="E55" s="146">
        <f t="shared" si="0"/>
        <v>0</v>
      </c>
    </row>
    <row r="56" spans="1:5" ht="38.25" x14ac:dyDescent="0.2">
      <c r="A56" s="44">
        <v>240</v>
      </c>
      <c r="B56" s="45" t="s">
        <v>79</v>
      </c>
      <c r="C56" s="44">
        <v>240</v>
      </c>
      <c r="D56" s="45" t="s">
        <v>79</v>
      </c>
      <c r="E56" s="146">
        <f t="shared" si="0"/>
        <v>0</v>
      </c>
    </row>
    <row r="57" spans="1:5" ht="51" x14ac:dyDescent="0.2">
      <c r="A57" s="44">
        <v>241</v>
      </c>
      <c r="B57" s="45" t="s">
        <v>80</v>
      </c>
      <c r="C57" s="44">
        <v>241</v>
      </c>
      <c r="D57" s="45" t="s">
        <v>80</v>
      </c>
      <c r="E57" s="146">
        <f t="shared" si="0"/>
        <v>0</v>
      </c>
    </row>
    <row r="58" spans="1:5" ht="51" x14ac:dyDescent="0.2">
      <c r="A58" s="44">
        <v>260</v>
      </c>
      <c r="B58" s="45" t="s">
        <v>283</v>
      </c>
      <c r="C58" s="44">
        <v>260</v>
      </c>
      <c r="D58" s="45" t="s">
        <v>283</v>
      </c>
      <c r="E58" s="146">
        <f t="shared" si="0"/>
        <v>0</v>
      </c>
    </row>
    <row r="59" spans="1:5" ht="51" x14ac:dyDescent="0.2">
      <c r="A59" s="44">
        <v>265</v>
      </c>
      <c r="B59" s="45" t="s">
        <v>82</v>
      </c>
      <c r="C59" s="44">
        <v>265</v>
      </c>
      <c r="D59" s="45" t="s">
        <v>82</v>
      </c>
      <c r="E59" s="146">
        <f t="shared" si="0"/>
        <v>0</v>
      </c>
    </row>
    <row r="60" spans="1:5" ht="51" x14ac:dyDescent="0.2">
      <c r="A60" s="44">
        <v>267</v>
      </c>
      <c r="B60" s="45" t="s">
        <v>83</v>
      </c>
      <c r="C60" s="44">
        <v>267</v>
      </c>
      <c r="D60" s="45" t="s">
        <v>83</v>
      </c>
      <c r="E60" s="146">
        <f t="shared" si="0"/>
        <v>0</v>
      </c>
    </row>
    <row r="61" spans="1:5" ht="51" x14ac:dyDescent="0.2">
      <c r="A61" s="44">
        <v>268</v>
      </c>
      <c r="B61" s="45" t="s">
        <v>84</v>
      </c>
      <c r="C61" s="44">
        <v>268</v>
      </c>
      <c r="D61" s="45" t="s">
        <v>84</v>
      </c>
      <c r="E61" s="146">
        <f t="shared" si="0"/>
        <v>0</v>
      </c>
    </row>
    <row r="62" spans="1:5" ht="38.25" x14ac:dyDescent="0.2">
      <c r="A62" s="44">
        <v>269</v>
      </c>
      <c r="B62" s="45" t="s">
        <v>85</v>
      </c>
      <c r="C62" s="44">
        <v>269</v>
      </c>
      <c r="D62" s="45" t="s">
        <v>85</v>
      </c>
      <c r="E62" s="146">
        <f t="shared" si="0"/>
        <v>0</v>
      </c>
    </row>
    <row r="63" spans="1:5" ht="38.25" x14ac:dyDescent="0.2">
      <c r="A63" s="44">
        <v>270</v>
      </c>
      <c r="B63" s="45" t="s">
        <v>86</v>
      </c>
      <c r="C63" s="44">
        <v>270</v>
      </c>
      <c r="D63" s="45" t="s">
        <v>86</v>
      </c>
      <c r="E63" s="146">
        <f t="shared" si="0"/>
        <v>0</v>
      </c>
    </row>
    <row r="64" spans="1:5" ht="38.25" x14ac:dyDescent="0.2">
      <c r="A64" s="44">
        <v>272</v>
      </c>
      <c r="B64" s="45" t="s">
        <v>87</v>
      </c>
      <c r="C64" s="44">
        <v>272</v>
      </c>
      <c r="D64" s="45" t="s">
        <v>87</v>
      </c>
      <c r="E64" s="146">
        <f t="shared" si="0"/>
        <v>0</v>
      </c>
    </row>
    <row r="65" spans="1:5" ht="38.25" x14ac:dyDescent="0.2">
      <c r="A65" s="44">
        <v>284</v>
      </c>
      <c r="B65" s="45" t="s">
        <v>90</v>
      </c>
      <c r="C65" s="44">
        <v>284</v>
      </c>
      <c r="D65" s="45" t="s">
        <v>90</v>
      </c>
      <c r="E65" s="146">
        <f t="shared" si="0"/>
        <v>0</v>
      </c>
    </row>
    <row r="66" spans="1:5" ht="25.5" x14ac:dyDescent="0.2">
      <c r="A66" s="44">
        <v>288</v>
      </c>
      <c r="B66" s="48" t="s">
        <v>91</v>
      </c>
      <c r="C66" s="44">
        <v>288</v>
      </c>
      <c r="D66" s="48" t="s">
        <v>91</v>
      </c>
      <c r="E66" s="146">
        <f t="shared" si="0"/>
        <v>0</v>
      </c>
    </row>
    <row r="67" spans="1:5" ht="165.75" x14ac:dyDescent="0.2">
      <c r="A67" s="44">
        <v>300</v>
      </c>
      <c r="B67" s="45" t="s">
        <v>92</v>
      </c>
      <c r="C67" s="44">
        <v>300</v>
      </c>
      <c r="D67" s="45" t="s">
        <v>92</v>
      </c>
      <c r="E67" s="146">
        <f t="shared" si="0"/>
        <v>0</v>
      </c>
    </row>
    <row r="68" spans="1:5" ht="63.75" x14ac:dyDescent="0.2">
      <c r="A68" s="44">
        <v>325</v>
      </c>
      <c r="B68" s="45" t="s">
        <v>96</v>
      </c>
      <c r="C68" s="44">
        <v>325</v>
      </c>
      <c r="D68" s="45" t="s">
        <v>96</v>
      </c>
      <c r="E68" s="146">
        <f t="shared" ref="E68:E131" si="1">A68-C68</f>
        <v>0</v>
      </c>
    </row>
    <row r="69" spans="1:5" ht="89.25" x14ac:dyDescent="0.2">
      <c r="A69" s="44">
        <v>326</v>
      </c>
      <c r="B69" s="45" t="s">
        <v>97</v>
      </c>
      <c r="C69" s="44">
        <v>326</v>
      </c>
      <c r="D69" s="45" t="s">
        <v>97</v>
      </c>
      <c r="E69" s="146">
        <f t="shared" si="1"/>
        <v>0</v>
      </c>
    </row>
    <row r="70" spans="1:5" ht="76.5" x14ac:dyDescent="0.2">
      <c r="A70" s="44">
        <v>329</v>
      </c>
      <c r="B70" s="45" t="s">
        <v>278</v>
      </c>
      <c r="C70" s="44">
        <v>329</v>
      </c>
      <c r="D70" s="45" t="s">
        <v>278</v>
      </c>
      <c r="E70" s="146">
        <f t="shared" si="1"/>
        <v>0</v>
      </c>
    </row>
    <row r="71" spans="1:5" ht="25.5" x14ac:dyDescent="0.2">
      <c r="A71" s="44">
        <v>332</v>
      </c>
      <c r="B71" s="45" t="s">
        <v>101</v>
      </c>
      <c r="C71" s="44">
        <v>332</v>
      </c>
      <c r="D71" s="45" t="s">
        <v>101</v>
      </c>
      <c r="E71" s="146">
        <f t="shared" si="1"/>
        <v>0</v>
      </c>
    </row>
    <row r="72" spans="1:5" ht="25.5" x14ac:dyDescent="0.2">
      <c r="A72" s="44">
        <v>337</v>
      </c>
      <c r="B72" s="45" t="s">
        <v>103</v>
      </c>
      <c r="C72" s="44">
        <v>337</v>
      </c>
      <c r="D72" s="45" t="s">
        <v>103</v>
      </c>
      <c r="E72" s="146">
        <f t="shared" si="1"/>
        <v>0</v>
      </c>
    </row>
    <row r="73" spans="1:5" x14ac:dyDescent="0.2">
      <c r="A73" s="44">
        <v>338</v>
      </c>
      <c r="B73" s="45" t="s">
        <v>104</v>
      </c>
      <c r="C73" s="44">
        <v>338</v>
      </c>
      <c r="D73" s="45" t="s">
        <v>104</v>
      </c>
      <c r="E73" s="146">
        <f t="shared" si="1"/>
        <v>0</v>
      </c>
    </row>
    <row r="74" spans="1:5" ht="38.25" x14ac:dyDescent="0.2">
      <c r="A74" s="44">
        <v>341</v>
      </c>
      <c r="B74" s="45" t="s">
        <v>105</v>
      </c>
      <c r="C74" s="44">
        <v>341</v>
      </c>
      <c r="D74" s="45" t="s">
        <v>105</v>
      </c>
      <c r="E74" s="146">
        <f t="shared" si="1"/>
        <v>0</v>
      </c>
    </row>
    <row r="75" spans="1:5" ht="63.75" x14ac:dyDescent="0.2">
      <c r="A75" s="44">
        <v>343</v>
      </c>
      <c r="B75" s="45" t="s">
        <v>106</v>
      </c>
      <c r="C75" s="44">
        <v>343</v>
      </c>
      <c r="D75" s="45" t="s">
        <v>106</v>
      </c>
      <c r="E75" s="146">
        <f t="shared" si="1"/>
        <v>0</v>
      </c>
    </row>
    <row r="76" spans="1:5" ht="102" x14ac:dyDescent="0.2">
      <c r="A76" s="44">
        <v>346</v>
      </c>
      <c r="B76" s="45" t="s">
        <v>107</v>
      </c>
      <c r="C76" s="44">
        <v>346</v>
      </c>
      <c r="D76" s="45" t="s">
        <v>107</v>
      </c>
      <c r="E76" s="146">
        <f t="shared" si="1"/>
        <v>0</v>
      </c>
    </row>
    <row r="77" spans="1:5" ht="51" x14ac:dyDescent="0.2">
      <c r="A77" s="44">
        <v>356</v>
      </c>
      <c r="B77" s="45" t="s">
        <v>109</v>
      </c>
      <c r="C77" s="44">
        <v>356</v>
      </c>
      <c r="D77" s="45" t="s">
        <v>109</v>
      </c>
      <c r="E77" s="146">
        <f t="shared" si="1"/>
        <v>0</v>
      </c>
    </row>
    <row r="78" spans="1:5" ht="63.75" x14ac:dyDescent="0.2">
      <c r="A78" s="44">
        <v>370</v>
      </c>
      <c r="B78" s="45" t="s">
        <v>112</v>
      </c>
      <c r="C78" s="44">
        <v>370</v>
      </c>
      <c r="D78" s="45" t="s">
        <v>112</v>
      </c>
      <c r="E78" s="146">
        <f t="shared" si="1"/>
        <v>0</v>
      </c>
    </row>
    <row r="79" spans="1:5" ht="63.75" x14ac:dyDescent="0.2">
      <c r="A79" s="44">
        <v>372</v>
      </c>
      <c r="B79" s="45" t="s">
        <v>113</v>
      </c>
      <c r="C79" s="44">
        <v>372</v>
      </c>
      <c r="D79" s="45" t="s">
        <v>113</v>
      </c>
      <c r="E79" s="146">
        <f t="shared" si="1"/>
        <v>0</v>
      </c>
    </row>
    <row r="80" spans="1:5" ht="51" x14ac:dyDescent="0.2">
      <c r="A80" s="44">
        <v>382</v>
      </c>
      <c r="B80" s="45" t="s">
        <v>117</v>
      </c>
      <c r="C80" s="44">
        <v>382</v>
      </c>
      <c r="D80" s="45" t="s">
        <v>117</v>
      </c>
      <c r="E80" s="146">
        <f t="shared" si="1"/>
        <v>0</v>
      </c>
    </row>
    <row r="81" spans="1:5" ht="25.5" x14ac:dyDescent="0.2">
      <c r="A81" s="44">
        <v>383</v>
      </c>
      <c r="B81" s="45" t="s">
        <v>118</v>
      </c>
      <c r="C81" s="44">
        <v>383</v>
      </c>
      <c r="D81" s="45" t="s">
        <v>118</v>
      </c>
      <c r="E81" s="146">
        <f t="shared" si="1"/>
        <v>0</v>
      </c>
    </row>
    <row r="82" spans="1:5" ht="25.5" x14ac:dyDescent="0.2">
      <c r="A82" s="44">
        <v>389</v>
      </c>
      <c r="B82" s="48" t="s">
        <v>123</v>
      </c>
      <c r="C82" s="44">
        <v>389</v>
      </c>
      <c r="D82" s="48" t="s">
        <v>123</v>
      </c>
      <c r="E82" s="146">
        <f t="shared" si="1"/>
        <v>0</v>
      </c>
    </row>
    <row r="83" spans="1:5" ht="39" thickBot="1" x14ac:dyDescent="0.25">
      <c r="A83" s="58">
        <v>390</v>
      </c>
      <c r="B83" s="59" t="s">
        <v>124</v>
      </c>
      <c r="C83" s="58">
        <v>390</v>
      </c>
      <c r="D83" s="59" t="s">
        <v>124</v>
      </c>
      <c r="E83" s="146">
        <f t="shared" si="1"/>
        <v>0</v>
      </c>
    </row>
    <row r="84" spans="1:5" ht="38.25" x14ac:dyDescent="0.2">
      <c r="A84" s="64">
        <v>392</v>
      </c>
      <c r="B84" s="65" t="s">
        <v>284</v>
      </c>
      <c r="C84" s="64">
        <v>392</v>
      </c>
      <c r="D84" s="65" t="s">
        <v>284</v>
      </c>
      <c r="E84" s="146">
        <f t="shared" si="1"/>
        <v>0</v>
      </c>
    </row>
    <row r="85" spans="1:5" x14ac:dyDescent="0.2">
      <c r="A85" s="67" t="s">
        <v>285</v>
      </c>
      <c r="B85" s="45"/>
      <c r="C85" s="67" t="s">
        <v>285</v>
      </c>
      <c r="D85" s="45"/>
      <c r="E85" s="146"/>
    </row>
    <row r="86" spans="1:5" ht="38.25" x14ac:dyDescent="0.2">
      <c r="A86" s="67">
        <v>391</v>
      </c>
      <c r="B86" s="45" t="s">
        <v>125</v>
      </c>
      <c r="C86" s="67">
        <v>391</v>
      </c>
      <c r="D86" s="45" t="s">
        <v>125</v>
      </c>
      <c r="E86" s="146">
        <f t="shared" si="1"/>
        <v>0</v>
      </c>
    </row>
    <row r="87" spans="1:5" ht="102.75" thickBot="1" x14ac:dyDescent="0.25">
      <c r="A87" s="68">
        <v>671</v>
      </c>
      <c r="B87" s="69" t="s">
        <v>168</v>
      </c>
      <c r="C87" s="68">
        <v>671</v>
      </c>
      <c r="D87" s="69" t="s">
        <v>168</v>
      </c>
      <c r="E87" s="146">
        <f t="shared" si="1"/>
        <v>0</v>
      </c>
    </row>
    <row r="88" spans="1:5" ht="38.25" x14ac:dyDescent="0.2">
      <c r="A88" s="61">
        <v>393</v>
      </c>
      <c r="B88" s="62" t="s">
        <v>286</v>
      </c>
      <c r="C88" s="61">
        <v>393</v>
      </c>
      <c r="D88" s="62" t="s">
        <v>286</v>
      </c>
      <c r="E88" s="146">
        <f t="shared" si="1"/>
        <v>0</v>
      </c>
    </row>
    <row r="89" spans="1:5" ht="25.5" x14ac:dyDescent="0.2">
      <c r="A89" s="44">
        <v>395</v>
      </c>
      <c r="B89" s="45" t="s">
        <v>127</v>
      </c>
      <c r="C89" s="44">
        <v>395</v>
      </c>
      <c r="D89" s="45" t="s">
        <v>127</v>
      </c>
      <c r="E89" s="146">
        <f t="shared" si="1"/>
        <v>0</v>
      </c>
    </row>
    <row r="90" spans="1:5" ht="51" x14ac:dyDescent="0.2">
      <c r="A90" s="44">
        <v>600</v>
      </c>
      <c r="B90" s="45" t="s">
        <v>128</v>
      </c>
      <c r="C90" s="44">
        <v>600</v>
      </c>
      <c r="D90" s="45" t="s">
        <v>128</v>
      </c>
      <c r="E90" s="146">
        <f t="shared" si="1"/>
        <v>0</v>
      </c>
    </row>
    <row r="91" spans="1:5" ht="51" x14ac:dyDescent="0.2">
      <c r="A91" s="44">
        <v>601</v>
      </c>
      <c r="B91" s="45" t="s">
        <v>129</v>
      </c>
      <c r="C91" s="44">
        <v>601</v>
      </c>
      <c r="D91" s="45" t="s">
        <v>129</v>
      </c>
      <c r="E91" s="146">
        <f t="shared" si="1"/>
        <v>0</v>
      </c>
    </row>
    <row r="92" spans="1:5" ht="63.75" x14ac:dyDescent="0.2">
      <c r="A92" s="44">
        <v>602</v>
      </c>
      <c r="B92" s="45" t="s">
        <v>130</v>
      </c>
      <c r="C92" s="44">
        <v>602</v>
      </c>
      <c r="D92" s="45" t="s">
        <v>130</v>
      </c>
      <c r="E92" s="146">
        <f t="shared" si="1"/>
        <v>0</v>
      </c>
    </row>
    <row r="93" spans="1:5" ht="63.75" x14ac:dyDescent="0.2">
      <c r="A93" s="44">
        <v>603</v>
      </c>
      <c r="B93" s="45" t="s">
        <v>131</v>
      </c>
      <c r="C93" s="44">
        <v>603</v>
      </c>
      <c r="D93" s="45" t="s">
        <v>131</v>
      </c>
      <c r="E93" s="146">
        <f t="shared" si="1"/>
        <v>0</v>
      </c>
    </row>
    <row r="94" spans="1:5" ht="51" x14ac:dyDescent="0.2">
      <c r="A94" s="44">
        <v>604</v>
      </c>
      <c r="B94" s="45" t="s">
        <v>132</v>
      </c>
      <c r="C94" s="44">
        <v>604</v>
      </c>
      <c r="D94" s="45" t="s">
        <v>132</v>
      </c>
      <c r="E94" s="146">
        <f t="shared" si="1"/>
        <v>0</v>
      </c>
    </row>
    <row r="95" spans="1:5" ht="51" x14ac:dyDescent="0.2">
      <c r="A95" s="44">
        <v>605</v>
      </c>
      <c r="B95" s="45" t="s">
        <v>133</v>
      </c>
      <c r="C95" s="44">
        <v>605</v>
      </c>
      <c r="D95" s="45" t="s">
        <v>133</v>
      </c>
      <c r="E95" s="146">
        <f t="shared" si="1"/>
        <v>0</v>
      </c>
    </row>
    <row r="96" spans="1:5" ht="38.25" x14ac:dyDescent="0.2">
      <c r="A96" s="44">
        <v>607</v>
      </c>
      <c r="B96" s="45" t="s">
        <v>134</v>
      </c>
      <c r="C96" s="44">
        <v>607</v>
      </c>
      <c r="D96" s="45" t="s">
        <v>134</v>
      </c>
      <c r="E96" s="146">
        <f t="shared" si="1"/>
        <v>0</v>
      </c>
    </row>
    <row r="97" spans="1:5" ht="51" x14ac:dyDescent="0.2">
      <c r="A97" s="44">
        <v>610</v>
      </c>
      <c r="B97" s="45" t="s">
        <v>135</v>
      </c>
      <c r="C97" s="44">
        <v>610</v>
      </c>
      <c r="D97" s="45" t="s">
        <v>135</v>
      </c>
      <c r="E97" s="146">
        <f t="shared" si="1"/>
        <v>0</v>
      </c>
    </row>
    <row r="98" spans="1:5" ht="114.75" x14ac:dyDescent="0.2">
      <c r="A98" s="44">
        <v>611</v>
      </c>
      <c r="B98" s="45" t="s">
        <v>136</v>
      </c>
      <c r="C98" s="44">
        <v>611</v>
      </c>
      <c r="D98" s="45" t="s">
        <v>136</v>
      </c>
      <c r="E98" s="146">
        <f t="shared" si="1"/>
        <v>0</v>
      </c>
    </row>
    <row r="99" spans="1:5" ht="51" x14ac:dyDescent="0.2">
      <c r="A99" s="44">
        <v>612</v>
      </c>
      <c r="B99" s="45" t="s">
        <v>137</v>
      </c>
      <c r="C99" s="44">
        <v>612</v>
      </c>
      <c r="D99" s="45" t="s">
        <v>137</v>
      </c>
      <c r="E99" s="146">
        <f t="shared" si="1"/>
        <v>0</v>
      </c>
    </row>
    <row r="100" spans="1:5" ht="51" x14ac:dyDescent="0.2">
      <c r="A100" s="44">
        <v>613</v>
      </c>
      <c r="B100" s="45" t="s">
        <v>138</v>
      </c>
      <c r="C100" s="44">
        <v>613</v>
      </c>
      <c r="D100" s="45" t="s">
        <v>138</v>
      </c>
      <c r="E100" s="146">
        <f t="shared" si="1"/>
        <v>0</v>
      </c>
    </row>
    <row r="101" spans="1:5" ht="51" x14ac:dyDescent="0.2">
      <c r="A101" s="44">
        <v>615</v>
      </c>
      <c r="B101" s="45" t="s">
        <v>139</v>
      </c>
      <c r="C101" s="44">
        <v>615</v>
      </c>
      <c r="D101" s="45" t="s">
        <v>139</v>
      </c>
      <c r="E101" s="146">
        <f t="shared" si="1"/>
        <v>0</v>
      </c>
    </row>
    <row r="102" spans="1:5" ht="63.75" x14ac:dyDescent="0.2">
      <c r="A102" s="44">
        <v>616</v>
      </c>
      <c r="B102" s="45" t="s">
        <v>140</v>
      </c>
      <c r="C102" s="44">
        <v>616</v>
      </c>
      <c r="D102" s="45" t="s">
        <v>140</v>
      </c>
      <c r="E102" s="146">
        <f t="shared" si="1"/>
        <v>0</v>
      </c>
    </row>
    <row r="103" spans="1:5" ht="63.75" x14ac:dyDescent="0.2">
      <c r="A103" s="44">
        <v>618</v>
      </c>
      <c r="B103" s="45" t="s">
        <v>141</v>
      </c>
      <c r="C103" s="44">
        <v>618</v>
      </c>
      <c r="D103" s="45" t="s">
        <v>141</v>
      </c>
      <c r="E103" s="146">
        <f t="shared" si="1"/>
        <v>0</v>
      </c>
    </row>
    <row r="104" spans="1:5" ht="51" x14ac:dyDescent="0.2">
      <c r="A104" s="44">
        <v>623</v>
      </c>
      <c r="B104" s="45" t="s">
        <v>142</v>
      </c>
      <c r="C104" s="44">
        <v>623</v>
      </c>
      <c r="D104" s="45" t="s">
        <v>142</v>
      </c>
      <c r="E104" s="146">
        <f t="shared" si="1"/>
        <v>0</v>
      </c>
    </row>
    <row r="105" spans="1:5" ht="51" x14ac:dyDescent="0.2">
      <c r="A105" s="44">
        <v>624</v>
      </c>
      <c r="B105" s="45" t="s">
        <v>143</v>
      </c>
      <c r="C105" s="44">
        <v>624</v>
      </c>
      <c r="D105" s="45" t="s">
        <v>143</v>
      </c>
      <c r="E105" s="146">
        <f t="shared" si="1"/>
        <v>0</v>
      </c>
    </row>
    <row r="106" spans="1:5" ht="63.75" x14ac:dyDescent="0.2">
      <c r="A106" s="44">
        <v>625</v>
      </c>
      <c r="B106" s="45" t="s">
        <v>144</v>
      </c>
      <c r="C106" s="44">
        <v>625</v>
      </c>
      <c r="D106" s="45" t="s">
        <v>144</v>
      </c>
      <c r="E106" s="146">
        <f t="shared" si="1"/>
        <v>0</v>
      </c>
    </row>
    <row r="107" spans="1:5" ht="51" x14ac:dyDescent="0.2">
      <c r="A107" s="44">
        <v>626</v>
      </c>
      <c r="B107" s="45" t="s">
        <v>145</v>
      </c>
      <c r="C107" s="44">
        <v>626</v>
      </c>
      <c r="D107" s="45" t="s">
        <v>145</v>
      </c>
      <c r="E107" s="146">
        <f t="shared" si="1"/>
        <v>0</v>
      </c>
    </row>
    <row r="108" spans="1:5" ht="38.25" x14ac:dyDescent="0.2">
      <c r="A108" s="44">
        <v>628</v>
      </c>
      <c r="B108" s="45" t="s">
        <v>146</v>
      </c>
      <c r="C108" s="44">
        <v>628</v>
      </c>
      <c r="D108" s="45" t="s">
        <v>146</v>
      </c>
      <c r="E108" s="146">
        <f t="shared" si="1"/>
        <v>0</v>
      </c>
    </row>
    <row r="109" spans="1:5" ht="51" x14ac:dyDescent="0.2">
      <c r="A109" s="44">
        <v>630</v>
      </c>
      <c r="B109" s="45" t="s">
        <v>147</v>
      </c>
      <c r="C109" s="44">
        <v>630</v>
      </c>
      <c r="D109" s="45" t="s">
        <v>147</v>
      </c>
      <c r="E109" s="146">
        <f t="shared" si="1"/>
        <v>0</v>
      </c>
    </row>
    <row r="110" spans="1:5" ht="51" x14ac:dyDescent="0.2">
      <c r="A110" s="44">
        <v>631</v>
      </c>
      <c r="B110" s="45" t="s">
        <v>148</v>
      </c>
      <c r="C110" s="44">
        <v>631</v>
      </c>
      <c r="D110" s="45" t="s">
        <v>148</v>
      </c>
      <c r="E110" s="146">
        <f t="shared" si="1"/>
        <v>0</v>
      </c>
    </row>
    <row r="111" spans="1:5" ht="51" x14ac:dyDescent="0.2">
      <c r="A111" s="44">
        <v>632</v>
      </c>
      <c r="B111" s="45" t="s">
        <v>149</v>
      </c>
      <c r="C111" s="44">
        <v>632</v>
      </c>
      <c r="D111" s="45" t="s">
        <v>149</v>
      </c>
      <c r="E111" s="146">
        <f t="shared" si="1"/>
        <v>0</v>
      </c>
    </row>
    <row r="112" spans="1:5" ht="76.5" x14ac:dyDescent="0.2">
      <c r="A112" s="44">
        <v>634</v>
      </c>
      <c r="B112" s="45" t="s">
        <v>150</v>
      </c>
      <c r="C112" s="44">
        <v>634</v>
      </c>
      <c r="D112" s="45" t="s">
        <v>150</v>
      </c>
      <c r="E112" s="146">
        <f t="shared" si="1"/>
        <v>0</v>
      </c>
    </row>
    <row r="113" spans="1:5" ht="51" x14ac:dyDescent="0.2">
      <c r="A113" s="44">
        <v>636</v>
      </c>
      <c r="B113" s="45" t="s">
        <v>151</v>
      </c>
      <c r="C113" s="44">
        <v>636</v>
      </c>
      <c r="D113" s="45" t="s">
        <v>151</v>
      </c>
      <c r="E113" s="146">
        <f t="shared" si="1"/>
        <v>0</v>
      </c>
    </row>
    <row r="114" spans="1:5" ht="51" x14ac:dyDescent="0.2">
      <c r="A114" s="44">
        <v>639</v>
      </c>
      <c r="B114" s="45" t="s">
        <v>152</v>
      </c>
      <c r="C114" s="44">
        <v>639</v>
      </c>
      <c r="D114" s="45" t="s">
        <v>152</v>
      </c>
      <c r="E114" s="146">
        <f t="shared" si="1"/>
        <v>0</v>
      </c>
    </row>
    <row r="115" spans="1:5" ht="63.75" x14ac:dyDescent="0.2">
      <c r="A115" s="44">
        <v>640</v>
      </c>
      <c r="B115" s="45" t="s">
        <v>153</v>
      </c>
      <c r="C115" s="44">
        <v>640</v>
      </c>
      <c r="D115" s="45" t="s">
        <v>153</v>
      </c>
      <c r="E115" s="146">
        <f t="shared" si="1"/>
        <v>0</v>
      </c>
    </row>
    <row r="116" spans="1:5" ht="51" x14ac:dyDescent="0.2">
      <c r="A116" s="44">
        <v>641</v>
      </c>
      <c r="B116" s="45" t="s">
        <v>154</v>
      </c>
      <c r="C116" s="44">
        <v>641</v>
      </c>
      <c r="D116" s="45" t="s">
        <v>154</v>
      </c>
      <c r="E116" s="146">
        <f t="shared" si="1"/>
        <v>0</v>
      </c>
    </row>
    <row r="117" spans="1:5" ht="63.75" x14ac:dyDescent="0.2">
      <c r="A117" s="44">
        <v>642</v>
      </c>
      <c r="B117" s="45" t="s">
        <v>155</v>
      </c>
      <c r="C117" s="44">
        <v>642</v>
      </c>
      <c r="D117" s="45" t="s">
        <v>155</v>
      </c>
      <c r="E117" s="146">
        <f t="shared" si="1"/>
        <v>0</v>
      </c>
    </row>
    <row r="118" spans="1:5" ht="63.75" x14ac:dyDescent="0.2">
      <c r="A118" s="44">
        <v>645</v>
      </c>
      <c r="B118" s="45" t="s">
        <v>156</v>
      </c>
      <c r="C118" s="44">
        <v>645</v>
      </c>
      <c r="D118" s="45" t="s">
        <v>156</v>
      </c>
      <c r="E118" s="146">
        <f t="shared" si="1"/>
        <v>0</v>
      </c>
    </row>
    <row r="119" spans="1:5" ht="51" x14ac:dyDescent="0.2">
      <c r="A119" s="44">
        <v>646</v>
      </c>
      <c r="B119" s="45" t="s">
        <v>157</v>
      </c>
      <c r="C119" s="44">
        <v>646</v>
      </c>
      <c r="D119" s="45" t="s">
        <v>157</v>
      </c>
      <c r="E119" s="146">
        <f t="shared" si="1"/>
        <v>0</v>
      </c>
    </row>
    <row r="120" spans="1:5" ht="38.25" x14ac:dyDescent="0.2">
      <c r="A120" s="44">
        <v>647</v>
      </c>
      <c r="B120" s="45" t="s">
        <v>158</v>
      </c>
      <c r="C120" s="44">
        <v>647</v>
      </c>
      <c r="D120" s="45" t="s">
        <v>158</v>
      </c>
      <c r="E120" s="146">
        <f t="shared" si="1"/>
        <v>0</v>
      </c>
    </row>
    <row r="121" spans="1:5" ht="38.25" x14ac:dyDescent="0.2">
      <c r="A121" s="44">
        <v>651</v>
      </c>
      <c r="B121" s="45" t="s">
        <v>159</v>
      </c>
      <c r="C121" s="44">
        <v>651</v>
      </c>
      <c r="D121" s="45" t="s">
        <v>159</v>
      </c>
      <c r="E121" s="146">
        <f t="shared" si="1"/>
        <v>0</v>
      </c>
    </row>
    <row r="122" spans="1:5" ht="38.25" x14ac:dyDescent="0.2">
      <c r="A122" s="44">
        <v>653</v>
      </c>
      <c r="B122" s="45" t="s">
        <v>160</v>
      </c>
      <c r="C122" s="44">
        <v>653</v>
      </c>
      <c r="D122" s="45" t="s">
        <v>160</v>
      </c>
      <c r="E122" s="146">
        <f t="shared" si="1"/>
        <v>0</v>
      </c>
    </row>
    <row r="123" spans="1:5" ht="51" x14ac:dyDescent="0.2">
      <c r="A123" s="44">
        <v>655</v>
      </c>
      <c r="B123" s="45" t="s">
        <v>161</v>
      </c>
      <c r="C123" s="44">
        <v>655</v>
      </c>
      <c r="D123" s="45" t="s">
        <v>161</v>
      </c>
      <c r="E123" s="146">
        <f t="shared" si="1"/>
        <v>0</v>
      </c>
    </row>
    <row r="124" spans="1:5" ht="51" x14ac:dyDescent="0.2">
      <c r="A124" s="44">
        <v>657</v>
      </c>
      <c r="B124" s="45" t="s">
        <v>287</v>
      </c>
      <c r="C124" s="44">
        <v>657</v>
      </c>
      <c r="D124" s="45" t="s">
        <v>287</v>
      </c>
      <c r="E124" s="146">
        <f t="shared" si="1"/>
        <v>0</v>
      </c>
    </row>
    <row r="125" spans="1:5" ht="25.5" x14ac:dyDescent="0.2">
      <c r="A125" s="44">
        <v>662</v>
      </c>
      <c r="B125" s="45" t="s">
        <v>288</v>
      </c>
      <c r="C125" s="44">
        <v>662</v>
      </c>
      <c r="D125" s="45" t="s">
        <v>288</v>
      </c>
      <c r="E125" s="146">
        <f t="shared" si="1"/>
        <v>0</v>
      </c>
    </row>
    <row r="126" spans="1:5" ht="38.25" x14ac:dyDescent="0.2">
      <c r="A126" s="44">
        <v>664</v>
      </c>
      <c r="B126" s="45" t="s">
        <v>164</v>
      </c>
      <c r="C126" s="44">
        <v>664</v>
      </c>
      <c r="D126" s="45" t="s">
        <v>164</v>
      </c>
      <c r="E126" s="146">
        <f t="shared" si="1"/>
        <v>0</v>
      </c>
    </row>
    <row r="127" spans="1:5" ht="63.75" x14ac:dyDescent="0.2">
      <c r="A127" s="44">
        <v>667</v>
      </c>
      <c r="B127" s="45" t="s">
        <v>165</v>
      </c>
      <c r="C127" s="44">
        <v>667</v>
      </c>
      <c r="D127" s="45" t="s">
        <v>165</v>
      </c>
      <c r="E127" s="146">
        <f t="shared" si="1"/>
        <v>0</v>
      </c>
    </row>
    <row r="128" spans="1:5" ht="63.75" x14ac:dyDescent="0.2">
      <c r="A128" s="44">
        <v>670</v>
      </c>
      <c r="B128" s="45" t="s">
        <v>167</v>
      </c>
      <c r="C128" s="44">
        <v>670</v>
      </c>
      <c r="D128" s="45" t="s">
        <v>167</v>
      </c>
      <c r="E128" s="146">
        <f t="shared" si="1"/>
        <v>0</v>
      </c>
    </row>
    <row r="129" spans="1:5" ht="89.25" x14ac:dyDescent="0.2">
      <c r="A129" s="44">
        <v>868</v>
      </c>
      <c r="B129" s="45" t="s">
        <v>169</v>
      </c>
      <c r="C129" s="44">
        <v>868</v>
      </c>
      <c r="D129" s="45" t="s">
        <v>169</v>
      </c>
      <c r="E129" s="146">
        <f t="shared" si="1"/>
        <v>0</v>
      </c>
    </row>
    <row r="130" spans="1:5" ht="89.25" x14ac:dyDescent="0.2">
      <c r="A130" s="44">
        <v>869</v>
      </c>
      <c r="B130" s="45" t="s">
        <v>170</v>
      </c>
      <c r="C130" s="44">
        <v>869</v>
      </c>
      <c r="D130" s="45" t="s">
        <v>170</v>
      </c>
      <c r="E130" s="146">
        <f t="shared" si="1"/>
        <v>0</v>
      </c>
    </row>
    <row r="131" spans="1:5" ht="89.25" x14ac:dyDescent="0.2">
      <c r="A131" s="44">
        <v>873</v>
      </c>
      <c r="B131" s="45" t="s">
        <v>171</v>
      </c>
      <c r="C131" s="44">
        <v>873</v>
      </c>
      <c r="D131" s="45" t="s">
        <v>171</v>
      </c>
      <c r="E131" s="146">
        <f t="shared" si="1"/>
        <v>0</v>
      </c>
    </row>
    <row r="132" spans="1:5" x14ac:dyDescent="0.2">
      <c r="E132" s="146">
        <f>A132-C131</f>
        <v>-873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Таблица 1 (объемы МП)</vt:lpstr>
      <vt:lpstr>Таблица 1 (объемы МП) (год)</vt:lpstr>
      <vt:lpstr>Таблица 2 КС (профили)</vt:lpstr>
      <vt:lpstr>Таблица 2 КС (профили СМП) </vt:lpstr>
      <vt:lpstr>Таблица 3 ВМП (профили)</vt:lpstr>
      <vt:lpstr>Таблица 4 ДС (профили) (2)</vt:lpstr>
      <vt:lpstr>Таблица 5 (финансирование)</vt:lpstr>
      <vt:lpstr>Лист1</vt:lpstr>
      <vt:lpstr>'Таблица 1 (объемы МП)'!Заголовки_для_печати</vt:lpstr>
      <vt:lpstr>'Таблица 1 (объемы МП) (год)'!Заголовки_для_печати</vt:lpstr>
      <vt:lpstr>'Таблица 2 КС (профили СМП) '!Заголовки_для_печати</vt:lpstr>
      <vt:lpstr>'Таблица 2 КС (профили)'!Заголовки_для_печати</vt:lpstr>
      <vt:lpstr>'Таблица 3 ВМП (профили)'!Заголовки_для_печати</vt:lpstr>
      <vt:lpstr>'Таблица 4 ДС (профили) (2)'!Заголовки_для_печати</vt:lpstr>
      <vt:lpstr>'Таблица 5 (финансирование)'!Заголовки_для_печати</vt:lpstr>
      <vt:lpstr>'Таблица 1 (объемы МП)'!Область_печати</vt:lpstr>
      <vt:lpstr>'Таблица 1 (объемы МП) (год)'!Область_печати</vt:lpstr>
      <vt:lpstr>'Таблица 3 ВМП (профили)'!Область_печати</vt:lpstr>
      <vt:lpstr>'Таблица 4 ДС (профили) (2)'!Область_печати</vt:lpstr>
      <vt:lpstr>'Таблица 5 (финансирование)'!Область_печати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Воронюк Вера Михайловна</dc:creator>
  <cp:lastModifiedBy>Фепа Оксана Ивановна</cp:lastModifiedBy>
  <cp:lastPrinted>2018-11-16T03:54:14Z</cp:lastPrinted>
  <dcterms:created xsi:type="dcterms:W3CDTF">2017-12-29T04:49:20Z</dcterms:created>
  <dcterms:modified xsi:type="dcterms:W3CDTF">2018-11-20T04:05:44Z</dcterms:modified>
</cp:coreProperties>
</file>