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9440" windowHeight="11715"/>
  </bookViews>
  <sheets>
    <sheet name="Таблица 1 (объемы МП)" sheetId="1" r:id="rId1"/>
    <sheet name="Таблица 2 КС (проф СМП)" sheetId="2" r:id="rId2"/>
    <sheet name="Таблица 3 ВМП  (методы)" sheetId="3" r:id="rId3"/>
    <sheet name="Таблица 4 (профили ДС) " sheetId="4" r:id="rId4"/>
    <sheet name="Таблица 5 (Объемы фин-ия) 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'Таблица 1 (объемы МП)'!$A$15:$WZV$163</definedName>
    <definedName name="_xlnm._FilterDatabase" localSheetId="1" hidden="1">'Таблица 2 КС (проф СМП)'!$A$7:$ER$71</definedName>
    <definedName name="_xlnm._FilterDatabase" localSheetId="2" hidden="1">'Таблица 3 ВМП  (методы)'!$A$7:$CR$32</definedName>
    <definedName name="_xlnm._FilterDatabase" localSheetId="4" hidden="1">'Таблица 5 (Объемы фин-ия) '!$A$10:$H$159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Z_0083DEAE_B6C1_4941_B3B3_F7F623392F81_.wvu.FilterData" localSheetId="0" hidden="1">'Таблица 1 (объемы МП)'!$A$15:$WZV$163</definedName>
    <definedName name="Z_0083DEAE_B6C1_4941_B3B3_F7F623392F81_.wvu.FilterData" localSheetId="2" hidden="1">'Таблица 3 ВМП  (методы)'!$A$7:$CR$32</definedName>
    <definedName name="Z_192D7AA7_6819_4BF0_85F4_A48D6A1F4B96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СМП)'!$BP:$CA,'Таблица 2 КС (проф СМП)'!$CD:$CI,'Таблица 2 КС (проф СМП)'!$CK:$CK,'Таблица 2 КС (проф СМП)'!$DR:$DR,'Таблица 2 КС (проф СМП)'!$DX:$DX,'Таблица 2 КС (проф СМП)'!$EC:$EC,'Таблица 2 КС (проф СМП)'!$EN:$EN</definedName>
    <definedName name="Z_192D7AA7_6819_4BF0_85F4_A48D6A1F4B96_.wvu.Cols" localSheetId="4" hidden="1">'Таблица 5 (Объемы фин-ия) '!#REF!</definedName>
    <definedName name="Z_192D7AA7_6819_4BF0_85F4_A48D6A1F4B96_.wvu.FilterData" localSheetId="0" hidden="1">'Таблица 1 (объемы МП)'!$A$15:$WZV$163</definedName>
    <definedName name="Z_192D7AA7_6819_4BF0_85F4_A48D6A1F4B96_.wvu.FilterData" localSheetId="2" hidden="1">'Таблица 3 ВМП  (методы)'!$A$7:$CR$32</definedName>
    <definedName name="Z_192D7AA7_6819_4BF0_85F4_A48D6A1F4B96_.wvu.FilterData" localSheetId="4" hidden="1">'Таблица 5 (Объемы фин-ия) '!$A$10:$H$158</definedName>
    <definedName name="Z_192D7AA7_6819_4BF0_85F4_A48D6A1F4B96_.wvu.PrintArea" localSheetId="0" hidden="1">'Таблица 1 (объемы МП)'!$A$1:$M$164</definedName>
    <definedName name="Z_192D7AA7_6819_4BF0_85F4_A48D6A1F4B96_.wvu.PrintArea" localSheetId="1" hidden="1">'Таблица 2 КС (проф СМП)'!$A$1:$EQ$74</definedName>
    <definedName name="Z_192D7AA7_6819_4BF0_85F4_A48D6A1F4B96_.wvu.PrintArea" localSheetId="2" hidden="1">'Таблица 3 ВМП  (методы)'!$A$1:$X$47</definedName>
    <definedName name="Z_192D7AA7_6819_4BF0_85F4_A48D6A1F4B96_.wvu.PrintArea" localSheetId="3" hidden="1">'Таблица 4 (профили ДС) '!$A$1:$FI$43</definedName>
    <definedName name="Z_192D7AA7_6819_4BF0_85F4_A48D6A1F4B96_.wvu.PrintArea" localSheetId="4" hidden="1">'Таблица 5 (Объемы фин-ия) '!$A$1:$H$158</definedName>
    <definedName name="Z_192D7AA7_6819_4BF0_85F4_A48D6A1F4B96_.wvu.PrintTitles" localSheetId="0" hidden="1">'Таблица 1 (объемы МП)'!$15:$15</definedName>
    <definedName name="Z_192D7AA7_6819_4BF0_85F4_A48D6A1F4B96_.wvu.PrintTitles" localSheetId="1" hidden="1">'Таблица 2 КС (проф СМП)'!$A:$C,'Таблица 2 КС (проф СМП)'!$5:$8</definedName>
    <definedName name="Z_192D7AA7_6819_4BF0_85F4_A48D6A1F4B96_.wvu.PrintTitles" localSheetId="2" hidden="1">'Таблица 3 ВМП  (методы)'!$C:$C</definedName>
    <definedName name="Z_192D7AA7_6819_4BF0_85F4_A48D6A1F4B96_.wvu.PrintTitles" localSheetId="3" hidden="1">'Таблица 4 (профили ДС) '!$A:$A</definedName>
    <definedName name="Z_192D7AA7_6819_4BF0_85F4_A48D6A1F4B96_.wvu.PrintTitles" localSheetId="4" hidden="1">'Таблица 5 (Объемы фин-ия) '!$10:$10</definedName>
    <definedName name="Z_192D7AA7_6819_4BF0_85F4_A48D6A1F4B96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МП)'!$157:$157</definedName>
    <definedName name="Z_192D7AA7_6819_4BF0_85F4_A48D6A1F4B96_.wvu.Rows" localSheetId="1" hidden="1">'Таблица 2 КС (проф СМП)'!$8:$8</definedName>
    <definedName name="Z_192D7AA7_6819_4BF0_85F4_A48D6A1F4B96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192D7AA7_6819_4BF0_85F4_A48D6A1F4B96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Z_28AF6C74_92EC_45E5_882F_19224A839692_.wvu.FilterData" localSheetId="2" hidden="1">'Таблица 3 ВМП  (методы)'!$A$7:$CR$32</definedName>
    <definedName name="Z_3ACA73B2_FD93_4C40_ADD8_B7FADACF1FE3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СМП)'!$BP:$CA,'Таблица 2 КС (проф СМП)'!$CD:$CI,'Таблица 2 КС (проф СМП)'!$CK:$CK,'Таблица 2 КС (проф СМП)'!$DR:$DR,'Таблица 2 КС (проф СМП)'!$DX:$DX,'Таблица 2 КС (проф СМП)'!$EC:$EC,'Таблица 2 КС (проф СМП)'!$EN:$EN</definedName>
    <definedName name="Z_3ACA73B2_FD93_4C40_ADD8_B7FADACF1FE3_.wvu.Cols" localSheetId="4" hidden="1">'Таблица 5 (Объемы фин-ия) '!#REF!</definedName>
    <definedName name="Z_3ACA73B2_FD93_4C40_ADD8_B7FADACF1FE3_.wvu.FilterData" localSheetId="0" hidden="1">'Таблица 1 (объемы МП)'!$A$15:$WZV$163</definedName>
    <definedName name="Z_3ACA73B2_FD93_4C40_ADD8_B7FADACF1FE3_.wvu.FilterData" localSheetId="2" hidden="1">'Таблица 3 ВМП  (методы)'!$A$7:$CR$32</definedName>
    <definedName name="Z_3ACA73B2_FD93_4C40_ADD8_B7FADACF1FE3_.wvu.FilterData" localSheetId="4" hidden="1">'Таблица 5 (Объемы фин-ия) '!$A$10:$H$158</definedName>
    <definedName name="Z_3ACA73B2_FD93_4C40_ADD8_B7FADACF1FE3_.wvu.PrintArea" localSheetId="0" hidden="1">'Таблица 1 (объемы МП)'!$A$1:$M$164</definedName>
    <definedName name="Z_3ACA73B2_FD93_4C40_ADD8_B7FADACF1FE3_.wvu.PrintArea" localSheetId="1" hidden="1">'Таблица 2 КС (проф СМП)'!$A$1:$EQ$74</definedName>
    <definedName name="Z_3ACA73B2_FD93_4C40_ADD8_B7FADACF1FE3_.wvu.PrintArea" localSheetId="2" hidden="1">'Таблица 3 ВМП  (методы)'!$A$1:$X$47</definedName>
    <definedName name="Z_3ACA73B2_FD93_4C40_ADD8_B7FADACF1FE3_.wvu.PrintArea" localSheetId="3" hidden="1">'Таблица 4 (профили ДС) '!$A$1:$FI$43</definedName>
    <definedName name="Z_3ACA73B2_FD93_4C40_ADD8_B7FADACF1FE3_.wvu.PrintArea" localSheetId="4" hidden="1">'Таблица 5 (Объемы фин-ия) '!$A$1:$H$158</definedName>
    <definedName name="Z_3ACA73B2_FD93_4C40_ADD8_B7FADACF1FE3_.wvu.PrintTitles" localSheetId="0" hidden="1">'Таблица 1 (объемы МП)'!$15:$15</definedName>
    <definedName name="Z_3ACA73B2_FD93_4C40_ADD8_B7FADACF1FE3_.wvu.PrintTitles" localSheetId="1" hidden="1">'Таблица 2 КС (проф СМП)'!$A:$C,'Таблица 2 КС (проф СМП)'!$5:$8</definedName>
    <definedName name="Z_3ACA73B2_FD93_4C40_ADD8_B7FADACF1FE3_.wvu.PrintTitles" localSheetId="2" hidden="1">'Таблица 3 ВМП  (методы)'!$C:$C</definedName>
    <definedName name="Z_3ACA73B2_FD93_4C40_ADD8_B7FADACF1FE3_.wvu.PrintTitles" localSheetId="3" hidden="1">'Таблица 4 (профили ДС) '!$A:$A</definedName>
    <definedName name="Z_3ACA73B2_FD93_4C40_ADD8_B7FADACF1FE3_.wvu.PrintTitles" localSheetId="4" hidden="1">'Таблица 5 (Объемы фин-ия) '!$10:$10</definedName>
    <definedName name="Z_3ACA73B2_FD93_4C40_ADD8_B7FADACF1FE3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МП)'!$157:$157</definedName>
    <definedName name="Z_3ACA73B2_FD93_4C40_ADD8_B7FADACF1FE3_.wvu.Rows" localSheetId="1" hidden="1">'Таблица 2 КС (проф СМП)'!$8:$8</definedName>
    <definedName name="Z_3ACA73B2_FD93_4C40_ADD8_B7FADACF1FE3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3ACA73B2_FD93_4C40_ADD8_B7FADACF1FE3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Z_BD2F8FEC_1157_4992_8130_F49ED69AA066_.wvu.FilterData" localSheetId="0" hidden="1">'Таблица 1 (объемы МП)'!$A$15:$WZV$163</definedName>
    <definedName name="Z_C1036072_3B38_4C34_82FD_43C85DD4C07E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СМП)'!$BP:$CA,'Таблица 2 КС (проф СМП)'!$CD:$CI,'Таблица 2 КС (проф СМП)'!$CK:$CK,'Таблица 2 КС (проф СМП)'!$DR:$DR,'Таблица 2 КС (проф СМП)'!$DX:$DX,'Таблица 2 КС (проф СМП)'!$EC:$EC,'Таблица 2 КС (проф СМП)'!$EN:$EN</definedName>
    <definedName name="Z_C1036072_3B38_4C34_82FD_43C85DD4C07E_.wvu.Cols" localSheetId="4" hidden="1">'Таблица 5 (Объемы фин-ия) '!#REF!</definedName>
    <definedName name="Z_C1036072_3B38_4C34_82FD_43C85DD4C07E_.wvu.FilterData" localSheetId="0" hidden="1">'Таблица 1 (объемы МП)'!$A$15:$WZV$163</definedName>
    <definedName name="Z_C1036072_3B38_4C34_82FD_43C85DD4C07E_.wvu.FilterData" localSheetId="2" hidden="1">'Таблица 3 ВМП  (методы)'!$A$7:$CR$32</definedName>
    <definedName name="Z_C1036072_3B38_4C34_82FD_43C85DD4C07E_.wvu.FilterData" localSheetId="4" hidden="1">'Таблица 5 (Объемы фин-ия) '!$A$10:$H$158</definedName>
    <definedName name="Z_C1036072_3B38_4C34_82FD_43C85DD4C07E_.wvu.PrintArea" localSheetId="0" hidden="1">'Таблица 1 (объемы МП)'!$A$1:$M$164</definedName>
    <definedName name="Z_C1036072_3B38_4C34_82FD_43C85DD4C07E_.wvu.PrintArea" localSheetId="1" hidden="1">'Таблица 2 КС (проф СМП)'!$A$1:$EQ$74</definedName>
    <definedName name="Z_C1036072_3B38_4C34_82FD_43C85DD4C07E_.wvu.PrintArea" localSheetId="2" hidden="1">'Таблица 3 ВМП  (методы)'!$A$1:$X$47</definedName>
    <definedName name="Z_C1036072_3B38_4C34_82FD_43C85DD4C07E_.wvu.PrintArea" localSheetId="3" hidden="1">'Таблица 4 (профили ДС) '!$A$1:$FI$43</definedName>
    <definedName name="Z_C1036072_3B38_4C34_82FD_43C85DD4C07E_.wvu.PrintArea" localSheetId="4" hidden="1">'Таблица 5 (Объемы фин-ия) '!$A$1:$H$158</definedName>
    <definedName name="Z_C1036072_3B38_4C34_82FD_43C85DD4C07E_.wvu.PrintTitles" localSheetId="0" hidden="1">'Таблица 1 (объемы МП)'!$15:$15</definedName>
    <definedName name="Z_C1036072_3B38_4C34_82FD_43C85DD4C07E_.wvu.PrintTitles" localSheetId="1" hidden="1">'Таблица 2 КС (проф СМП)'!$A:$C,'Таблица 2 КС (проф СМП)'!$5:$8</definedName>
    <definedName name="Z_C1036072_3B38_4C34_82FD_43C85DD4C07E_.wvu.PrintTitles" localSheetId="2" hidden="1">'Таблица 3 ВМП  (методы)'!$C:$C</definedName>
    <definedName name="Z_C1036072_3B38_4C34_82FD_43C85DD4C07E_.wvu.PrintTitles" localSheetId="3" hidden="1">'Таблица 4 (профили ДС) '!$A:$A</definedName>
    <definedName name="Z_C1036072_3B38_4C34_82FD_43C85DD4C07E_.wvu.PrintTitles" localSheetId="4" hidden="1">'Таблица 5 (Объемы фин-ия) '!$10:$10</definedName>
    <definedName name="Z_C1036072_3B38_4C34_82FD_43C85DD4C07E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МП)'!$157:$157</definedName>
    <definedName name="Z_C1036072_3B38_4C34_82FD_43C85DD4C07E_.wvu.Rows" localSheetId="1" hidden="1">'Таблица 2 КС (проф СМП)'!$8:$8</definedName>
    <definedName name="Z_C1036072_3B38_4C34_82FD_43C85DD4C07E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C1036072_3B38_4C34_82FD_43C85DD4C07E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Z_D20351E1_4109_491C_89A2_6B6AC48CDCDC_.wvu.Cols" localSheetId="1" hidden="1">'Таблица 2 КС (проф СМП)'!$I:$I,'Таблица 2 КС (проф СМП)'!$R:$R,'Таблица 2 КС (проф СМП)'!$AC:$AC,'Таблица 2 КС (проф СМП)'!$AF:$AF,'Таблица 2 КС (проф СМП)'!$AL:$BK,'Таблица 2 КС (проф СМП)'!$BM:$BN,'Таблица 2 КС (проф СМП)'!$BP:$CA,'Таблица 2 КС (проф СМП)'!$CD:$CI,'Таблица 2 КС (проф СМП)'!$CK:$CK,'Таблица 2 КС (проф СМП)'!$DR:$DR,'Таблица 2 КС (проф СМП)'!$DX:$DX,'Таблица 2 КС (проф СМП)'!$EC:$EC,'Таблица 2 КС (проф СМП)'!$EN:$EN</definedName>
    <definedName name="Z_D20351E1_4109_491C_89A2_6B6AC48CDCDC_.wvu.Cols" localSheetId="4" hidden="1">'Таблица 5 (Объемы фин-ия) '!#REF!</definedName>
    <definedName name="Z_D20351E1_4109_491C_89A2_6B6AC48CDCDC_.wvu.FilterData" localSheetId="0" hidden="1">'Таблица 1 (объемы МП)'!$A$15:$WZV$163</definedName>
    <definedName name="Z_D20351E1_4109_491C_89A2_6B6AC48CDCDC_.wvu.FilterData" localSheetId="2" hidden="1">'Таблица 3 ВМП  (методы)'!$A$7:$CR$32</definedName>
    <definedName name="Z_D20351E1_4109_491C_89A2_6B6AC48CDCDC_.wvu.FilterData" localSheetId="4" hidden="1">'Таблица 5 (Объемы фин-ия) '!$A$10:$H$158</definedName>
    <definedName name="Z_D20351E1_4109_491C_89A2_6B6AC48CDCDC_.wvu.PrintArea" localSheetId="0" hidden="1">'Таблица 1 (объемы МП)'!$A$1:$M$164</definedName>
    <definedName name="Z_D20351E1_4109_491C_89A2_6B6AC48CDCDC_.wvu.PrintArea" localSheetId="1" hidden="1">'Таблица 2 КС (проф СМП)'!$A$1:$EQ$74</definedName>
    <definedName name="Z_D20351E1_4109_491C_89A2_6B6AC48CDCDC_.wvu.PrintArea" localSheetId="2" hidden="1">'Таблица 3 ВМП  (методы)'!$A$1:$X$47</definedName>
    <definedName name="Z_D20351E1_4109_491C_89A2_6B6AC48CDCDC_.wvu.PrintArea" localSheetId="3" hidden="1">'Таблица 4 (профили ДС) '!$A$1:$FI$43</definedName>
    <definedName name="Z_D20351E1_4109_491C_89A2_6B6AC48CDCDC_.wvu.PrintArea" localSheetId="4" hidden="1">'Таблица 5 (Объемы фин-ия) '!$A$1:$H$158</definedName>
    <definedName name="Z_D20351E1_4109_491C_89A2_6B6AC48CDCDC_.wvu.PrintTitles" localSheetId="0" hidden="1">'Таблица 1 (объемы МП)'!$15:$15</definedName>
    <definedName name="Z_D20351E1_4109_491C_89A2_6B6AC48CDCDC_.wvu.PrintTitles" localSheetId="1" hidden="1">'Таблица 2 КС (проф СМП)'!$A:$C,'Таблица 2 КС (проф СМП)'!$5:$8</definedName>
    <definedName name="Z_D20351E1_4109_491C_89A2_6B6AC48CDCDC_.wvu.PrintTitles" localSheetId="2" hidden="1">'Таблица 3 ВМП  (методы)'!$C:$C</definedName>
    <definedName name="Z_D20351E1_4109_491C_89A2_6B6AC48CDCDC_.wvu.PrintTitles" localSheetId="3" hidden="1">'Таблица 4 (профили ДС) '!$A:$A</definedName>
    <definedName name="Z_D20351E1_4109_491C_89A2_6B6AC48CDCDC_.wvu.PrintTitles" localSheetId="4" hidden="1">'Таблица 5 (Объемы фин-ия) '!$10:$10</definedName>
    <definedName name="Z_D20351E1_4109_491C_89A2_6B6AC48CDCDC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МП)'!$157:$157</definedName>
    <definedName name="Z_D20351E1_4109_491C_89A2_6B6AC48CDCDC_.wvu.Rows" localSheetId="1" hidden="1">'Таблица 2 КС (проф СМП)'!$8:$8</definedName>
    <definedName name="Z_D20351E1_4109_491C_89A2_6B6AC48CDCDC_.wvu.Rows" localSheetId="2" hidden="1">'Таблица 3 ВМП  (методы)'!$11:$13,'Таблица 3 ВМП  (методы)'!$15:$15,'Таблица 3 ВМП  (методы)'!$21:$21,'Таблица 3 ВМП  (методы)'!$27:$28,'Таблица 3 ВМП  (методы)'!$37:$37,'Таблица 3 ВМП  (методы)'!$46:$46</definedName>
    <definedName name="Z_D20351E1_4109_491C_89A2_6B6AC48CDCDC_.wvu.Rows" localSheetId="3" hidden="1">'Таблица 4 (профили ДС) '!$15:$15,'Таблица 4 (профили ДС) '!$24:$24,'Таблица 4 (профили ДС) '!$27:$28,'Таблица 4 (профили ДС) '!$33:$34,'Таблица 4 (профили ДС) '!$36:$41</definedName>
    <definedName name="волк">#REF!</definedName>
    <definedName name="ГОД">#REF!</definedName>
    <definedName name="ГОРОД">[2]ПАРАМ1!#REF!</definedName>
    <definedName name="ДС">#REF!</definedName>
    <definedName name="_xlnm.Print_Titles" localSheetId="0">'Таблица 1 (объемы МП)'!$15:$15</definedName>
    <definedName name="_xlnm.Print_Titles" localSheetId="1">'Таблица 2 КС (проф СМП)'!$A:$C,'Таблица 2 КС (проф СМП)'!$5:$8</definedName>
    <definedName name="_xlnm.Print_Titles" localSheetId="2">'Таблица 3 ВМП  (методы)'!$C:$C</definedName>
    <definedName name="_xlnm.Print_Titles" localSheetId="3">'Таблица 4 (профили ДС) '!$A:$A</definedName>
    <definedName name="_xlnm.Print_Titles" localSheetId="4">'Таблица 5 (Объемы фин-ия) '!$10:$10</definedName>
    <definedName name="_xlnm.Print_Titles">#REF!</definedName>
    <definedName name="катпос">[2]ПАРАМ1!#REF!</definedName>
    <definedName name="квартал">#REF!</definedName>
    <definedName name="но">#REF!</definedName>
    <definedName name="нов">#REF!</definedName>
    <definedName name="НОВЫЙ">[3]ПАРАМ1!#REF!</definedName>
    <definedName name="_xlnm.Print_Area" localSheetId="0">'Таблица 1 (объемы МП)'!$A$1:$M$164</definedName>
    <definedName name="_xlnm.Print_Area" localSheetId="1">'Таблица 2 КС (проф СМП)'!$A$1:$EQ$74</definedName>
    <definedName name="_xlnm.Print_Area" localSheetId="2">'Таблица 3 ВМП  (методы)'!$A$1:$X$47</definedName>
    <definedName name="_xlnm.Print_Area" localSheetId="3">'Таблица 4 (профили ДС) '!$A$1:$FI$43</definedName>
    <definedName name="_xlnm.Print_Area" localSheetId="4">'Таблица 5 (Объемы фин-ия) '!$A$1:$H$158</definedName>
    <definedName name="_xlnm.Print_Area">#REF!</definedName>
    <definedName name="пер_отч">#REF!</definedName>
    <definedName name="сверх">#REF!</definedName>
  </definedNames>
  <calcPr calcId="145621" fullPrecision="0"/>
</workbook>
</file>

<file path=xl/calcChain.xml><?xml version="1.0" encoding="utf-8"?>
<calcChain xmlns="http://schemas.openxmlformats.org/spreadsheetml/2006/main">
  <c r="C21" i="5"/>
  <c r="EQ14" i="2" l="1"/>
  <c r="EQ16"/>
  <c r="EQ17"/>
  <c r="EQ19"/>
  <c r="EQ23"/>
  <c r="EQ24"/>
  <c r="EQ25"/>
  <c r="EQ26"/>
  <c r="EQ28"/>
  <c r="EQ30"/>
  <c r="EQ31"/>
  <c r="EQ32"/>
  <c r="EQ33"/>
  <c r="EQ34"/>
  <c r="EQ35"/>
  <c r="EQ36"/>
  <c r="EQ37"/>
  <c r="EQ39"/>
  <c r="EQ41"/>
  <c r="EQ42"/>
  <c r="EQ43"/>
  <c r="EQ44"/>
  <c r="EQ45"/>
  <c r="EQ46"/>
  <c r="EQ47"/>
  <c r="EQ48"/>
  <c r="EQ49"/>
  <c r="EQ50"/>
  <c r="EQ51"/>
  <c r="EQ52"/>
  <c r="EQ53"/>
  <c r="EQ54"/>
  <c r="EQ55"/>
  <c r="EQ56"/>
  <c r="EQ57"/>
  <c r="EQ58"/>
  <c r="EQ59"/>
  <c r="EQ60"/>
  <c r="EQ61"/>
  <c r="EQ62"/>
  <c r="EQ63"/>
  <c r="EQ64"/>
  <c r="EQ65"/>
  <c r="EQ66"/>
  <c r="EQ67"/>
  <c r="EQ68"/>
  <c r="EQ69"/>
  <c r="EQ70"/>
  <c r="N17" i="1"/>
  <c r="O17" s="1"/>
  <c r="N18"/>
  <c r="O18" s="1"/>
  <c r="N19"/>
  <c r="O19" s="1"/>
  <c r="N21"/>
  <c r="O21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6"/>
  <c r="O46" s="1"/>
  <c r="N47"/>
  <c r="O47" s="1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7"/>
  <c r="O57" s="1"/>
  <c r="N58"/>
  <c r="O58" s="1"/>
  <c r="N59"/>
  <c r="O59" s="1"/>
  <c r="N60"/>
  <c r="O60" s="1"/>
  <c r="N61"/>
  <c r="O61" s="1"/>
  <c r="N62"/>
  <c r="O62" s="1"/>
  <c r="N63"/>
  <c r="O63" s="1"/>
  <c r="N64"/>
  <c r="O64" s="1"/>
  <c r="N65"/>
  <c r="O65" s="1"/>
  <c r="N66"/>
  <c r="O66" s="1"/>
  <c r="N67"/>
  <c r="O67" s="1"/>
  <c r="N68"/>
  <c r="O68" s="1"/>
  <c r="N69"/>
  <c r="O69" s="1"/>
  <c r="N70"/>
  <c r="O70" s="1"/>
  <c r="N71"/>
  <c r="O71" s="1"/>
  <c r="N72"/>
  <c r="O72" s="1"/>
  <c r="N73"/>
  <c r="O73" s="1"/>
  <c r="N74"/>
  <c r="O74" s="1"/>
  <c r="N75"/>
  <c r="O75" s="1"/>
  <c r="N76"/>
  <c r="O76" s="1"/>
  <c r="N77"/>
  <c r="O77" s="1"/>
  <c r="N78"/>
  <c r="O78" s="1"/>
  <c r="N79"/>
  <c r="O79" s="1"/>
  <c r="N80"/>
  <c r="O80" s="1"/>
  <c r="N81"/>
  <c r="O81" s="1"/>
  <c r="N82"/>
  <c r="O82" s="1"/>
  <c r="N83"/>
  <c r="O83" s="1"/>
  <c r="N84"/>
  <c r="O84" s="1"/>
  <c r="N85"/>
  <c r="O85" s="1"/>
  <c r="N86"/>
  <c r="O86" s="1"/>
  <c r="N87"/>
  <c r="O87" s="1"/>
  <c r="N88"/>
  <c r="O88" s="1"/>
  <c r="N89"/>
  <c r="O89" s="1"/>
  <c r="N91"/>
  <c r="O91" s="1"/>
  <c r="N92"/>
  <c r="O92" s="1"/>
  <c r="N93"/>
  <c r="O93" s="1"/>
  <c r="N94"/>
  <c r="O94" s="1"/>
  <c r="N96"/>
  <c r="O96" s="1"/>
  <c r="N97"/>
  <c r="O97" s="1"/>
  <c r="N98"/>
  <c r="O98" s="1"/>
  <c r="N99"/>
  <c r="O99" s="1"/>
  <c r="N100"/>
  <c r="O100" s="1"/>
  <c r="N101"/>
  <c r="O101" s="1"/>
  <c r="N102"/>
  <c r="O102" s="1"/>
  <c r="N103"/>
  <c r="O103" s="1"/>
  <c r="N105"/>
  <c r="O105" s="1"/>
  <c r="N106"/>
  <c r="O106" s="1"/>
  <c r="N107"/>
  <c r="O107" s="1"/>
  <c r="N108"/>
  <c r="O108" s="1"/>
  <c r="N109"/>
  <c r="O109" s="1"/>
  <c r="N110"/>
  <c r="O110" s="1"/>
  <c r="N111"/>
  <c r="O111" s="1"/>
  <c r="N112"/>
  <c r="O112" s="1"/>
  <c r="N113"/>
  <c r="O113" s="1"/>
  <c r="N114"/>
  <c r="O114" s="1"/>
  <c r="N115"/>
  <c r="O115" s="1"/>
  <c r="N117"/>
  <c r="O117" s="1"/>
  <c r="N118"/>
  <c r="O118" s="1"/>
  <c r="N119"/>
  <c r="O119" s="1"/>
  <c r="N120"/>
  <c r="O120" s="1"/>
  <c r="N121"/>
  <c r="O121" s="1"/>
  <c r="N122"/>
  <c r="O122" s="1"/>
  <c r="N123"/>
  <c r="O123" s="1"/>
  <c r="N124"/>
  <c r="O124" s="1"/>
  <c r="N125"/>
  <c r="O125" s="1"/>
  <c r="N126"/>
  <c r="O126" s="1"/>
  <c r="N127"/>
  <c r="O127" s="1"/>
  <c r="N128"/>
  <c r="O128" s="1"/>
  <c r="N129"/>
  <c r="O129" s="1"/>
  <c r="N130"/>
  <c r="O130" s="1"/>
  <c r="N131"/>
  <c r="O131" s="1"/>
  <c r="N132"/>
  <c r="O132" s="1"/>
  <c r="N133"/>
  <c r="O133" s="1"/>
  <c r="N134"/>
  <c r="O134" s="1"/>
  <c r="N135"/>
  <c r="O135" s="1"/>
  <c r="N136"/>
  <c r="O136" s="1"/>
  <c r="N137"/>
  <c r="O137" s="1"/>
  <c r="N138"/>
  <c r="O138" s="1"/>
  <c r="N139"/>
  <c r="O139" s="1"/>
  <c r="N140"/>
  <c r="O140" s="1"/>
  <c r="N141"/>
  <c r="O141" s="1"/>
  <c r="N142"/>
  <c r="O142" s="1"/>
  <c r="N143"/>
  <c r="O143" s="1"/>
  <c r="N144"/>
  <c r="O144" s="1"/>
  <c r="N145"/>
  <c r="O145" s="1"/>
  <c r="N146"/>
  <c r="O146" s="1"/>
  <c r="N147"/>
  <c r="O147" s="1"/>
  <c r="N148"/>
  <c r="O148" s="1"/>
  <c r="N149"/>
  <c r="O149" s="1"/>
  <c r="N150"/>
  <c r="O150" s="1"/>
  <c r="N151"/>
  <c r="O151" s="1"/>
  <c r="N152"/>
  <c r="O152" s="1"/>
  <c r="N153"/>
  <c r="O153" s="1"/>
  <c r="N156"/>
  <c r="O156" s="1"/>
  <c r="N157"/>
  <c r="O157" s="1"/>
  <c r="N158"/>
  <c r="O158" s="1"/>
  <c r="N159"/>
  <c r="O159" s="1"/>
  <c r="N160"/>
  <c r="O160" s="1"/>
  <c r="N161"/>
  <c r="O161" s="1"/>
  <c r="N162"/>
  <c r="O162" s="1"/>
  <c r="N16"/>
  <c r="O16" s="1"/>
  <c r="C84" i="5" l="1"/>
  <c r="DP42" i="4" l="1"/>
  <c r="V47" i="3"/>
  <c r="DV40" i="2"/>
  <c r="EP13"/>
  <c r="EQ13" s="1"/>
  <c r="EP12"/>
  <c r="EQ12" s="1"/>
  <c r="EP11"/>
  <c r="EQ11" s="1"/>
  <c r="EP9"/>
  <c r="EG21"/>
  <c r="EQ21" s="1"/>
  <c r="N104" i="1"/>
  <c r="O104" s="1"/>
  <c r="N154"/>
  <c r="O154" s="1"/>
  <c r="N22"/>
  <c r="O22" s="1"/>
  <c r="N155"/>
  <c r="O155" s="1"/>
  <c r="N116"/>
  <c r="O116" s="1"/>
  <c r="N48"/>
  <c r="O48" s="1"/>
  <c r="C85" i="5" l="1"/>
  <c r="C83"/>
  <c r="C113"/>
  <c r="T42" i="3" l="1"/>
  <c r="T38"/>
  <c r="F35"/>
  <c r="F33"/>
  <c r="F32"/>
  <c r="F31"/>
  <c r="EF38" i="2"/>
  <c r="EQ38" s="1"/>
  <c r="AD29"/>
  <c r="EQ29" s="1"/>
  <c r="AD22"/>
  <c r="EQ22" s="1"/>
  <c r="AD10"/>
  <c r="EQ10" s="1"/>
  <c r="AD9"/>
  <c r="K40"/>
  <c r="K27"/>
  <c r="EQ27" s="1"/>
  <c r="K20"/>
  <c r="EQ20" s="1"/>
  <c r="K15"/>
  <c r="EQ15" s="1"/>
  <c r="K9"/>
  <c r="H9"/>
  <c r="J18"/>
  <c r="EQ18" s="1"/>
  <c r="H40"/>
  <c r="EQ40" s="1"/>
  <c r="N95" i="1" l="1"/>
  <c r="O95" s="1"/>
  <c r="N90"/>
  <c r="O90" s="1"/>
  <c r="N45"/>
  <c r="O45" s="1"/>
  <c r="N20"/>
  <c r="O20" s="1"/>
  <c r="I71" i="2" l="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71"/>
  <c r="F71"/>
  <c r="G71"/>
  <c r="H71"/>
  <c r="D71"/>
  <c r="C156" i="5" l="1"/>
  <c r="C154"/>
  <c r="C152"/>
  <c r="C148"/>
  <c r="C146"/>
  <c r="C144"/>
  <c r="C142"/>
  <c r="C140"/>
  <c r="C138"/>
  <c r="C136"/>
  <c r="C134"/>
  <c r="C132"/>
  <c r="C130"/>
  <c r="C128"/>
  <c r="C119"/>
  <c r="C117"/>
  <c r="C115"/>
  <c r="C112"/>
  <c r="C110"/>
  <c r="C108"/>
  <c r="C106"/>
  <c r="C104"/>
  <c r="C102"/>
  <c r="C100"/>
  <c r="C98"/>
  <c r="C96"/>
  <c r="C94"/>
  <c r="C82"/>
  <c r="C80"/>
  <c r="C79"/>
  <c r="C77"/>
  <c r="C75"/>
  <c r="C72"/>
  <c r="C71"/>
  <c r="C69"/>
  <c r="C63"/>
  <c r="C61"/>
  <c r="C59"/>
  <c r="C57"/>
  <c r="C48"/>
  <c r="C47"/>
  <c r="C45"/>
  <c r="C44"/>
  <c r="C41"/>
  <c r="C35"/>
  <c r="C33"/>
  <c r="C31"/>
  <c r="C29"/>
  <c r="C27"/>
  <c r="C25"/>
  <c r="C23"/>
  <c r="C19"/>
  <c r="C17"/>
  <c r="C15"/>
  <c r="C13"/>
  <c r="G158"/>
  <c r="FH43" i="4"/>
  <c r="FG43"/>
  <c r="FF43"/>
  <c r="FE43"/>
  <c r="FB43"/>
  <c r="FA43"/>
  <c r="EZ43"/>
  <c r="EY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B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T43"/>
  <c r="BS43"/>
  <c r="BR43"/>
  <c r="BQ43"/>
  <c r="BP43"/>
  <c r="BO43"/>
  <c r="BM43"/>
  <c r="BL43"/>
  <c r="BK43"/>
  <c r="BG43"/>
  <c r="BE43"/>
  <c r="BD43"/>
  <c r="BC43"/>
  <c r="BB43"/>
  <c r="BA43"/>
  <c r="AZ43"/>
  <c r="AX43"/>
  <c r="AT43"/>
  <c r="AS43"/>
  <c r="AR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FI42"/>
  <c r="FI41"/>
  <c r="FI40"/>
  <c r="FI39"/>
  <c r="FI38"/>
  <c r="FI37"/>
  <c r="FI36"/>
  <c r="FI35"/>
  <c r="FI34"/>
  <c r="FI33"/>
  <c r="FI32"/>
  <c r="FI31"/>
  <c r="FI30"/>
  <c r="FI29"/>
  <c r="FI28"/>
  <c r="FI27"/>
  <c r="FI26"/>
  <c r="FI25"/>
  <c r="FI24"/>
  <c r="FI23"/>
  <c r="FI22"/>
  <c r="FI21"/>
  <c r="FI20"/>
  <c r="FI19"/>
  <c r="FI18"/>
  <c r="FI17"/>
  <c r="FI16"/>
  <c r="FI15"/>
  <c r="FI14"/>
  <c r="FI13"/>
  <c r="FI12"/>
  <c r="FI11"/>
  <c r="FI10"/>
  <c r="FI9"/>
  <c r="FI8"/>
  <c r="FI7"/>
  <c r="FI6"/>
  <c r="W47" i="3"/>
  <c r="T47"/>
  <c r="S47"/>
  <c r="P47"/>
  <c r="O47"/>
  <c r="L47"/>
  <c r="J47"/>
  <c r="I47"/>
  <c r="H47"/>
  <c r="G47"/>
  <c r="F47"/>
  <c r="D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U47"/>
  <c r="R47"/>
  <c r="Q47"/>
  <c r="N47"/>
  <c r="M47"/>
  <c r="K47"/>
  <c r="E47"/>
  <c r="EQ9" i="2"/>
  <c r="M163" i="1"/>
  <c r="L163"/>
  <c r="K163"/>
  <c r="J163"/>
  <c r="I163"/>
  <c r="H163"/>
  <c r="G163"/>
  <c r="F163"/>
  <c r="E163"/>
  <c r="D163"/>
  <c r="C163"/>
  <c r="N163" l="1"/>
  <c r="O163" s="1"/>
  <c r="FI43" i="4"/>
  <c r="C51" i="5"/>
  <c r="C12"/>
  <c r="C14"/>
  <c r="C16"/>
  <c r="C18"/>
  <c r="C20"/>
  <c r="C22"/>
  <c r="C24"/>
  <c r="C26"/>
  <c r="C28"/>
  <c r="C30"/>
  <c r="C32"/>
  <c r="C34"/>
  <c r="C36"/>
  <c r="C40"/>
  <c r="C42"/>
  <c r="C53"/>
  <c r="C55"/>
  <c r="C11"/>
  <c r="C46"/>
  <c r="H158"/>
  <c r="C74"/>
  <c r="C76"/>
  <c r="C81"/>
  <c r="C50"/>
  <c r="C52"/>
  <c r="C56"/>
  <c r="C58"/>
  <c r="C60"/>
  <c r="C62"/>
  <c r="C64"/>
  <c r="C66"/>
  <c r="C68"/>
  <c r="C70"/>
  <c r="C86"/>
  <c r="C65"/>
  <c r="C67"/>
  <c r="C122"/>
  <c r="C124"/>
  <c r="C126"/>
  <c r="C127"/>
  <c r="C95"/>
  <c r="C97"/>
  <c r="C99"/>
  <c r="C101"/>
  <c r="C103"/>
  <c r="C105"/>
  <c r="C107"/>
  <c r="C109"/>
  <c r="C114"/>
  <c r="C116"/>
  <c r="C118"/>
  <c r="C120"/>
  <c r="C121"/>
  <c r="C123"/>
  <c r="C125"/>
  <c r="C129"/>
  <c r="C131"/>
  <c r="C133"/>
  <c r="C135"/>
  <c r="C137"/>
  <c r="C139"/>
  <c r="C141"/>
  <c r="C143"/>
  <c r="C145"/>
  <c r="C147"/>
  <c r="X5" i="3"/>
  <c r="X47" s="1"/>
  <c r="EQ71" i="2"/>
  <c r="C88" i="5" l="1"/>
  <c r="C149"/>
  <c r="C49"/>
  <c r="C87"/>
  <c r="C93"/>
  <c r="C151"/>
  <c r="C153"/>
  <c r="C157"/>
  <c r="C39"/>
  <c r="C78"/>
  <c r="E158"/>
  <c r="C90"/>
  <c r="C150"/>
  <c r="C38"/>
  <c r="C43"/>
  <c r="C92"/>
  <c r="C155"/>
  <c r="C73" l="1"/>
  <c r="C111"/>
  <c r="C54"/>
  <c r="F158" l="1"/>
  <c r="C37"/>
  <c r="C91" l="1"/>
  <c r="D158" l="1"/>
  <c r="C89"/>
  <c r="C158" l="1"/>
</calcChain>
</file>

<file path=xl/comments1.xml><?xml version="1.0" encoding="utf-8"?>
<comments xmlns="http://schemas.openxmlformats.org/spreadsheetml/2006/main">
  <authors>
    <author>Фепа Оксана Ивановна</author>
  </authors>
  <commentList>
    <comment ref="H158" authorId="0">
      <text>
        <r>
          <rPr>
            <b/>
            <sz val="9"/>
            <color indexed="81"/>
            <rFont val="Tahoma"/>
            <family val="2"/>
            <charset val="204"/>
          </rPr>
          <t>Фепа Оксана Ивановна:</t>
        </r>
        <r>
          <rPr>
            <sz val="9"/>
            <color indexed="81"/>
            <rFont val="Tahoma"/>
            <family val="2"/>
            <charset val="204"/>
          </rPr>
          <t xml:space="preserve">
ЮГМатвеева декабрь</t>
        </r>
      </text>
    </comment>
  </commentList>
</comments>
</file>

<file path=xl/sharedStrings.xml><?xml version="1.0" encoding="utf-8"?>
<sst xmlns="http://schemas.openxmlformats.org/spreadsheetml/2006/main" count="1185" uniqueCount="485">
  <si>
    <t xml:space="preserve">Приложение </t>
  </si>
  <si>
    <t xml:space="preserve"> к приказу МЗ НСО и ТФОМС НСО</t>
  </si>
  <si>
    <t>Распределение объемов скорой медицинской помощи, медицинской помощи, оказанной в амбулаторных условиях, в условиях стационара и дневного стационара на 2017 год в рамках базовой программы обязательного медицинского страхования</t>
  </si>
  <si>
    <t>Таблица 1</t>
  </si>
  <si>
    <t>Код МО</t>
  </si>
  <si>
    <t>Наименование МО</t>
  </si>
  <si>
    <t>Объемы медицинской помощи</t>
  </si>
  <si>
    <t>Скорая помощь</t>
  </si>
  <si>
    <t>в амбулаторных условиях</t>
  </si>
  <si>
    <t>в  условиях стационара, случай</t>
  </si>
  <si>
    <t>в условиях дневного стационара, случаи</t>
  </si>
  <si>
    <t>Всего</t>
  </si>
  <si>
    <t>в т.ч.</t>
  </si>
  <si>
    <t>Объем, обращений</t>
  </si>
  <si>
    <t>Объем, посещений</t>
  </si>
  <si>
    <t>Объем, УЕТ</t>
  </si>
  <si>
    <t>в том числе</t>
  </si>
  <si>
    <t>с профилактической и иными целями, всего</t>
  </si>
  <si>
    <t>по неотложной медицинской помощи</t>
  </si>
  <si>
    <t>по стоматологии</t>
  </si>
  <si>
    <t>по диагностике</t>
  </si>
  <si>
    <t>ВМП</t>
  </si>
  <si>
    <t>медицинская реабилитация</t>
  </si>
  <si>
    <t>вызов с проведением тромболитической терапии</t>
  </si>
  <si>
    <t>объем, случаи</t>
  </si>
  <si>
    <t>ГБУЗ НСО «ГНОКБ»</t>
  </si>
  <si>
    <t>ГБУЗ НСО «НОКОД»</t>
  </si>
  <si>
    <t>ГБУЗ НСО «ГНОКГВВ»</t>
  </si>
  <si>
    <t>ГБУЗ НСО «НОККВД»</t>
  </si>
  <si>
    <t>ГБУЗ НСО НОККД</t>
  </si>
  <si>
    <t>ГБУЗ НСО «ССМП»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</si>
  <si>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</si>
  <si>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</si>
  <si>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</si>
  <si>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</si>
  <si>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</si>
  <si>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</si>
  <si>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</si>
  <si>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</si>
  <si>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«ГКП № 13»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</si>
  <si>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</si>
  <si>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</si>
  <si>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</si>
  <si>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</si>
  <si>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</si>
  <si>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</si>
  <si>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</si>
  <si>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«ГДКБСМП»</t>
  </si>
  <si>
    <t>ГБУЗ НСО «ГВВ № 3»</t>
  </si>
  <si>
    <t>ГБУЗ НСО «ГКБ № 25»</t>
  </si>
  <si>
    <t>Фонд "Медсанчасть-168"</t>
  </si>
  <si>
    <t>ФГБУЗ СОМЦ ФМБА России</t>
  </si>
  <si>
    <t>НУЗ «Дорожная клиническая больница на ст. Новосибирск-Главный ОАО «РЖД»</t>
  </si>
  <si>
    <t>ФГБУ «СФБМИЦ им. ак. Е.Н. Мешалкина» Минздрава России</t>
  </si>
  <si>
    <t>ЦКБ СО РАН</t>
  </si>
  <si>
    <t>ФКУЗ «МСЧ МВД России по Новосибирской области»</t>
  </si>
  <si>
    <t>ГБУЗ НСО «ГП № 14»</t>
  </si>
  <si>
    <t>ФГБУ «ННИИТО им. Я.Л. Цивьяна» Минздрава России</t>
  </si>
  <si>
    <t>ГБУЗ НСО «НОГ №2 ВВ»</t>
  </si>
  <si>
    <t>ГБУЗ НСО «НГКПЦ»</t>
  </si>
  <si>
    <t>ГБУЗ НСО «РД № 2»</t>
  </si>
  <si>
    <t>ГБУЗ НСО «КРД №6»</t>
  </si>
  <si>
    <t>ГБУЗ НСО «РД № 7»</t>
  </si>
  <si>
    <t>НИИЭКМ</t>
  </si>
  <si>
    <t>ГБУЗ НСО ЦОРЗП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</si>
  <si>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</si>
  <si>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</si>
  <si>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</si>
  <si>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</si>
  <si>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ГАУЗ НСО «КСП №2»</t>
  </si>
  <si>
    <t>ГБУЗ НСО «ККДП № 27»</t>
  </si>
  <si>
    <t>ГБУЗ НСО «КСП №3»</t>
  </si>
  <si>
    <t>ГБУЗ НСО «ГП № 21»</t>
  </si>
  <si>
    <t>ГБУЗ НСО «ГП № 16»</t>
  </si>
  <si>
    <t>ГАУЗ НСО «КСП № 1»</t>
  </si>
  <si>
    <t>ГБУЗ НСО «ГП № 24»</t>
  </si>
  <si>
    <t>ГБУЗ НСО «ГП № 18»</t>
  </si>
  <si>
    <t>ГБУЗ НСО «ГКП № 7»</t>
  </si>
  <si>
    <t>ЗАО «Стоматологическая поликлиника № 4»</t>
  </si>
  <si>
    <t>ГАУЗ НСО «СП № 8»</t>
  </si>
  <si>
    <t>ГАУЗ НСО «ГКП № 1»</t>
  </si>
  <si>
    <t>ГБУЗ НСО «ГП № 2»</t>
  </si>
  <si>
    <t>ГБУЗ НСО «КДП № 2»</t>
  </si>
  <si>
    <t>ГБУЗ НСО «ГКП № 22»</t>
  </si>
  <si>
    <t>ГБУЗ НСО «ГКП № 20»</t>
  </si>
  <si>
    <t>ГБУЗ НСО «ГП № 29»</t>
  </si>
  <si>
    <t>ГБУЗ НСО «ДГКСП»</t>
  </si>
  <si>
    <t>ООО Компания «Дента»</t>
  </si>
  <si>
    <t>ООО «Центр лабораторной диагностики»</t>
  </si>
  <si>
    <t>ООО «ЛДЦ МИБС - Новосибирск»</t>
  </si>
  <si>
    <t>АНО «Клиника НИИТО»</t>
  </si>
  <si>
    <t>ООО «ДЕНТА»</t>
  </si>
  <si>
    <t>Новосибирский филиал ФГАУ «МНТК «Микрохирургия глаза» им. акад. С.Н.Федорова» Минздрава России</t>
  </si>
  <si>
    <t>НИИКЭЛ</t>
  </si>
  <si>
    <t>«НИИТПМ»</t>
  </si>
  <si>
    <t>ООО «ИНВИТРО-Сибирь»</t>
  </si>
  <si>
    <t>ООО «Нефролайн-Новосибирск»</t>
  </si>
  <si>
    <t>ФГБУ «ФЦН» Минздрава России (г. Новосибирск)</t>
  </si>
  <si>
    <t>ООО "КМГ "ВИЖУ"</t>
  </si>
  <si>
    <t>ЗАО Медицинский центр «АВИЦЕННА»</t>
  </si>
  <si>
    <t>ЗАО «Сиблабсервис»</t>
  </si>
  <si>
    <t>НИИФФМ</t>
  </si>
  <si>
    <t>OOO «МРТ-Эксперт Новосибирск»</t>
  </si>
  <si>
    <t>ИХБФМ СО РАН</t>
  </si>
  <si>
    <t>НИИФКИ</t>
  </si>
  <si>
    <t>ООО «Санталь»</t>
  </si>
  <si>
    <t>ООО «Клиника профессора Пасман»</t>
  </si>
  <si>
    <t>ООО «Новосибирский центр репродуктивной медицины»</t>
  </si>
  <si>
    <t>ФГБУ «ННИИТ» Минздрава России</t>
  </si>
  <si>
    <t>ГБУЗ НСО «ГКБ №35»</t>
  </si>
  <si>
    <t>ООО "ЦЭМ"</t>
  </si>
  <si>
    <t>ООО "Е.В.А. ДЕНТ"</t>
  </si>
  <si>
    <t>ООО «Б.Браун Авитум Руссланд Клиникс»</t>
  </si>
  <si>
    <t>ФГКУ «425 ВГ» Минобороны России</t>
  </si>
  <si>
    <t>ООО «ЗДРАВ-НСК»</t>
  </si>
  <si>
    <t>ООО «ЭКО центр»</t>
  </si>
  <si>
    <t>ООО МЦ «МЕДСОВЕТ»</t>
  </si>
  <si>
    <t>ГБУЗ НСО «КЦОЗСиР»</t>
  </si>
  <si>
    <t>ООО «ЦПМ»</t>
  </si>
  <si>
    <t xml:space="preserve">ФКУЗ МСЧ-54 ФСИН России </t>
  </si>
  <si>
    <t>ООО "Дистанционная медицина"</t>
  </si>
  <si>
    <t>ООО "ЭКО-СОДЕЙСТВИЕ"</t>
  </si>
  <si>
    <t>ООО "ЦСМ"</t>
  </si>
  <si>
    <t>ООО "Радента"</t>
  </si>
  <si>
    <t>ГБУЗ НСО "НКЦК"</t>
  </si>
  <si>
    <t>ГБУЗ НСО "СДР №1"</t>
  </si>
  <si>
    <t>ГБУЗ НСО "СДР №2"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</si>
  <si>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</si>
  <si>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</si>
  <si>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</si>
  <si>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</si>
  <si>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</si>
  <si>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</si>
  <si>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</si>
  <si>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</si>
  <si>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</si>
  <si>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</si>
  <si>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</si>
  <si>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</si>
  <si>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</si>
  <si>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</si>
  <si>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</si>
  <si>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Кыштовская ЦРБ</t>
  </si>
  <si>
    <t>ГБУЗ НСО «Маслянинская ЦРБ»</t>
  </si>
  <si>
    <t>ГБУЗ НСО «Мошковская ЦРБ»</t>
  </si>
  <si>
    <t>ГБУЗ НСО «НКЦРБ»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</si>
  <si>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</si>
  <si>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</si>
  <si>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</si>
  <si>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70-лет.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</si>
  <si>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</si>
  <si>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</si>
  <si>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</si>
  <si>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</si>
  <si>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</si>
  <si>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</si>
  <si>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</si>
  <si>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</si>
  <si>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</si>
  <si>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</si>
  <si>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</si>
  <si>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</si>
  <si>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ООО "РЦ "ОРТОС"</t>
  </si>
  <si>
    <t>ЗАО «Сосновка»</t>
  </si>
  <si>
    <t>ОА «Санаторий «Краснозерский»</t>
  </si>
  <si>
    <t>ООО «Городской ЛДЦ»</t>
  </si>
  <si>
    <t>ОАО «Санаторий «Доволенский»</t>
  </si>
  <si>
    <t>ГБУЗ НСО "Куйбышевский специализированный дом ребенка"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</si>
  <si>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</si>
  <si>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</si>
  <si>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</si>
  <si>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Итого</t>
  </si>
  <si>
    <t>Приложение 2 к протоколу Комиссии №2 от 01.02.2017</t>
  </si>
  <si>
    <t>Распределение объемов медицинской помощи, оказываемой в рамках базовой программы обязательного медицинского страхования  на 2017 год (профили)</t>
  </si>
  <si>
    <t>Таблица 2</t>
  </si>
  <si>
    <t>№ профиля</t>
  </si>
  <si>
    <t>Профиль медицинской помощи</t>
  </si>
  <si>
    <t>признак</t>
  </si>
  <si>
    <t>объемы медицинской помощи, случаи</t>
  </si>
  <si>
    <t>001</t>
  </si>
  <si>
    <t>002</t>
  </si>
  <si>
    <t>004</t>
  </si>
  <si>
    <t>006</t>
  </si>
  <si>
    <t>009</t>
  </si>
  <si>
    <t>033</t>
  </si>
  <si>
    <t>100</t>
  </si>
  <si>
    <t>103</t>
  </si>
  <si>
    <t>104</t>
  </si>
  <si>
    <t>105</t>
  </si>
  <si>
    <t>110</t>
  </si>
  <si>
    <t>111</t>
  </si>
  <si>
    <t>112</t>
  </si>
  <si>
    <t>115</t>
  </si>
  <si>
    <t>116</t>
  </si>
  <si>
    <t>120</t>
  </si>
  <si>
    <t>121</t>
  </si>
  <si>
    <t>123</t>
  </si>
  <si>
    <t>125</t>
  </si>
  <si>
    <t>126</t>
  </si>
  <si>
    <t>130</t>
  </si>
  <si>
    <t>131</t>
  </si>
  <si>
    <t>134</t>
  </si>
  <si>
    <t>135</t>
  </si>
  <si>
    <t>140</t>
  </si>
  <si>
    <t>142</t>
  </si>
  <si>
    <t>145</t>
  </si>
  <si>
    <t>152</t>
  </si>
  <si>
    <t>160</t>
  </si>
  <si>
    <t>171</t>
  </si>
  <si>
    <t>180</t>
  </si>
  <si>
    <t>182</t>
  </si>
  <si>
    <t>186</t>
  </si>
  <si>
    <t>187</t>
  </si>
  <si>
    <t>200</t>
  </si>
  <si>
    <t>201</t>
  </si>
  <si>
    <t>204</t>
  </si>
  <si>
    <t>205</t>
  </si>
  <si>
    <t>211</t>
  </si>
  <si>
    <t>214</t>
  </si>
  <si>
    <t>217</t>
  </si>
  <si>
    <t>223</t>
  </si>
  <si>
    <t>225</t>
  </si>
  <si>
    <t>230</t>
  </si>
  <si>
    <t>231</t>
  </si>
  <si>
    <t>233</t>
  </si>
  <si>
    <t>234</t>
  </si>
  <si>
    <t>237</t>
  </si>
  <si>
    <t>238</t>
  </si>
  <si>
    <t>240</t>
  </si>
  <si>
    <t>241</t>
  </si>
  <si>
    <t>260</t>
  </si>
  <si>
    <t>265</t>
  </si>
  <si>
    <t>267</t>
  </si>
  <si>
    <t>268</t>
  </si>
  <si>
    <t>269</t>
  </si>
  <si>
    <t>270</t>
  </si>
  <si>
    <t>272</t>
  </si>
  <si>
    <t>274</t>
  </si>
  <si>
    <t>282</t>
  </si>
  <si>
    <t>284</t>
  </si>
  <si>
    <t>288</t>
  </si>
  <si>
    <t>327</t>
  </si>
  <si>
    <t>329</t>
  </si>
  <si>
    <t>330</t>
  </si>
  <si>
    <t>341</t>
  </si>
  <si>
    <t>343</t>
  </si>
  <si>
    <t>346</t>
  </si>
  <si>
    <t>347</t>
  </si>
  <si>
    <t>356</t>
  </si>
  <si>
    <t>357</t>
  </si>
  <si>
    <t>361</t>
  </si>
  <si>
    <t>370</t>
  </si>
  <si>
    <t>375</t>
  </si>
  <si>
    <t>377</t>
  </si>
  <si>
    <t>381</t>
  </si>
  <si>
    <t>382</t>
  </si>
  <si>
    <t>383</t>
  </si>
  <si>
    <t>384</t>
  </si>
  <si>
    <t>385</t>
  </si>
  <si>
    <t>387</t>
  </si>
  <si>
    <t>388</t>
  </si>
  <si>
    <t>389</t>
  </si>
  <si>
    <t>390</t>
  </si>
  <si>
    <t>391</t>
  </si>
  <si>
    <t>392</t>
  </si>
  <si>
    <t>600</t>
  </si>
  <si>
    <t>601</t>
  </si>
  <si>
    <t>602</t>
  </si>
  <si>
    <t>603</t>
  </si>
  <si>
    <t>604</t>
  </si>
  <si>
    <t>605</t>
  </si>
  <si>
    <t>607</t>
  </si>
  <si>
    <t>610</t>
  </si>
  <si>
    <t>611</t>
  </si>
  <si>
    <t>612</t>
  </si>
  <si>
    <t>613</t>
  </si>
  <si>
    <t>615</t>
  </si>
  <si>
    <t>616</t>
  </si>
  <si>
    <t>618</t>
  </si>
  <si>
    <t>623</t>
  </si>
  <si>
    <t>624</t>
  </si>
  <si>
    <t>625</t>
  </si>
  <si>
    <t>626</t>
  </si>
  <si>
    <t>628</t>
  </si>
  <si>
    <t>630</t>
  </si>
  <si>
    <t>631</t>
  </si>
  <si>
    <t>632</t>
  </si>
  <si>
    <t>634</t>
  </si>
  <si>
    <t>636</t>
  </si>
  <si>
    <t>639</t>
  </si>
  <si>
    <t>640</t>
  </si>
  <si>
    <t>641</t>
  </si>
  <si>
    <t>642</t>
  </si>
  <si>
    <t>645</t>
  </si>
  <si>
    <t>646</t>
  </si>
  <si>
    <t>647</t>
  </si>
  <si>
    <t>651</t>
  </si>
  <si>
    <t>653</t>
  </si>
  <si>
    <t>655</t>
  </si>
  <si>
    <t>657</t>
  </si>
  <si>
    <t>662</t>
  </si>
  <si>
    <t>664</t>
  </si>
  <si>
    <t>667</t>
  </si>
  <si>
    <t>669</t>
  </si>
  <si>
    <t>670</t>
  </si>
  <si>
    <t>671</t>
  </si>
  <si>
    <t>868</t>
  </si>
  <si>
    <t>869</t>
  </si>
  <si>
    <t>873</t>
  </si>
  <si>
    <t>143</t>
  </si>
  <si>
    <t>147</t>
  </si>
  <si>
    <t>150</t>
  </si>
  <si>
    <t>170</t>
  </si>
  <si>
    <t>190</t>
  </si>
  <si>
    <t>300</t>
  </si>
  <si>
    <t>313</t>
  </si>
  <si>
    <t>315</t>
  </si>
  <si>
    <t>326</t>
  </si>
  <si>
    <t>332</t>
  </si>
  <si>
    <t>337</t>
  </si>
  <si>
    <t>338</t>
  </si>
  <si>
    <t>Фонд «Медсанчасть-168»</t>
  </si>
  <si>
    <t>ООО «КМГ «ВИЖУ»</t>
  </si>
  <si>
    <t>ООО «ЦЭМ»</t>
  </si>
  <si>
    <t>ООО «Е.В.А. ДЕНТ»</t>
  </si>
  <si>
    <t>ФКУЗ МСЧ-54 ФСИН России</t>
  </si>
  <si>
    <t>ООО «Дистанционная медицина»</t>
  </si>
  <si>
    <t>ООО «ЭКО-СОДЕЙСТВИЕ»</t>
  </si>
  <si>
    <t>ООО «ЦСМ»</t>
  </si>
  <si>
    <t>ООО «Радента»</t>
  </si>
  <si>
    <t>ГБУЗ НСО «НКЦК»</t>
  </si>
  <si>
    <t>ГБУЗ НСО «СДР №1»</t>
  </si>
  <si>
    <t>ГБУЗ НСО «СДР №2»</t>
  </si>
  <si>
    <t>ООО «РЦ «ОРТОС»</t>
  </si>
  <si>
    <t>АО «Санаторий «Краснозерский»</t>
  </si>
  <si>
    <t>ГБУЗ НСО «Куйбышевский специализированный дом ребенка»</t>
  </si>
  <si>
    <t>СМП</t>
  </si>
  <si>
    <t>всего</t>
  </si>
  <si>
    <t>Кардиология</t>
  </si>
  <si>
    <t>взрослые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</si>
  <si>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</si>
  <si>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</si>
  <si>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</si>
  <si>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</si>
  <si>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</si>
  <si>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</si>
  <si>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</si>
  <si>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</si>
  <si>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дети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</si>
  <si>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</si>
  <si>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</si>
  <si>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</si>
  <si>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</si>
  <si>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Урология (урология-андрология)</t>
  </si>
  <si>
    <t>Нейрохирургия</t>
  </si>
  <si>
    <t>Хирургия (комбустиология)</t>
  </si>
  <si>
    <t>Челюстно-лицевая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</si>
  <si>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</si>
  <si>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</si>
  <si>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</si>
  <si>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</si>
  <si>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>Хирургия (трансплантация  органов и (или) тканей, костного  мозга, пластическая хирургия)</t>
  </si>
  <si>
    <t>Онкология, радиология и радиотерапия</t>
  </si>
  <si>
    <t>Акушерство и гинекология</t>
  </si>
  <si>
    <t>Оториноларингология</t>
  </si>
  <si>
    <t xml:space="preserve">Офтальмология         </t>
  </si>
  <si>
    <t>Неврология</t>
  </si>
  <si>
    <t>Дерматовенерология (дерматологические койки)</t>
  </si>
  <si>
    <t>Инфекционные болезни</t>
  </si>
  <si>
    <t>Акушерство и гинекология (койки для беременных и рожениц)</t>
  </si>
  <si>
    <t xml:space="preserve">Акушерство и гинекология (койки патологии беременности)         </t>
  </si>
  <si>
    <t>Медицинская реабилитация</t>
  </si>
  <si>
    <t>Гериатрия</t>
  </si>
  <si>
    <t>Хирургия</t>
  </si>
  <si>
    <t>Урология (детская урология-андрология)</t>
  </si>
  <si>
    <t>Медицинская помощь, оказанная в условиях стационара, на 2017 год в рамках базовой программы обязательного медицинского страхования, случаи ВМП</t>
  </si>
  <si>
    <t>Таблица 3</t>
  </si>
  <si>
    <t>Методы</t>
  </si>
  <si>
    <t>№ группы ВМП</t>
  </si>
  <si>
    <t>ГБУЗ НСО "ГКБ №11"</t>
  </si>
  <si>
    <t>Абдоминальная хиругия</t>
  </si>
  <si>
    <t>1-13, 458-461, 464-476, 522</t>
  </si>
  <si>
    <t>477-485</t>
  </si>
  <si>
    <t>523, 524, 30-36</t>
  </si>
  <si>
    <t>38-39</t>
  </si>
  <si>
    <t>40-48</t>
  </si>
  <si>
    <t>Детская хирургия в период новорожденности</t>
  </si>
  <si>
    <t>516-518</t>
  </si>
  <si>
    <t>Дерматовенерология</t>
  </si>
  <si>
    <t>50-57</t>
  </si>
  <si>
    <t>58-86, 88-89</t>
  </si>
  <si>
    <t>91-96</t>
  </si>
  <si>
    <t>97-104</t>
  </si>
  <si>
    <t>Онкология</t>
  </si>
  <si>
    <t>105-349, 454</t>
  </si>
  <si>
    <t>350-355, 455</t>
  </si>
  <si>
    <t>357-363</t>
  </si>
  <si>
    <t>364-372</t>
  </si>
  <si>
    <t>Офтальмология</t>
  </si>
  <si>
    <t>373, 375-382, 385-397, 456, 457, 488-497</t>
  </si>
  <si>
    <t>398-399</t>
  </si>
  <si>
    <t>400-403</t>
  </si>
  <si>
    <t>404-405</t>
  </si>
  <si>
    <t>406-407</t>
  </si>
  <si>
    <t>Сердечно-сосудистая хирургия</t>
  </si>
  <si>
    <t>411-413</t>
  </si>
  <si>
    <t>Травматология и ортопедия</t>
  </si>
  <si>
    <t>415-416, 418-427</t>
  </si>
  <si>
    <t>428, 521</t>
  </si>
  <si>
    <t>Урология</t>
  </si>
  <si>
    <t>430-433, 435-439, 502-515</t>
  </si>
  <si>
    <t>Челюстно-лицевая хирургия</t>
  </si>
  <si>
    <t>440-450</t>
  </si>
  <si>
    <t>529, 530</t>
  </si>
  <si>
    <t>519, 520</t>
  </si>
  <si>
    <t xml:space="preserve"> </t>
  </si>
  <si>
    <t>Медицинская помощь, оказанная в условиях дневного стационара, на 2017 год в рамках базовой программы обязательного медицинского страхования (профили)</t>
  </si>
  <si>
    <t>Таблица 4</t>
  </si>
  <si>
    <t xml:space="preserve">   объем медицинской помощи, случаи</t>
  </si>
  <si>
    <t>Итого по профилям</t>
  </si>
  <si>
    <t>ГБУЗ НСО «НОКВД»</t>
  </si>
  <si>
    <t>ФГБУ «ННИИПК им. акад. Е.Н. Мешалкина» Минздрава России</t>
  </si>
  <si>
    <t>ГБУЗ НСО «РД №6»</t>
  </si>
  <si>
    <t>ГБУЗ НСО «Женская консультация № 1»</t>
  </si>
  <si>
    <t>ГБУЗ НСО КДЦ «Ювентус»</t>
  </si>
  <si>
    <t>ГБУЗ НСО «ГП № 9»</t>
  </si>
  <si>
    <t>ГБУЗ НСО «ДГП № 1»</t>
  </si>
  <si>
    <t>ГБУЗ НСО «ДГП № 3»</t>
  </si>
  <si>
    <t>ГБУЗ НСО «ГП № 28»</t>
  </si>
  <si>
    <t>ГБУЗ НСО «ГП № 7»</t>
  </si>
  <si>
    <t>ГБУЗ НСО «ГКП № 15»</t>
  </si>
  <si>
    <t>ГБУЗ НСО «ГП № 26»</t>
  </si>
  <si>
    <t>ГБУЗ НСО «ГП № 22»</t>
  </si>
  <si>
    <t>ГБУЗ НСО «ГП № 20»</t>
  </si>
  <si>
    <t>ООО «Роксолана»</t>
  </si>
  <si>
    <t>ЗАО «Клиника Санитас»</t>
  </si>
  <si>
    <t>ООО «Клиника Санитас+»</t>
  </si>
  <si>
    <t>ООО ЛДЦ «АСС-мед»</t>
  </si>
  <si>
    <t>ООО «Нео-дент»</t>
  </si>
  <si>
    <t>ФГБУЗ МСЧ № 163 ФМБА России</t>
  </si>
  <si>
    <t>ООО «ДентаСтайл»</t>
  </si>
  <si>
    <t>ООО «Стоматология на Залесского»</t>
  </si>
  <si>
    <t>ООО ДЦ «ББАР»</t>
  </si>
  <si>
    <t>ООО «Ситилаб-Сибирь»</t>
  </si>
  <si>
    <t>ООО «РМДЦ»</t>
  </si>
  <si>
    <t>ООО «Центр медицинских комиссий»</t>
  </si>
  <si>
    <t>Филиал ООО «Клиника ЛМС» в г.Новосибирске</t>
  </si>
  <si>
    <t>ООО «САНТАЛЬ 3»</t>
  </si>
  <si>
    <t>ООО «НОЦ «ОртоС»</t>
  </si>
  <si>
    <t>ООО «Дента-плюс»</t>
  </si>
  <si>
    <t>ГБОУ ВПО СибГМУ Минздрава России</t>
  </si>
  <si>
    <t>ФГБУ «СПМЦ» Минздрава России</t>
  </si>
  <si>
    <t>МБУЗ «ККД»</t>
  </si>
  <si>
    <t>ГБУЗ НСО «ЦПСиР»</t>
  </si>
  <si>
    <t>ОАО «Санаторий «Краснозерский»</t>
  </si>
  <si>
    <t>ООО «Санаторий «ПАРУС»</t>
  </si>
  <si>
    <t>Кардиология взр</t>
  </si>
  <si>
    <t>Эндокринология взр.</t>
  </si>
  <si>
    <t>Хирургия взр</t>
  </si>
  <si>
    <t>Урология взр</t>
  </si>
  <si>
    <t>Челюстно - лицевая хирургия</t>
  </si>
  <si>
    <t>Акушерство-гинекология</t>
  </si>
  <si>
    <t>Дерматология</t>
  </si>
  <si>
    <t>Акушерство-гинекология (Экстракорпоральное оплодотворение)</t>
  </si>
  <si>
    <t>Нефрология (диализ)</t>
  </si>
  <si>
    <t>Кардиология дет</t>
  </si>
  <si>
    <t>Онкология дет</t>
  </si>
  <si>
    <t>Урология-андрология дет</t>
  </si>
  <si>
    <t>Хирургия дет</t>
  </si>
  <si>
    <t>Эндокринология дет</t>
  </si>
  <si>
    <t>Стоматология дет</t>
  </si>
  <si>
    <t>Хирургия (камбустиология)</t>
  </si>
  <si>
    <t>Хирургия абдоминальная</t>
  </si>
  <si>
    <t>Объемы финансирования скорой медицинской помощи, медицинской помощи, оказанная в амбулаторных условиях, в условиях стационара и дневного стационара на 2017 год в рамках базовой программы обязательного медицинского страхования</t>
  </si>
  <si>
    <t>Объемы финансирования, руб.</t>
  </si>
  <si>
    <t xml:space="preserve">в том числе </t>
  </si>
  <si>
    <t>из них по подушевому нормативу</t>
  </si>
  <si>
    <t xml:space="preserve"> на оплату труда</t>
  </si>
  <si>
    <t>на медикаменты, перевязочные средства, медицинский инструментарий, мягкий инвентарь и продукты питания</t>
  </si>
  <si>
    <t>на содержание МО</t>
  </si>
  <si>
    <t>скорая помощь</t>
  </si>
  <si>
    <t>медицинской помощи, оказанная в амбулаторных условиях</t>
  </si>
  <si>
    <r>
      <t xml:space="preserve">от </t>
    </r>
    <r>
      <rPr>
        <u/>
        <sz val="12"/>
        <color theme="0"/>
        <rFont val="Times New Roman"/>
        <family val="1"/>
        <charset val="204"/>
      </rPr>
      <t>26.09.2017</t>
    </r>
    <r>
      <rPr>
        <sz val="12"/>
        <rFont val="Times New Roman"/>
        <family val="1"/>
      </rPr>
      <t xml:space="preserve"> № </t>
    </r>
    <r>
      <rPr>
        <u/>
        <sz val="12"/>
        <color theme="0"/>
        <rFont val="Times New Roman"/>
        <family val="1"/>
        <charset val="204"/>
      </rPr>
      <t>2404/225</t>
    </r>
  </si>
  <si>
    <t>ИЦиГ СО РАН</t>
  </si>
  <si>
    <t>Таблица 5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</si>
</sst>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[Red]\-#,##0\ "/>
    <numFmt numFmtId="166" formatCode="[$-419]General"/>
    <numFmt numFmtId="167" formatCode="_(* #,##0.00_);_(* \(#,##0.00\);_(* &quot;-&quot;??_);_(@_)"/>
    <numFmt numFmtId="168" formatCode="#,##0.0"/>
    <numFmt numFmtId="169" formatCode="_-* #,##0_р_._-;\-* #,##0_р_._-;_-* &quot;-&quot;??_р_._-;_-@_-"/>
    <numFmt numFmtId="170" formatCode="_-* #,##0.00\ _р_._-;\-* #,##0.00\ _р_._-;_-* &quot;-&quot;??\ _р_._-;_-@_-"/>
    <numFmt numFmtId="171" formatCode="0.00_ ;[Red]\-0.00\ "/>
    <numFmt numFmtId="172" formatCode="#,##0.00_ ;\-#,##0.00\ "/>
  </numFmts>
  <fonts count="7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64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2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75">
    <xf numFmtId="0" fontId="0" fillId="0" borderId="0"/>
    <xf numFmtId="0" fontId="3" fillId="0" borderId="0"/>
    <xf numFmtId="0" fontId="1" fillId="0" borderId="0"/>
    <xf numFmtId="0" fontId="11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>
      <alignment horizontal="right" vertical="top"/>
    </xf>
    <xf numFmtId="0" fontId="18" fillId="0" borderId="0">
      <alignment horizontal="center" vertical="top"/>
    </xf>
    <xf numFmtId="0" fontId="19" fillId="0" borderId="0">
      <alignment horizontal="left" vertical="top"/>
    </xf>
    <xf numFmtId="0" fontId="17" fillId="0" borderId="0">
      <alignment horizontal="center" vertical="center"/>
    </xf>
    <xf numFmtId="0" fontId="17" fillId="0" borderId="0">
      <alignment horizontal="center" vertical="top"/>
    </xf>
    <xf numFmtId="0" fontId="20" fillId="0" borderId="0">
      <alignment horizontal="center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9" fillId="0" borderId="0">
      <alignment horizontal="right" vertical="top"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1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1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1" fillId="26" borderId="13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24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24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2" fillId="38" borderId="14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24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24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3" fillId="38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39" borderId="2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 applyNumberForma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Border="0" applyAlignment="0"/>
    <xf numFmtId="0" fontId="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8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26" fillId="0" borderId="0"/>
    <xf numFmtId="0" fontId="3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3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3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40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3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" fillId="0" borderId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12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12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/>
    <xf numFmtId="9" fontId="42" fillId="0" borderId="0"/>
    <xf numFmtId="9" fontId="42" fillId="0" borderId="0"/>
    <xf numFmtId="9" fontId="42" fillId="0" borderId="0"/>
    <xf numFmtId="9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24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7" fillId="21" borderId="0" applyNumberFormat="0" applyBorder="0" applyAlignment="0" applyProtection="0"/>
    <xf numFmtId="9" fontId="3" fillId="0" borderId="0" applyFont="0" applyFill="0" applyBorder="0" applyAlignment="0" applyProtection="0"/>
  </cellStyleXfs>
  <cellXfs count="159">
    <xf numFmtId="0" fontId="0" fillId="0" borderId="0" xfId="0"/>
    <xf numFmtId="0" fontId="4" fillId="15" borderId="0" xfId="0" applyFont="1" applyFill="1"/>
    <xf numFmtId="0" fontId="0" fillId="15" borderId="0" xfId="0" applyFill="1"/>
    <xf numFmtId="3" fontId="0" fillId="15" borderId="0" xfId="0" applyNumberFormat="1" applyFill="1"/>
    <xf numFmtId="0" fontId="7" fillId="15" borderId="0" xfId="2" applyFont="1" applyFill="1"/>
    <xf numFmtId="0" fontId="9" fillId="15" borderId="3" xfId="0" applyFont="1" applyFill="1" applyBorder="1" applyAlignment="1">
      <alignment horizontal="center" vertical="center"/>
    </xf>
    <xf numFmtId="3" fontId="9" fillId="15" borderId="3" xfId="0" applyNumberFormat="1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vertical="center" wrapText="1"/>
    </xf>
    <xf numFmtId="3" fontId="9" fillId="15" borderId="3" xfId="0" applyNumberFormat="1" applyFont="1" applyFill="1" applyBorder="1" applyAlignment="1">
      <alignment vertical="center" wrapText="1"/>
    </xf>
    <xf numFmtId="3" fontId="4" fillId="15" borderId="0" xfId="0" applyNumberFormat="1" applyFont="1" applyFill="1" applyAlignment="1">
      <alignment horizontal="right"/>
    </xf>
    <xf numFmtId="4" fontId="4" fillId="15" borderId="0" xfId="0" applyNumberFormat="1" applyFont="1" applyFill="1" applyAlignment="1">
      <alignment horizontal="right"/>
    </xf>
    <xf numFmtId="4" fontId="10" fillId="15" borderId="0" xfId="0" applyNumberFormat="1" applyFont="1" applyFill="1"/>
    <xf numFmtId="0" fontId="1" fillId="0" borderId="0" xfId="2683" applyFill="1"/>
    <xf numFmtId="43" fontId="0" fillId="0" borderId="0" xfId="4475" applyFont="1" applyFill="1"/>
    <xf numFmtId="0" fontId="58" fillId="0" borderId="0" xfId="2683" applyFont="1" applyFill="1" applyAlignment="1"/>
    <xf numFmtId="0" fontId="58" fillId="0" borderId="0" xfId="2683" applyFont="1" applyFill="1" applyBorder="1" applyAlignment="1"/>
    <xf numFmtId="0" fontId="7" fillId="0" borderId="0" xfId="1480" applyFont="1" applyFill="1"/>
    <xf numFmtId="0" fontId="9" fillId="0" borderId="25" xfId="0" applyFont="1" applyFill="1" applyBorder="1" applyAlignment="1"/>
    <xf numFmtId="0" fontId="7" fillId="0" borderId="3" xfId="821" applyFont="1" applyFill="1" applyBorder="1" applyAlignment="1">
      <alignment horizontal="center" vertical="center"/>
    </xf>
    <xf numFmtId="0" fontId="9" fillId="0" borderId="3" xfId="0" applyFont="1" applyFill="1" applyBorder="1"/>
    <xf numFmtId="0" fontId="60" fillId="0" borderId="3" xfId="821" applyFont="1" applyFill="1" applyBorder="1" applyAlignment="1">
      <alignment horizontal="left" vertical="center" wrapText="1"/>
    </xf>
    <xf numFmtId="0" fontId="61" fillId="0" borderId="3" xfId="0" applyFont="1" applyFill="1" applyBorder="1"/>
    <xf numFmtId="0" fontId="9" fillId="0" borderId="3" xfId="1929" applyFont="1" applyFill="1" applyBorder="1" applyAlignment="1">
      <alignment horizontal="center"/>
    </xf>
    <xf numFmtId="0" fontId="9" fillId="0" borderId="3" xfId="1929" applyFont="1" applyFill="1" applyBorder="1" applyAlignment="1">
      <alignment vertical="center" wrapText="1"/>
    </xf>
    <xf numFmtId="169" fontId="9" fillId="0" borderId="3" xfId="4465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69" fontId="9" fillId="0" borderId="3" xfId="4465" applyNumberFormat="1" applyFont="1" applyFill="1" applyBorder="1"/>
    <xf numFmtId="0" fontId="9" fillId="0" borderId="0" xfId="0" applyFont="1" applyFill="1"/>
    <xf numFmtId="169" fontId="9" fillId="0" borderId="3" xfId="0" applyNumberFormat="1" applyFont="1" applyFill="1" applyBorder="1" applyAlignment="1">
      <alignment horizontal="right"/>
    </xf>
    <xf numFmtId="0" fontId="9" fillId="0" borderId="3" xfId="1929" applyFont="1" applyFill="1" applyBorder="1"/>
    <xf numFmtId="165" fontId="7" fillId="0" borderId="3" xfId="0" applyNumberFormat="1" applyFont="1" applyFill="1" applyBorder="1"/>
    <xf numFmtId="165" fontId="7" fillId="0" borderId="3" xfId="4465" applyNumberFormat="1" applyFont="1" applyFill="1" applyBorder="1"/>
    <xf numFmtId="169" fontId="1" fillId="0" borderId="0" xfId="4286" applyNumberFormat="1" applyFont="1" applyFill="1"/>
    <xf numFmtId="171" fontId="1" fillId="0" borderId="0" xfId="2683" applyNumberFormat="1" applyFill="1"/>
    <xf numFmtId="171" fontId="1" fillId="0" borderId="0" xfId="2683" applyNumberFormat="1" applyFont="1" applyFill="1"/>
    <xf numFmtId="171" fontId="1" fillId="0" borderId="0" xfId="4286" applyNumberFormat="1" applyFont="1" applyFill="1"/>
    <xf numFmtId="3" fontId="9" fillId="0" borderId="3" xfId="0" applyNumberFormat="1" applyFont="1" applyFill="1" applyBorder="1" applyAlignment="1">
      <alignment horizontal="center" vertical="center"/>
    </xf>
    <xf numFmtId="0" fontId="62" fillId="15" borderId="0" xfId="790" applyFont="1" applyFill="1" applyAlignment="1">
      <alignment wrapText="1"/>
    </xf>
    <xf numFmtId="0" fontId="9" fillId="15" borderId="0" xfId="790" applyFont="1" applyFill="1" applyAlignment="1"/>
    <xf numFmtId="0" fontId="9" fillId="15" borderId="3" xfId="782" applyFont="1" applyFill="1" applyBorder="1" applyAlignment="1">
      <alignment horizontal="center" vertical="center" wrapText="1"/>
    </xf>
    <xf numFmtId="0" fontId="62" fillId="15" borderId="0" xfId="790" applyFont="1" applyFill="1" applyAlignment="1">
      <alignment horizontal="center" vertical="center" wrapText="1"/>
    </xf>
    <xf numFmtId="0" fontId="63" fillId="15" borderId="3" xfId="782" applyFont="1" applyFill="1" applyBorder="1" applyAlignment="1">
      <alignment horizontal="center" vertical="center" wrapText="1"/>
    </xf>
    <xf numFmtId="0" fontId="64" fillId="15" borderId="0" xfId="790" applyFont="1" applyFill="1" applyAlignment="1">
      <alignment horizontal="center" vertical="center" wrapText="1"/>
    </xf>
    <xf numFmtId="0" fontId="9" fillId="15" borderId="3" xfId="782" applyFont="1" applyFill="1" applyBorder="1" applyAlignment="1">
      <alignment wrapText="1"/>
    </xf>
    <xf numFmtId="169" fontId="8" fillId="15" borderId="3" xfId="4463" applyNumberFormat="1" applyFont="1" applyFill="1" applyBorder="1"/>
    <xf numFmtId="172" fontId="62" fillId="15" borderId="0" xfId="790" applyNumberFormat="1" applyFont="1" applyFill="1" applyAlignment="1">
      <alignment wrapText="1"/>
    </xf>
    <xf numFmtId="0" fontId="65" fillId="15" borderId="8" xfId="782" applyFont="1" applyFill="1" applyBorder="1" applyAlignment="1">
      <alignment wrapText="1"/>
    </xf>
    <xf numFmtId="0" fontId="65" fillId="15" borderId="9" xfId="782" applyFont="1" applyFill="1" applyBorder="1" applyAlignment="1">
      <alignment wrapText="1"/>
    </xf>
    <xf numFmtId="169" fontId="66" fillId="15" borderId="3" xfId="4463" applyNumberFormat="1" applyFont="1" applyFill="1" applyBorder="1"/>
    <xf numFmtId="169" fontId="67" fillId="15" borderId="0" xfId="790" applyNumberFormat="1" applyFont="1" applyFill="1" applyAlignment="1">
      <alignment wrapText="1"/>
    </xf>
    <xf numFmtId="0" fontId="68" fillId="15" borderId="0" xfId="790" applyFont="1" applyFill="1" applyAlignment="1">
      <alignment wrapText="1"/>
    </xf>
    <xf numFmtId="169" fontId="62" fillId="15" borderId="0" xfId="790" applyNumberFormat="1" applyFont="1" applyFill="1" applyAlignment="1">
      <alignment wrapText="1"/>
    </xf>
    <xf numFmtId="165" fontId="8" fillId="15" borderId="3" xfId="0" applyNumberFormat="1" applyFont="1" applyFill="1" applyBorder="1"/>
    <xf numFmtId="0" fontId="65" fillId="15" borderId="3" xfId="0" applyFont="1" applyFill="1" applyBorder="1" applyAlignment="1">
      <alignment horizontal="center"/>
    </xf>
    <xf numFmtId="0" fontId="65" fillId="15" borderId="3" xfId="0" applyFont="1" applyFill="1" applyBorder="1" applyAlignment="1">
      <alignment wrapText="1"/>
    </xf>
    <xf numFmtId="3" fontId="66" fillId="15" borderId="3" xfId="0" applyNumberFormat="1" applyFont="1" applyFill="1" applyBorder="1"/>
    <xf numFmtId="3" fontId="4" fillId="15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169" fontId="69" fillId="0" borderId="3" xfId="4465" applyNumberFormat="1" applyFont="1" applyFill="1" applyBorder="1" applyAlignment="1">
      <alignment horizontal="right"/>
    </xf>
    <xf numFmtId="0" fontId="69" fillId="0" borderId="3" xfId="0" applyFont="1" applyFill="1" applyBorder="1" applyAlignment="1">
      <alignment horizontal="right"/>
    </xf>
    <xf numFmtId="3" fontId="0" fillId="15" borderId="0" xfId="0" applyNumberFormat="1" applyFont="1" applyFill="1"/>
    <xf numFmtId="0" fontId="0" fillId="15" borderId="0" xfId="0" applyFont="1" applyFill="1"/>
    <xf numFmtId="169" fontId="1" fillId="0" borderId="0" xfId="2683" applyNumberFormat="1" applyFont="1" applyFill="1"/>
    <xf numFmtId="169" fontId="0" fillId="0" borderId="3" xfId="0" applyNumberFormat="1" applyFill="1" applyBorder="1"/>
    <xf numFmtId="169" fontId="0" fillId="0" borderId="0" xfId="0" applyNumberFormat="1" applyFill="1"/>
    <xf numFmtId="0" fontId="2" fillId="0" borderId="0" xfId="2683" applyFont="1" applyFill="1"/>
    <xf numFmtId="0" fontId="62" fillId="0" borderId="0" xfId="1446" applyFont="1" applyFill="1"/>
    <xf numFmtId="3" fontId="8" fillId="0" borderId="3" xfId="1446" applyNumberFormat="1" applyFont="1" applyFill="1" applyBorder="1" applyAlignment="1">
      <alignment horizontal="center" vertical="center" wrapText="1"/>
    </xf>
    <xf numFmtId="3" fontId="66" fillId="0" borderId="3" xfId="1446" applyNumberFormat="1" applyFont="1" applyFill="1" applyBorder="1" applyAlignment="1">
      <alignment horizontal="center" vertical="center"/>
    </xf>
    <xf numFmtId="0" fontId="71" fillId="0" borderId="0" xfId="1444" applyFont="1" applyFill="1" applyAlignment="1">
      <alignment vertical="center" wrapText="1"/>
    </xf>
    <xf numFmtId="0" fontId="72" fillId="0" borderId="0" xfId="1446" applyFont="1" applyFill="1"/>
    <xf numFmtId="0" fontId="8" fillId="0" borderId="0" xfId="1446" applyFont="1" applyFill="1"/>
    <xf numFmtId="0" fontId="8" fillId="0" borderId="0" xfId="1446" applyFont="1" applyFill="1" applyAlignment="1">
      <alignment horizontal="center" vertical="center"/>
    </xf>
    <xf numFmtId="0" fontId="62" fillId="0" borderId="0" xfId="1446" applyFont="1" applyFill="1" applyAlignment="1">
      <alignment horizontal="center"/>
    </xf>
    <xf numFmtId="0" fontId="8" fillId="0" borderId="3" xfId="821" applyFont="1" applyFill="1" applyBorder="1" applyAlignment="1">
      <alignment horizontal="center" vertical="center" wrapText="1"/>
    </xf>
    <xf numFmtId="0" fontId="8" fillId="0" borderId="3" xfId="1446" applyFont="1" applyFill="1" applyBorder="1" applyAlignment="1">
      <alignment vertical="center" wrapText="1"/>
    </xf>
    <xf numFmtId="0" fontId="8" fillId="0" borderId="8" xfId="1446" applyFont="1" applyFill="1" applyBorder="1" applyAlignment="1">
      <alignment horizontal="center" vertical="center" wrapText="1"/>
    </xf>
    <xf numFmtId="0" fontId="8" fillId="0" borderId="3" xfId="1446" applyFont="1" applyFill="1" applyBorder="1" applyAlignment="1">
      <alignment horizontal="center" vertical="center" wrapText="1"/>
    </xf>
    <xf numFmtId="3" fontId="9" fillId="0" borderId="3" xfId="1446" applyNumberFormat="1" applyFont="1" applyFill="1" applyBorder="1"/>
    <xf numFmtId="0" fontId="67" fillId="0" borderId="0" xfId="1446" applyFont="1" applyFill="1"/>
    <xf numFmtId="0" fontId="73" fillId="0" borderId="0" xfId="1446" applyFont="1" applyFill="1"/>
    <xf numFmtId="49" fontId="8" fillId="0" borderId="3" xfId="1446" applyNumberFormat="1" applyFont="1" applyFill="1" applyBorder="1" applyAlignment="1">
      <alignment horizontal="center" vertical="center" wrapText="1"/>
    </xf>
    <xf numFmtId="0" fontId="66" fillId="0" borderId="3" xfId="1446" applyFont="1" applyFill="1" applyBorder="1" applyAlignment="1">
      <alignment vertical="center" wrapText="1"/>
    </xf>
    <xf numFmtId="0" fontId="66" fillId="0" borderId="3" xfId="1446" applyFont="1" applyFill="1" applyBorder="1" applyAlignment="1">
      <alignment horizontal="center" vertical="center" wrapText="1"/>
    </xf>
    <xf numFmtId="3" fontId="67" fillId="0" borderId="0" xfId="1446" applyNumberFormat="1" applyFont="1" applyFill="1"/>
    <xf numFmtId="0" fontId="8" fillId="0" borderId="0" xfId="1446" applyFont="1" applyFill="1" applyAlignment="1">
      <alignment horizontal="center"/>
    </xf>
    <xf numFmtId="4" fontId="0" fillId="15" borderId="0" xfId="0" applyNumberFormat="1" applyFont="1" applyFill="1"/>
    <xf numFmtId="0" fontId="9" fillId="15" borderId="8" xfId="0" applyFont="1" applyFill="1" applyBorder="1" applyAlignment="1">
      <alignment vertical="center" wrapText="1"/>
    </xf>
    <xf numFmtId="0" fontId="9" fillId="15" borderId="3" xfId="0" applyFont="1" applyFill="1" applyBorder="1" applyAlignment="1">
      <alignment horizontal="center" vertical="center" wrapText="1"/>
    </xf>
    <xf numFmtId="3" fontId="8" fillId="15" borderId="3" xfId="1446" applyNumberFormat="1" applyFont="1" applyFill="1" applyBorder="1" applyAlignment="1">
      <alignment horizontal="center" vertical="center" wrapText="1"/>
    </xf>
    <xf numFmtId="3" fontId="66" fillId="15" borderId="3" xfId="1446" applyNumberFormat="1" applyFont="1" applyFill="1" applyBorder="1" applyAlignment="1">
      <alignment horizontal="center" vertical="center"/>
    </xf>
    <xf numFmtId="0" fontId="8" fillId="15" borderId="0" xfId="1446" applyFont="1" applyFill="1" applyAlignment="1">
      <alignment horizontal="center" vertical="center"/>
    </xf>
    <xf numFmtId="9" fontId="0" fillId="15" borderId="0" xfId="4874" applyFont="1" applyFill="1"/>
    <xf numFmtId="3" fontId="0" fillId="15" borderId="0" xfId="4874" applyNumberFormat="1" applyFont="1" applyFill="1"/>
    <xf numFmtId="165" fontId="8" fillId="15" borderId="2" xfId="0" applyNumberFormat="1" applyFont="1" applyFill="1" applyBorder="1"/>
    <xf numFmtId="165" fontId="8" fillId="15" borderId="12" xfId="0" applyNumberFormat="1" applyFont="1" applyFill="1" applyBorder="1"/>
    <xf numFmtId="165" fontId="8" fillId="15" borderId="3" xfId="0" applyNumberFormat="1" applyFont="1" applyFill="1" applyBorder="1" applyAlignment="1"/>
    <xf numFmtId="3" fontId="8" fillId="40" borderId="3" xfId="0" applyNumberFormat="1" applyFont="1" applyFill="1" applyBorder="1" applyAlignment="1">
      <alignment horizontal="right"/>
    </xf>
    <xf numFmtId="3" fontId="76" fillId="15" borderId="0" xfId="0" applyNumberFormat="1" applyFont="1" applyFill="1"/>
    <xf numFmtId="4" fontId="4" fillId="15" borderId="0" xfId="1" applyNumberFormat="1" applyFont="1" applyFill="1" applyAlignment="1">
      <alignment horizontal="right"/>
    </xf>
    <xf numFmtId="0" fontId="6" fillId="15" borderId="0" xfId="1" applyFont="1" applyFill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3" fontId="8" fillId="15" borderId="8" xfId="0" applyNumberFormat="1" applyFont="1" applyFill="1" applyBorder="1" applyAlignment="1">
      <alignment horizontal="center" vertical="center" wrapText="1"/>
    </xf>
    <xf numFmtId="3" fontId="8" fillId="15" borderId="9" xfId="0" applyNumberFormat="1" applyFont="1" applyFill="1" applyBorder="1" applyAlignment="1">
      <alignment horizontal="center" vertical="center" wrapText="1"/>
    </xf>
    <xf numFmtId="3" fontId="8" fillId="15" borderId="10" xfId="0" applyNumberFormat="1" applyFont="1" applyFill="1" applyBorder="1" applyAlignment="1">
      <alignment horizontal="center" vertical="center" wrapText="1"/>
    </xf>
    <xf numFmtId="3" fontId="8" fillId="15" borderId="11" xfId="0" applyNumberFormat="1" applyFont="1" applyFill="1" applyBorder="1" applyAlignment="1">
      <alignment horizontal="center" vertical="center" wrapText="1"/>
    </xf>
    <xf numFmtId="3" fontId="8" fillId="15" borderId="2" xfId="0" applyNumberFormat="1" applyFont="1" applyFill="1" applyBorder="1" applyAlignment="1">
      <alignment horizontal="center" vertical="center" textRotation="90" wrapText="1"/>
    </xf>
    <xf numFmtId="3" fontId="8" fillId="15" borderId="4" xfId="0" applyNumberFormat="1" applyFont="1" applyFill="1" applyBorder="1" applyAlignment="1">
      <alignment horizontal="center" vertical="center" textRotation="90" wrapText="1"/>
    </xf>
    <xf numFmtId="3" fontId="8" fillId="15" borderId="12" xfId="0" applyNumberFormat="1" applyFont="1" applyFill="1" applyBorder="1" applyAlignment="1">
      <alignment horizontal="center" vertical="center" textRotation="90" wrapText="1"/>
    </xf>
    <xf numFmtId="3" fontId="8" fillId="15" borderId="3" xfId="0" applyNumberFormat="1" applyFont="1" applyFill="1" applyBorder="1" applyAlignment="1">
      <alignment horizontal="center" vertical="center" wrapText="1"/>
    </xf>
    <xf numFmtId="3" fontId="8" fillId="15" borderId="3" xfId="0" applyNumberFormat="1" applyFont="1" applyFill="1" applyBorder="1" applyAlignment="1">
      <alignment horizontal="center" vertical="center" textRotation="90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3" fontId="8" fillId="15" borderId="3" xfId="0" applyNumberFormat="1" applyFont="1" applyFill="1" applyBorder="1" applyAlignment="1">
      <alignment horizontal="center" vertical="center"/>
    </xf>
    <xf numFmtId="3" fontId="8" fillId="15" borderId="5" xfId="0" applyNumberFormat="1" applyFont="1" applyFill="1" applyBorder="1" applyAlignment="1">
      <alignment horizontal="center" vertical="center" wrapText="1"/>
    </xf>
    <xf numFmtId="3" fontId="8" fillId="15" borderId="6" xfId="0" applyNumberFormat="1" applyFont="1" applyFill="1" applyBorder="1" applyAlignment="1">
      <alignment horizontal="center" vertical="center" wrapText="1"/>
    </xf>
    <xf numFmtId="3" fontId="8" fillId="15" borderId="7" xfId="0" applyNumberFormat="1" applyFont="1" applyFill="1" applyBorder="1" applyAlignment="1">
      <alignment horizontal="center" vertical="center" wrapText="1"/>
    </xf>
    <xf numFmtId="3" fontId="8" fillId="15" borderId="2" xfId="0" applyNumberFormat="1" applyFont="1" applyFill="1" applyBorder="1" applyAlignment="1">
      <alignment horizontal="center" vertical="center" wrapText="1"/>
    </xf>
    <xf numFmtId="3" fontId="8" fillId="15" borderId="4" xfId="0" applyNumberFormat="1" applyFont="1" applyFill="1" applyBorder="1" applyAlignment="1">
      <alignment horizontal="center" vertical="center" wrapText="1"/>
    </xf>
    <xf numFmtId="3" fontId="8" fillId="15" borderId="1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0" xfId="2683" applyFont="1" applyFill="1" applyAlignment="1">
      <alignment horizontal="right"/>
    </xf>
    <xf numFmtId="0" fontId="59" fillId="0" borderId="0" xfId="82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929" applyFont="1" applyFill="1" applyBorder="1" applyAlignment="1">
      <alignment horizontal="center" vertical="center"/>
    </xf>
    <xf numFmtId="0" fontId="9" fillId="0" borderId="3" xfId="1929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62" fillId="0" borderId="2" xfId="1446" applyFont="1" applyFill="1" applyBorder="1" applyAlignment="1">
      <alignment horizontal="center" vertical="center"/>
    </xf>
    <xf numFmtId="0" fontId="62" fillId="0" borderId="12" xfId="1446" applyFont="1" applyFill="1" applyBorder="1" applyAlignment="1">
      <alignment horizontal="center" vertical="center"/>
    </xf>
    <xf numFmtId="0" fontId="71" fillId="0" borderId="0" xfId="1444" applyFont="1" applyFill="1" applyAlignment="1">
      <alignment horizontal="center" vertical="center" wrapText="1"/>
    </xf>
    <xf numFmtId="0" fontId="8" fillId="0" borderId="0" xfId="1446" applyFont="1" applyFill="1" applyBorder="1" applyAlignment="1">
      <alignment horizontal="right"/>
    </xf>
    <xf numFmtId="0" fontId="8" fillId="0" borderId="2" xfId="1446" applyFont="1" applyFill="1" applyBorder="1" applyAlignment="1">
      <alignment horizontal="center" vertical="center" wrapText="1"/>
    </xf>
    <xf numFmtId="0" fontId="8" fillId="0" borderId="12" xfId="1446" applyFont="1" applyFill="1" applyBorder="1" applyAlignment="1">
      <alignment horizontal="center" vertical="center" wrapText="1"/>
    </xf>
    <xf numFmtId="0" fontId="8" fillId="0" borderId="3" xfId="1446" applyFont="1" applyFill="1" applyBorder="1" applyAlignment="1">
      <alignment horizontal="center" vertical="center" wrapText="1"/>
    </xf>
    <xf numFmtId="0" fontId="9" fillId="15" borderId="3" xfId="782" applyFont="1" applyFill="1" applyBorder="1" applyAlignment="1">
      <alignment horizontal="center" vertical="center" wrapText="1"/>
    </xf>
    <xf numFmtId="0" fontId="9" fillId="15" borderId="0" xfId="787" applyFont="1" applyFill="1" applyAlignment="1">
      <alignment horizontal="center" wrapText="1"/>
    </xf>
    <xf numFmtId="0" fontId="9" fillId="15" borderId="6" xfId="1451" applyFont="1" applyFill="1" applyBorder="1" applyAlignment="1">
      <alignment horizontal="right"/>
    </xf>
    <xf numFmtId="0" fontId="9" fillId="15" borderId="2" xfId="787" applyFont="1" applyFill="1" applyBorder="1" applyAlignment="1">
      <alignment horizontal="center" vertical="center" wrapText="1"/>
    </xf>
    <xf numFmtId="0" fontId="9" fillId="15" borderId="4" xfId="787" applyFont="1" applyFill="1" applyBorder="1" applyAlignment="1">
      <alignment horizontal="center" vertical="center" wrapText="1"/>
    </xf>
    <xf numFmtId="0" fontId="9" fillId="15" borderId="12" xfId="787" applyFont="1" applyFill="1" applyBorder="1" applyAlignment="1">
      <alignment horizontal="center" vertical="center" wrapText="1"/>
    </xf>
    <xf numFmtId="0" fontId="9" fillId="15" borderId="8" xfId="787" applyFont="1" applyFill="1" applyBorder="1" applyAlignment="1">
      <alignment horizontal="center" wrapText="1"/>
    </xf>
    <xf numFmtId="0" fontId="9" fillId="15" borderId="25" xfId="787" applyFont="1" applyFill="1" applyBorder="1" applyAlignment="1">
      <alignment horizontal="center" wrapText="1"/>
    </xf>
    <xf numFmtId="0" fontId="9" fillId="15" borderId="9" xfId="787" applyFont="1" applyFill="1" applyBorder="1" applyAlignment="1">
      <alignment horizontal="center" wrapText="1"/>
    </xf>
    <xf numFmtId="3" fontId="61" fillId="15" borderId="3" xfId="3822" applyNumberFormat="1" applyFont="1" applyFill="1" applyBorder="1" applyAlignment="1">
      <alignment horizontal="center" vertical="center" wrapText="1"/>
    </xf>
    <xf numFmtId="4" fontId="61" fillId="15" borderId="8" xfId="3823" applyNumberFormat="1" applyFont="1" applyFill="1" applyBorder="1" applyAlignment="1">
      <alignment horizontal="center" wrapText="1"/>
    </xf>
    <xf numFmtId="4" fontId="61" fillId="15" borderId="25" xfId="3823" applyNumberFormat="1" applyFont="1" applyFill="1" applyBorder="1" applyAlignment="1">
      <alignment horizontal="center" wrapText="1"/>
    </xf>
    <xf numFmtId="4" fontId="61" fillId="15" borderId="9" xfId="3823" applyNumberFormat="1" applyFont="1" applyFill="1" applyBorder="1" applyAlignment="1">
      <alignment horizontal="center" wrapText="1"/>
    </xf>
    <xf numFmtId="4" fontId="61" fillId="15" borderId="3" xfId="3823" applyNumberFormat="1" applyFont="1" applyFill="1" applyBorder="1" applyAlignment="1">
      <alignment horizontal="center" wrapText="1"/>
    </xf>
    <xf numFmtId="0" fontId="8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61" fillId="15" borderId="2" xfId="0" applyFont="1" applyFill="1" applyBorder="1" applyAlignment="1">
      <alignment horizontal="center" vertical="center" wrapText="1"/>
    </xf>
    <xf numFmtId="0" fontId="61" fillId="15" borderId="4" xfId="0" applyFont="1" applyFill="1" applyBorder="1" applyAlignment="1">
      <alignment horizontal="center" vertical="center" wrapText="1"/>
    </xf>
    <xf numFmtId="0" fontId="61" fillId="15" borderId="12" xfId="0" applyFont="1" applyFill="1" applyBorder="1" applyAlignment="1">
      <alignment horizontal="center" vertical="center" wrapText="1"/>
    </xf>
    <xf numFmtId="3" fontId="61" fillId="15" borderId="3" xfId="0" applyNumberFormat="1" applyFont="1" applyFill="1" applyBorder="1" applyAlignment="1">
      <alignment horizontal="center" vertical="center" wrapText="1"/>
    </xf>
    <xf numFmtId="4" fontId="61" fillId="15" borderId="3" xfId="3823" applyNumberFormat="1" applyFont="1" applyFill="1" applyBorder="1" applyAlignment="1">
      <alignment horizontal="center" vertical="center" wrapText="1"/>
    </xf>
    <xf numFmtId="4" fontId="61" fillId="15" borderId="2" xfId="3823" applyNumberFormat="1" applyFont="1" applyFill="1" applyBorder="1" applyAlignment="1">
      <alignment horizontal="center" vertical="center" wrapText="1"/>
    </xf>
    <xf numFmtId="4" fontId="61" fillId="15" borderId="12" xfId="3823" applyNumberFormat="1" applyFont="1" applyFill="1" applyBorder="1" applyAlignment="1">
      <alignment horizontal="center" vertical="center" wrapText="1"/>
    </xf>
  </cellXfs>
  <cellStyles count="4875">
    <cellStyle name=" 1" xfId="3"/>
    <cellStyle name="20% - Акцент1 2" xfId="4"/>
    <cellStyle name="20% - Акцент1 2 10" xfId="5"/>
    <cellStyle name="20% - Акцент1 2 11" xfId="6"/>
    <cellStyle name="20% - Акцент1 2 12" xfId="7"/>
    <cellStyle name="20% - Акцент1 2 13" xfId="8"/>
    <cellStyle name="20% - Акцент1 2 2" xfId="9"/>
    <cellStyle name="20% - Акцент1 2 3" xfId="10"/>
    <cellStyle name="20% - Акцент1 2 3 2" xfId="11"/>
    <cellStyle name="20% - Акцент1 2 4" xfId="12"/>
    <cellStyle name="20% - Акцент1 2 4 2" xfId="13"/>
    <cellStyle name="20% - Акцент1 2 5" xfId="14"/>
    <cellStyle name="20% - Акцент1 2 6" xfId="15"/>
    <cellStyle name="20% - Акцент1 2 7" xfId="16"/>
    <cellStyle name="20% - Акцент1 2 8" xfId="17"/>
    <cellStyle name="20% - Акцент1 2 9" xfId="18"/>
    <cellStyle name="20% - Акцент1 3" xfId="19"/>
    <cellStyle name="20% - Акцент1 3 2" xfId="20"/>
    <cellStyle name="20% - Акцент2 2" xfId="21"/>
    <cellStyle name="20% - Акцент2 2 10" xfId="22"/>
    <cellStyle name="20% - Акцент2 2 11" xfId="23"/>
    <cellStyle name="20% - Акцент2 2 12" xfId="24"/>
    <cellStyle name="20% - Акцент2 2 13" xfId="25"/>
    <cellStyle name="20% - Акцент2 2 2" xfId="26"/>
    <cellStyle name="20% - Акцент2 2 3" xfId="27"/>
    <cellStyle name="20% - Акцент2 2 3 2" xfId="28"/>
    <cellStyle name="20% - Акцент2 2 4" xfId="29"/>
    <cellStyle name="20% - Акцент2 2 4 2" xfId="30"/>
    <cellStyle name="20% - Акцент2 2 5" xfId="31"/>
    <cellStyle name="20% - Акцент2 2 6" xfId="32"/>
    <cellStyle name="20% - Акцент2 2 7" xfId="33"/>
    <cellStyle name="20% - Акцент2 2 8" xfId="34"/>
    <cellStyle name="20% - Акцент2 2 9" xfId="35"/>
    <cellStyle name="20% - Акцент2 3" xfId="36"/>
    <cellStyle name="20% - Акцент2 3 2" xfId="37"/>
    <cellStyle name="20% - Акцент3 2" xfId="38"/>
    <cellStyle name="20% - Акцент3 2 10" xfId="39"/>
    <cellStyle name="20% - Акцент3 2 11" xfId="40"/>
    <cellStyle name="20% - Акцент3 2 12" xfId="41"/>
    <cellStyle name="20% - Акцент3 2 13" xfId="42"/>
    <cellStyle name="20% - Акцент3 2 2" xfId="43"/>
    <cellStyle name="20% - Акцент3 2 3" xfId="44"/>
    <cellStyle name="20% - Акцент3 2 3 2" xfId="45"/>
    <cellStyle name="20% - Акцент3 2 4" xfId="46"/>
    <cellStyle name="20% - Акцент3 2 4 2" xfId="47"/>
    <cellStyle name="20% - Акцент3 2 5" xfId="48"/>
    <cellStyle name="20% - Акцент3 2 6" xfId="49"/>
    <cellStyle name="20% - Акцент3 2 7" xfId="50"/>
    <cellStyle name="20% - Акцент3 2 8" xfId="51"/>
    <cellStyle name="20% - Акцент3 2 9" xfId="52"/>
    <cellStyle name="20% - Акцент3 3" xfId="53"/>
    <cellStyle name="20% - Акцент3 3 2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13" xfId="59"/>
    <cellStyle name="20% - Акцент4 2 2" xfId="60"/>
    <cellStyle name="20% - Акцент4 2 3" xfId="61"/>
    <cellStyle name="20% - Акцент4 2 3 2" xfId="62"/>
    <cellStyle name="20% - Акцент4 2 4" xfId="63"/>
    <cellStyle name="20% - Акцент4 2 4 2" xfId="64"/>
    <cellStyle name="20% - Акцент4 2 5" xfId="65"/>
    <cellStyle name="20% - Акцент4 2 6" xfId="66"/>
    <cellStyle name="20% - Акцент4 2 7" xfId="67"/>
    <cellStyle name="20% - Акцент4 2 8" xfId="68"/>
    <cellStyle name="20% - Акцент4 2 9" xfId="69"/>
    <cellStyle name="20% - Акцент4 3" xfId="70"/>
    <cellStyle name="20% - Акцент4 3 2" xfId="71"/>
    <cellStyle name="20% - Акцент5 2" xfId="72"/>
    <cellStyle name="20% - Акцент5 3" xfId="73"/>
    <cellStyle name="20% - Акцент5 3 2" xfId="74"/>
    <cellStyle name="20% - Акцент6 2" xfId="75"/>
    <cellStyle name="20% - Акцент6 2 10" xfId="76"/>
    <cellStyle name="20% - Акцент6 2 11" xfId="77"/>
    <cellStyle name="20% - Акцент6 2 12" xfId="78"/>
    <cellStyle name="20% - Акцент6 2 13" xfId="79"/>
    <cellStyle name="20% - Акцент6 2 2" xfId="80"/>
    <cellStyle name="20% - Акцент6 2 3" xfId="81"/>
    <cellStyle name="20% - Акцент6 2 3 2" xfId="82"/>
    <cellStyle name="20% - Акцент6 2 4" xfId="83"/>
    <cellStyle name="20% - Акцент6 2 4 2" xfId="84"/>
    <cellStyle name="20% - Акцент6 2 5" xfId="85"/>
    <cellStyle name="20% - Акцент6 2 6" xfId="86"/>
    <cellStyle name="20% - Акцент6 2 7" xfId="87"/>
    <cellStyle name="20% - Акцент6 2 8" xfId="88"/>
    <cellStyle name="20% - Акцент6 2 9" xfId="89"/>
    <cellStyle name="20% - Акцент6 3" xfId="90"/>
    <cellStyle name="20% - Акцент6 3 2" xfId="91"/>
    <cellStyle name="40% - Акцент1 2" xfId="92"/>
    <cellStyle name="40% - Акцент1 2 10" xfId="93"/>
    <cellStyle name="40% - Акцент1 2 11" xfId="94"/>
    <cellStyle name="40% - Акцент1 2 12" xfId="95"/>
    <cellStyle name="40% - Акцент1 2 13" xfId="96"/>
    <cellStyle name="40% - Акцент1 2 2" xfId="97"/>
    <cellStyle name="40% - Акцент1 2 3" xfId="98"/>
    <cellStyle name="40% - Акцент1 2 3 2" xfId="99"/>
    <cellStyle name="40% - Акцент1 2 4" xfId="100"/>
    <cellStyle name="40% - Акцент1 2 4 2" xfId="101"/>
    <cellStyle name="40% - Акцент1 2 5" xfId="102"/>
    <cellStyle name="40% - Акцент1 2 6" xfId="103"/>
    <cellStyle name="40% - Акцент1 2 7" xfId="104"/>
    <cellStyle name="40% - Акцент1 2 8" xfId="105"/>
    <cellStyle name="40% - Акцент1 2 9" xfId="106"/>
    <cellStyle name="40% - Акцент1 3" xfId="107"/>
    <cellStyle name="40% - Акцент1 3 2" xfId="108"/>
    <cellStyle name="40% - Акцент2 2" xfId="109"/>
    <cellStyle name="40% - Акцент2 3" xfId="110"/>
    <cellStyle name="40% - Акцент2 3 2" xfId="111"/>
    <cellStyle name="40% - Акцент3 2" xfId="112"/>
    <cellStyle name="40% - Акцент3 2 10" xfId="113"/>
    <cellStyle name="40% - Акцент3 2 11" xfId="114"/>
    <cellStyle name="40% - Акцент3 2 12" xfId="115"/>
    <cellStyle name="40% - Акцент3 2 13" xfId="116"/>
    <cellStyle name="40% - Акцент3 2 2" xfId="117"/>
    <cellStyle name="40% - Акцент3 2 3" xfId="118"/>
    <cellStyle name="40% - Акцент3 2 3 2" xfId="119"/>
    <cellStyle name="40% - Акцент3 2 4" xfId="120"/>
    <cellStyle name="40% - Акцент3 2 4 2" xfId="121"/>
    <cellStyle name="40% - Акцент3 2 5" xfId="122"/>
    <cellStyle name="40% - Акцент3 2 6" xfId="123"/>
    <cellStyle name="40% - Акцент3 2 7" xfId="124"/>
    <cellStyle name="40% - Акцент3 2 8" xfId="125"/>
    <cellStyle name="40% - Акцент3 2 9" xfId="126"/>
    <cellStyle name="40% - Акцент3 3" xfId="127"/>
    <cellStyle name="40% - Акцент3 3 2" xfId="128"/>
    <cellStyle name="40% - Акцент4 2" xfId="129"/>
    <cellStyle name="40% - Акцент4 2 10" xfId="130"/>
    <cellStyle name="40% - Акцент4 2 11" xfId="131"/>
    <cellStyle name="40% - Акцент4 2 12" xfId="132"/>
    <cellStyle name="40% - Акцент4 2 13" xfId="133"/>
    <cellStyle name="40% - Акцент4 2 2" xfId="134"/>
    <cellStyle name="40% - Акцент4 2 3" xfId="135"/>
    <cellStyle name="40% - Акцент4 2 3 2" xfId="136"/>
    <cellStyle name="40% - Акцент4 2 4" xfId="137"/>
    <cellStyle name="40% - Акцент4 2 4 2" xfId="138"/>
    <cellStyle name="40% - Акцент4 2 5" xfId="139"/>
    <cellStyle name="40% - Акцент4 2 6" xfId="140"/>
    <cellStyle name="40% - Акцент4 2 7" xfId="141"/>
    <cellStyle name="40% - Акцент4 2 8" xfId="142"/>
    <cellStyle name="40% - Акцент4 2 9" xfId="143"/>
    <cellStyle name="40% - Акцент4 3" xfId="144"/>
    <cellStyle name="40% - Акцент4 3 2" xfId="145"/>
    <cellStyle name="40% - Акцент5 2" xfId="146"/>
    <cellStyle name="40% - Акцент5 3" xfId="147"/>
    <cellStyle name="40% - Акцент5 3 2" xfId="148"/>
    <cellStyle name="40% - Акцент6 2" xfId="149"/>
    <cellStyle name="40% - Акцент6 2 10" xfId="150"/>
    <cellStyle name="40% - Акцент6 2 11" xfId="151"/>
    <cellStyle name="40% - Акцент6 2 12" xfId="152"/>
    <cellStyle name="40% - Акцент6 2 13" xfId="153"/>
    <cellStyle name="40% - Акцент6 2 2" xfId="154"/>
    <cellStyle name="40% - Акцент6 2 3" xfId="155"/>
    <cellStyle name="40% - Акцент6 2 3 2" xfId="156"/>
    <cellStyle name="40% - Акцент6 2 4" xfId="157"/>
    <cellStyle name="40% - Акцент6 2 4 2" xfId="158"/>
    <cellStyle name="40% - Акцент6 2 5" xfId="159"/>
    <cellStyle name="40% - Акцент6 2 6" xfId="160"/>
    <cellStyle name="40% - Акцент6 2 7" xfId="161"/>
    <cellStyle name="40% - Акцент6 2 8" xfId="162"/>
    <cellStyle name="40% - Акцент6 2 9" xfId="163"/>
    <cellStyle name="40% - Акцент6 3" xfId="164"/>
    <cellStyle name="40% - Акцент6 3 2" xfId="165"/>
    <cellStyle name="60% - Акцент1 2" xfId="166"/>
    <cellStyle name="60% - Акцент1 2 10" xfId="167"/>
    <cellStyle name="60% - Акцент1 2 11" xfId="168"/>
    <cellStyle name="60% - Акцент1 2 12" xfId="169"/>
    <cellStyle name="60% - Акцент1 2 13" xfId="170"/>
    <cellStyle name="60% - Акцент1 2 2" xfId="171"/>
    <cellStyle name="60% - Акцент1 2 3" xfId="172"/>
    <cellStyle name="60% - Акцент1 2 3 2" xfId="173"/>
    <cellStyle name="60% - Акцент1 2 4" xfId="174"/>
    <cellStyle name="60% - Акцент1 2 4 2" xfId="175"/>
    <cellStyle name="60% - Акцент1 2 5" xfId="176"/>
    <cellStyle name="60% - Акцент1 2 6" xfId="177"/>
    <cellStyle name="60% - Акцент1 2 7" xfId="178"/>
    <cellStyle name="60% - Акцент1 2 8" xfId="179"/>
    <cellStyle name="60% - Акцент1 2 9" xfId="180"/>
    <cellStyle name="60% - Акцент2 2" xfId="181"/>
    <cellStyle name="60% - Акцент3 2" xfId="182"/>
    <cellStyle name="60% - Акцент3 2 10" xfId="183"/>
    <cellStyle name="60% - Акцент3 2 11" xfId="184"/>
    <cellStyle name="60% - Акцент3 2 12" xfId="185"/>
    <cellStyle name="60% - Акцент3 2 13" xfId="186"/>
    <cellStyle name="60% - Акцент3 2 2" xfId="187"/>
    <cellStyle name="60% - Акцент3 2 3" xfId="188"/>
    <cellStyle name="60% - Акцент3 2 3 2" xfId="189"/>
    <cellStyle name="60% - Акцент3 2 4" xfId="190"/>
    <cellStyle name="60% - Акцент3 2 4 2" xfId="191"/>
    <cellStyle name="60% - Акцент3 2 5" xfId="192"/>
    <cellStyle name="60% - Акцент3 2 6" xfId="193"/>
    <cellStyle name="60% - Акцент3 2 7" xfId="194"/>
    <cellStyle name="60% - Акцент3 2 8" xfId="195"/>
    <cellStyle name="60% - Акцент3 2 9" xfId="196"/>
    <cellStyle name="60% - Акцент4 2" xfId="197"/>
    <cellStyle name="60% - Акцент4 2 10" xfId="198"/>
    <cellStyle name="60% - Акцент4 2 11" xfId="199"/>
    <cellStyle name="60% - Акцент4 2 12" xfId="200"/>
    <cellStyle name="60% - Акцент4 2 13" xfId="201"/>
    <cellStyle name="60% - Акцент4 2 2" xfId="202"/>
    <cellStyle name="60% - Акцент4 2 3" xfId="203"/>
    <cellStyle name="60% - Акцент4 2 3 2" xfId="204"/>
    <cellStyle name="60% - Акцент4 2 4" xfId="205"/>
    <cellStyle name="60% - Акцент4 2 4 2" xfId="206"/>
    <cellStyle name="60% - Акцент4 2 5" xfId="207"/>
    <cellStyle name="60% - Акцент4 2 6" xfId="208"/>
    <cellStyle name="60% - Акцент4 2 7" xfId="209"/>
    <cellStyle name="60% - Акцент4 2 8" xfId="210"/>
    <cellStyle name="60% - Акцент4 2 9" xfId="211"/>
    <cellStyle name="60% - Акцент5 2" xfId="212"/>
    <cellStyle name="60% - Акцент6 2" xfId="213"/>
    <cellStyle name="60% - Акцент6 2 10" xfId="214"/>
    <cellStyle name="60% - Акцент6 2 11" xfId="215"/>
    <cellStyle name="60% - Акцент6 2 12" xfId="216"/>
    <cellStyle name="60% - Акцент6 2 13" xfId="217"/>
    <cellStyle name="60% - Акцент6 2 2" xfId="218"/>
    <cellStyle name="60% - Акцент6 2 3" xfId="219"/>
    <cellStyle name="60% - Акцент6 2 3 2" xfId="220"/>
    <cellStyle name="60% - Акцент6 2 4" xfId="221"/>
    <cellStyle name="60% - Акцент6 2 4 2" xfId="222"/>
    <cellStyle name="60% - Акцент6 2 5" xfId="223"/>
    <cellStyle name="60% - Акцент6 2 6" xfId="224"/>
    <cellStyle name="60% - Акцент6 2 7" xfId="225"/>
    <cellStyle name="60% - Акцент6 2 8" xfId="226"/>
    <cellStyle name="60% - Акцент6 2 9" xfId="227"/>
    <cellStyle name="Excel Built-in Normal" xfId="228"/>
    <cellStyle name="Excel Built-in Normal 2" xfId="229"/>
    <cellStyle name="Normal 2" xfId="230"/>
    <cellStyle name="Normal 2 2" xfId="231"/>
    <cellStyle name="Normal 2 2 2" xfId="232"/>
    <cellStyle name="Normal 2 3" xfId="233"/>
    <cellStyle name="Normal 2 3 2" xfId="234"/>
    <cellStyle name="Normal 2 4" xfId="235"/>
    <cellStyle name="Normal_ICD10" xfId="236"/>
    <cellStyle name="S0" xfId="237"/>
    <cellStyle name="S1" xfId="238"/>
    <cellStyle name="S10" xfId="239"/>
    <cellStyle name="S2" xfId="240"/>
    <cellStyle name="S3" xfId="241"/>
    <cellStyle name="S4" xfId="242"/>
    <cellStyle name="S5" xfId="243"/>
    <cellStyle name="S6" xfId="244"/>
    <cellStyle name="S7" xfId="245"/>
    <cellStyle name="S8" xfId="246"/>
    <cellStyle name="S9" xfId="247"/>
    <cellStyle name="Акцент1 2" xfId="248"/>
    <cellStyle name="Акцент1 2 10" xfId="249"/>
    <cellStyle name="Акцент1 2 11" xfId="250"/>
    <cellStyle name="Акцент1 2 12" xfId="251"/>
    <cellStyle name="Акцент1 2 13" xfId="252"/>
    <cellStyle name="Акцент1 2 2" xfId="253"/>
    <cellStyle name="Акцент1 2 3" xfId="254"/>
    <cellStyle name="Акцент1 2 3 2" xfId="255"/>
    <cellStyle name="Акцент1 2 4" xfId="256"/>
    <cellStyle name="Акцент1 2 4 2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 2" xfId="263"/>
    <cellStyle name="Акцент3 2" xfId="264"/>
    <cellStyle name="Акцент4 2" xfId="265"/>
    <cellStyle name="Акцент4 2 10" xfId="266"/>
    <cellStyle name="Акцент4 2 11" xfId="267"/>
    <cellStyle name="Акцент4 2 12" xfId="268"/>
    <cellStyle name="Акцент4 2 13" xfId="269"/>
    <cellStyle name="Акцент4 2 2" xfId="270"/>
    <cellStyle name="Акцент4 2 3" xfId="271"/>
    <cellStyle name="Акцент4 2 3 2" xfId="272"/>
    <cellStyle name="Акцент4 2 4" xfId="273"/>
    <cellStyle name="Акцент4 2 4 2" xfId="274"/>
    <cellStyle name="Акцент4 2 5" xfId="275"/>
    <cellStyle name="Акцент4 2 6" xfId="276"/>
    <cellStyle name="Акцент4 2 7" xfId="277"/>
    <cellStyle name="Акцент4 2 8" xfId="278"/>
    <cellStyle name="Акцент4 2 9" xfId="279"/>
    <cellStyle name="Акцент5 2" xfId="280"/>
    <cellStyle name="Акцент6 2" xfId="281"/>
    <cellStyle name="Ввод  2" xfId="282"/>
    <cellStyle name="Ввод  2 10" xfId="283"/>
    <cellStyle name="Ввод  2 10 2" xfId="284"/>
    <cellStyle name="Ввод  2 10 2 2" xfId="285"/>
    <cellStyle name="Ввод  2 10 3" xfId="286"/>
    <cellStyle name="Ввод  2 10 4" xfId="287"/>
    <cellStyle name="Ввод  2 10 5" xfId="288"/>
    <cellStyle name="Ввод  2 10 6" xfId="289"/>
    <cellStyle name="Ввод  2 11" xfId="290"/>
    <cellStyle name="Ввод  2 11 2" xfId="291"/>
    <cellStyle name="Ввод  2 11 2 2" xfId="292"/>
    <cellStyle name="Ввод  2 11 3" xfId="293"/>
    <cellStyle name="Ввод  2 11 4" xfId="294"/>
    <cellStyle name="Ввод  2 11 5" xfId="295"/>
    <cellStyle name="Ввод  2 11 6" xfId="296"/>
    <cellStyle name="Ввод  2 12" xfId="297"/>
    <cellStyle name="Ввод  2 12 2" xfId="298"/>
    <cellStyle name="Ввод  2 12 2 2" xfId="299"/>
    <cellStyle name="Ввод  2 12 3" xfId="300"/>
    <cellStyle name="Ввод  2 12 4" xfId="301"/>
    <cellStyle name="Ввод  2 12 5" xfId="302"/>
    <cellStyle name="Ввод  2 12 6" xfId="303"/>
    <cellStyle name="Ввод  2 13" xfId="304"/>
    <cellStyle name="Ввод  2 13 2" xfId="305"/>
    <cellStyle name="Ввод  2 13 2 2" xfId="306"/>
    <cellStyle name="Ввод  2 13 3" xfId="307"/>
    <cellStyle name="Ввод  2 13 4" xfId="308"/>
    <cellStyle name="Ввод  2 13 5" xfId="309"/>
    <cellStyle name="Ввод  2 13 6" xfId="310"/>
    <cellStyle name="Ввод  2 14" xfId="311"/>
    <cellStyle name="Ввод  2 14 2" xfId="312"/>
    <cellStyle name="Ввод  2 15" xfId="313"/>
    <cellStyle name="Ввод  2 16" xfId="314"/>
    <cellStyle name="Ввод  2 17" xfId="315"/>
    <cellStyle name="Ввод  2 18" xfId="316"/>
    <cellStyle name="Ввод  2 19" xfId="317"/>
    <cellStyle name="Ввод  2 2" xfId="318"/>
    <cellStyle name="Ввод  2 2 2" xfId="319"/>
    <cellStyle name="Ввод  2 2 2 2" xfId="320"/>
    <cellStyle name="Ввод  2 2 3" xfId="321"/>
    <cellStyle name="Ввод  2 2 4" xfId="322"/>
    <cellStyle name="Ввод  2 2 5" xfId="323"/>
    <cellStyle name="Ввод  2 2 6" xfId="324"/>
    <cellStyle name="Ввод  2 20" xfId="325"/>
    <cellStyle name="Ввод  2 3" xfId="326"/>
    <cellStyle name="Ввод  2 3 2" xfId="327"/>
    <cellStyle name="Ввод  2 3 2 2" xfId="328"/>
    <cellStyle name="Ввод  2 3 3" xfId="329"/>
    <cellStyle name="Ввод  2 3 4" xfId="330"/>
    <cellStyle name="Ввод  2 3 5" xfId="331"/>
    <cellStyle name="Ввод  2 3 6" xfId="332"/>
    <cellStyle name="Ввод  2 3 7" xfId="333"/>
    <cellStyle name="Ввод  2 4" xfId="334"/>
    <cellStyle name="Ввод  2 4 2" xfId="335"/>
    <cellStyle name="Ввод  2 4 2 2" xfId="336"/>
    <cellStyle name="Ввод  2 4 3" xfId="337"/>
    <cellStyle name="Ввод  2 4 4" xfId="338"/>
    <cellStyle name="Ввод  2 4 5" xfId="339"/>
    <cellStyle name="Ввод  2 4 6" xfId="340"/>
    <cellStyle name="Ввод  2 4 7" xfId="341"/>
    <cellStyle name="Ввод  2 5" xfId="342"/>
    <cellStyle name="Ввод  2 5 2" xfId="343"/>
    <cellStyle name="Ввод  2 5 2 2" xfId="344"/>
    <cellStyle name="Ввод  2 5 3" xfId="345"/>
    <cellStyle name="Ввод  2 5 4" xfId="346"/>
    <cellStyle name="Ввод  2 5 5" xfId="347"/>
    <cellStyle name="Ввод  2 5 6" xfId="348"/>
    <cellStyle name="Ввод  2 6" xfId="349"/>
    <cellStyle name="Ввод  2 6 2" xfId="350"/>
    <cellStyle name="Ввод  2 6 2 2" xfId="351"/>
    <cellStyle name="Ввод  2 6 3" xfId="352"/>
    <cellStyle name="Ввод  2 6 4" xfId="353"/>
    <cellStyle name="Ввод  2 6 5" xfId="354"/>
    <cellStyle name="Ввод  2 6 6" xfId="355"/>
    <cellStyle name="Ввод  2 7" xfId="356"/>
    <cellStyle name="Ввод  2 7 2" xfId="357"/>
    <cellStyle name="Ввод  2 7 2 2" xfId="358"/>
    <cellStyle name="Ввод  2 7 3" xfId="359"/>
    <cellStyle name="Ввод  2 7 4" xfId="360"/>
    <cellStyle name="Ввод  2 7 5" xfId="361"/>
    <cellStyle name="Ввод  2 7 6" xfId="362"/>
    <cellStyle name="Ввод  2 8" xfId="363"/>
    <cellStyle name="Ввод  2 8 2" xfId="364"/>
    <cellStyle name="Ввод  2 8 2 2" xfId="365"/>
    <cellStyle name="Ввод  2 8 3" xfId="366"/>
    <cellStyle name="Ввод  2 8 4" xfId="367"/>
    <cellStyle name="Ввод  2 8 5" xfId="368"/>
    <cellStyle name="Ввод  2 8 6" xfId="369"/>
    <cellStyle name="Ввод  2 9" xfId="370"/>
    <cellStyle name="Ввод  2 9 2" xfId="371"/>
    <cellStyle name="Ввод  2 9 2 2" xfId="372"/>
    <cellStyle name="Ввод  2 9 3" xfId="373"/>
    <cellStyle name="Ввод  2 9 4" xfId="374"/>
    <cellStyle name="Ввод  2 9 5" xfId="375"/>
    <cellStyle name="Ввод  2 9 6" xfId="376"/>
    <cellStyle name="Вывод 2" xfId="377"/>
    <cellStyle name="Вывод 2 10" xfId="378"/>
    <cellStyle name="Вывод 2 10 2" xfId="379"/>
    <cellStyle name="Вывод 2 10 2 2" xfId="380"/>
    <cellStyle name="Вывод 2 10 3" xfId="381"/>
    <cellStyle name="Вывод 2 10 4" xfId="382"/>
    <cellStyle name="Вывод 2 10 5" xfId="383"/>
    <cellStyle name="Вывод 2 10 6" xfId="384"/>
    <cellStyle name="Вывод 2 11" xfId="385"/>
    <cellStyle name="Вывод 2 11 2" xfId="386"/>
    <cellStyle name="Вывод 2 11 2 2" xfId="387"/>
    <cellStyle name="Вывод 2 11 3" xfId="388"/>
    <cellStyle name="Вывод 2 11 4" xfId="389"/>
    <cellStyle name="Вывод 2 11 5" xfId="390"/>
    <cellStyle name="Вывод 2 11 6" xfId="391"/>
    <cellStyle name="Вывод 2 12" xfId="392"/>
    <cellStyle name="Вывод 2 12 2" xfId="393"/>
    <cellStyle name="Вывод 2 12 2 2" xfId="394"/>
    <cellStyle name="Вывод 2 12 3" xfId="395"/>
    <cellStyle name="Вывод 2 12 4" xfId="396"/>
    <cellStyle name="Вывод 2 12 5" xfId="397"/>
    <cellStyle name="Вывод 2 12 6" xfId="398"/>
    <cellStyle name="Вывод 2 13" xfId="399"/>
    <cellStyle name="Вывод 2 13 2" xfId="400"/>
    <cellStyle name="Вывод 2 13 2 2" xfId="401"/>
    <cellStyle name="Вывод 2 13 3" xfId="402"/>
    <cellStyle name="Вывод 2 13 4" xfId="403"/>
    <cellStyle name="Вывод 2 13 5" xfId="404"/>
    <cellStyle name="Вывод 2 13 6" xfId="405"/>
    <cellStyle name="Вывод 2 14" xfId="406"/>
    <cellStyle name="Вывод 2 14 2" xfId="407"/>
    <cellStyle name="Вывод 2 15" xfId="408"/>
    <cellStyle name="Вывод 2 16" xfId="409"/>
    <cellStyle name="Вывод 2 17" xfId="410"/>
    <cellStyle name="Вывод 2 18" xfId="411"/>
    <cellStyle name="Вывод 2 19" xfId="412"/>
    <cellStyle name="Вывод 2 2" xfId="413"/>
    <cellStyle name="Вывод 2 2 2" xfId="414"/>
    <cellStyle name="Вывод 2 2 2 2" xfId="415"/>
    <cellStyle name="Вывод 2 2 3" xfId="416"/>
    <cellStyle name="Вывод 2 2 4" xfId="417"/>
    <cellStyle name="Вывод 2 2 5" xfId="418"/>
    <cellStyle name="Вывод 2 2 6" xfId="419"/>
    <cellStyle name="Вывод 2 20" xfId="420"/>
    <cellStyle name="Вывод 2 3" xfId="421"/>
    <cellStyle name="Вывод 2 3 2" xfId="422"/>
    <cellStyle name="Вывод 2 3 2 2" xfId="423"/>
    <cellStyle name="Вывод 2 3 3" xfId="424"/>
    <cellStyle name="Вывод 2 3 4" xfId="425"/>
    <cellStyle name="Вывод 2 3 5" xfId="426"/>
    <cellStyle name="Вывод 2 3 6" xfId="427"/>
    <cellStyle name="Вывод 2 3 7" xfId="428"/>
    <cellStyle name="Вывод 2 4" xfId="429"/>
    <cellStyle name="Вывод 2 4 2" xfId="430"/>
    <cellStyle name="Вывод 2 4 2 2" xfId="431"/>
    <cellStyle name="Вывод 2 4 3" xfId="432"/>
    <cellStyle name="Вывод 2 4 4" xfId="433"/>
    <cellStyle name="Вывод 2 4 5" xfId="434"/>
    <cellStyle name="Вывод 2 4 6" xfId="435"/>
    <cellStyle name="Вывод 2 4 7" xfId="436"/>
    <cellStyle name="Вывод 2 5" xfId="437"/>
    <cellStyle name="Вывод 2 5 2" xfId="438"/>
    <cellStyle name="Вывод 2 5 2 2" xfId="439"/>
    <cellStyle name="Вывод 2 5 3" xfId="440"/>
    <cellStyle name="Вывод 2 5 4" xfId="441"/>
    <cellStyle name="Вывод 2 5 5" xfId="442"/>
    <cellStyle name="Вывод 2 5 6" xfId="443"/>
    <cellStyle name="Вывод 2 6" xfId="444"/>
    <cellStyle name="Вывод 2 6 2" xfId="445"/>
    <cellStyle name="Вывод 2 6 2 2" xfId="446"/>
    <cellStyle name="Вывод 2 6 3" xfId="447"/>
    <cellStyle name="Вывод 2 6 4" xfId="448"/>
    <cellStyle name="Вывод 2 6 5" xfId="449"/>
    <cellStyle name="Вывод 2 6 6" xfId="450"/>
    <cellStyle name="Вывод 2 7" xfId="451"/>
    <cellStyle name="Вывод 2 7 2" xfId="452"/>
    <cellStyle name="Вывод 2 7 2 2" xfId="453"/>
    <cellStyle name="Вывод 2 7 3" xfId="454"/>
    <cellStyle name="Вывод 2 7 4" xfId="455"/>
    <cellStyle name="Вывод 2 7 5" xfId="456"/>
    <cellStyle name="Вывод 2 7 6" xfId="457"/>
    <cellStyle name="Вывод 2 8" xfId="458"/>
    <cellStyle name="Вывод 2 8 2" xfId="459"/>
    <cellStyle name="Вывод 2 8 2 2" xfId="460"/>
    <cellStyle name="Вывод 2 8 3" xfId="461"/>
    <cellStyle name="Вывод 2 8 4" xfId="462"/>
    <cellStyle name="Вывод 2 8 5" xfId="463"/>
    <cellStyle name="Вывод 2 8 6" xfId="464"/>
    <cellStyle name="Вывод 2 9" xfId="465"/>
    <cellStyle name="Вывод 2 9 2" xfId="466"/>
    <cellStyle name="Вывод 2 9 2 2" xfId="467"/>
    <cellStyle name="Вывод 2 9 3" xfId="468"/>
    <cellStyle name="Вывод 2 9 4" xfId="469"/>
    <cellStyle name="Вывод 2 9 5" xfId="470"/>
    <cellStyle name="Вывод 2 9 6" xfId="471"/>
    <cellStyle name="Вычисление 2" xfId="472"/>
    <cellStyle name="Вычисление 2 10" xfId="473"/>
    <cellStyle name="Вычисление 2 10 2" xfId="474"/>
    <cellStyle name="Вычисление 2 10 2 2" xfId="475"/>
    <cellStyle name="Вычисление 2 10 3" xfId="476"/>
    <cellStyle name="Вычисление 2 10 4" xfId="477"/>
    <cellStyle name="Вычисление 2 10 5" xfId="478"/>
    <cellStyle name="Вычисление 2 10 6" xfId="479"/>
    <cellStyle name="Вычисление 2 11" xfId="480"/>
    <cellStyle name="Вычисление 2 11 2" xfId="481"/>
    <cellStyle name="Вычисление 2 11 2 2" xfId="482"/>
    <cellStyle name="Вычисление 2 11 3" xfId="483"/>
    <cellStyle name="Вычисление 2 11 4" xfId="484"/>
    <cellStyle name="Вычисление 2 11 5" xfId="485"/>
    <cellStyle name="Вычисление 2 11 6" xfId="486"/>
    <cellStyle name="Вычисление 2 12" xfId="487"/>
    <cellStyle name="Вычисление 2 12 2" xfId="488"/>
    <cellStyle name="Вычисление 2 12 2 2" xfId="489"/>
    <cellStyle name="Вычисление 2 12 3" xfId="490"/>
    <cellStyle name="Вычисление 2 12 4" xfId="491"/>
    <cellStyle name="Вычисление 2 12 5" xfId="492"/>
    <cellStyle name="Вычисление 2 12 6" xfId="493"/>
    <cellStyle name="Вычисление 2 13" xfId="494"/>
    <cellStyle name="Вычисление 2 13 2" xfId="495"/>
    <cellStyle name="Вычисление 2 13 2 2" xfId="496"/>
    <cellStyle name="Вычисление 2 13 3" xfId="497"/>
    <cellStyle name="Вычисление 2 13 4" xfId="498"/>
    <cellStyle name="Вычисление 2 13 5" xfId="499"/>
    <cellStyle name="Вычисление 2 13 6" xfId="500"/>
    <cellStyle name="Вычисление 2 14" xfId="501"/>
    <cellStyle name="Вычисление 2 14 2" xfId="502"/>
    <cellStyle name="Вычисление 2 15" xfId="503"/>
    <cellStyle name="Вычисление 2 16" xfId="504"/>
    <cellStyle name="Вычисление 2 17" xfId="505"/>
    <cellStyle name="Вычисление 2 18" xfId="506"/>
    <cellStyle name="Вычисление 2 19" xfId="507"/>
    <cellStyle name="Вычисление 2 2" xfId="508"/>
    <cellStyle name="Вычисление 2 2 2" xfId="509"/>
    <cellStyle name="Вычисление 2 2 2 2" xfId="510"/>
    <cellStyle name="Вычисление 2 2 3" xfId="511"/>
    <cellStyle name="Вычисление 2 2 4" xfId="512"/>
    <cellStyle name="Вычисление 2 2 5" xfId="513"/>
    <cellStyle name="Вычисление 2 2 6" xfId="514"/>
    <cellStyle name="Вычисление 2 20" xfId="515"/>
    <cellStyle name="Вычисление 2 3" xfId="516"/>
    <cellStyle name="Вычисление 2 3 2" xfId="517"/>
    <cellStyle name="Вычисление 2 3 2 2" xfId="518"/>
    <cellStyle name="Вычисление 2 3 3" xfId="519"/>
    <cellStyle name="Вычисление 2 3 4" xfId="520"/>
    <cellStyle name="Вычисление 2 3 5" xfId="521"/>
    <cellStyle name="Вычисление 2 3 6" xfId="522"/>
    <cellStyle name="Вычисление 2 3 7" xfId="523"/>
    <cellStyle name="Вычисление 2 4" xfId="524"/>
    <cellStyle name="Вычисление 2 4 2" xfId="525"/>
    <cellStyle name="Вычисление 2 4 2 2" xfId="526"/>
    <cellStyle name="Вычисление 2 4 3" xfId="527"/>
    <cellStyle name="Вычисление 2 4 4" xfId="528"/>
    <cellStyle name="Вычисление 2 4 5" xfId="529"/>
    <cellStyle name="Вычисление 2 4 6" xfId="530"/>
    <cellStyle name="Вычисление 2 4 7" xfId="531"/>
    <cellStyle name="Вычисление 2 5" xfId="532"/>
    <cellStyle name="Вычисление 2 5 2" xfId="533"/>
    <cellStyle name="Вычисление 2 5 2 2" xfId="534"/>
    <cellStyle name="Вычисление 2 5 3" xfId="535"/>
    <cellStyle name="Вычисление 2 5 4" xfId="536"/>
    <cellStyle name="Вычисление 2 5 5" xfId="537"/>
    <cellStyle name="Вычисление 2 5 6" xfId="538"/>
    <cellStyle name="Вычисление 2 6" xfId="539"/>
    <cellStyle name="Вычисление 2 6 2" xfId="540"/>
    <cellStyle name="Вычисление 2 6 2 2" xfId="541"/>
    <cellStyle name="Вычисление 2 6 3" xfId="542"/>
    <cellStyle name="Вычисление 2 6 4" xfId="543"/>
    <cellStyle name="Вычисление 2 6 5" xfId="544"/>
    <cellStyle name="Вычисление 2 6 6" xfId="545"/>
    <cellStyle name="Вычисление 2 7" xfId="546"/>
    <cellStyle name="Вычисление 2 7 2" xfId="547"/>
    <cellStyle name="Вычисление 2 7 2 2" xfId="548"/>
    <cellStyle name="Вычисление 2 7 3" xfId="549"/>
    <cellStyle name="Вычисление 2 7 4" xfId="550"/>
    <cellStyle name="Вычисление 2 7 5" xfId="551"/>
    <cellStyle name="Вычисление 2 7 6" xfId="552"/>
    <cellStyle name="Вычисление 2 8" xfId="553"/>
    <cellStyle name="Вычисление 2 8 2" xfId="554"/>
    <cellStyle name="Вычисление 2 8 2 2" xfId="555"/>
    <cellStyle name="Вычисление 2 8 3" xfId="556"/>
    <cellStyle name="Вычисление 2 8 4" xfId="557"/>
    <cellStyle name="Вычисление 2 8 5" xfId="558"/>
    <cellStyle name="Вычисление 2 8 6" xfId="559"/>
    <cellStyle name="Вычисление 2 9" xfId="560"/>
    <cellStyle name="Вычисление 2 9 2" xfId="561"/>
    <cellStyle name="Вычисление 2 9 2 2" xfId="562"/>
    <cellStyle name="Вычисление 2 9 3" xfId="563"/>
    <cellStyle name="Вычисление 2 9 4" xfId="564"/>
    <cellStyle name="Вычисление 2 9 5" xfId="565"/>
    <cellStyle name="Вычисление 2 9 6" xfId="566"/>
    <cellStyle name="Гиперссылка 2" xfId="567"/>
    <cellStyle name="Гиперссылка 2 2" xfId="568"/>
    <cellStyle name="Гиперссылка 2 2 2" xfId="569"/>
    <cellStyle name="Денежный 2" xfId="570"/>
    <cellStyle name="Денежный 2 10" xfId="571"/>
    <cellStyle name="Денежный 2 2" xfId="572"/>
    <cellStyle name="Денежный 2 2 10" xfId="573"/>
    <cellStyle name="Денежный 2 2 2" xfId="574"/>
    <cellStyle name="Денежный 2 2 3" xfId="575"/>
    <cellStyle name="Денежный 2 2 4" xfId="576"/>
    <cellStyle name="Денежный 2 2 5" xfId="577"/>
    <cellStyle name="Денежный 2 2 6" xfId="578"/>
    <cellStyle name="Денежный 2 2 7" xfId="579"/>
    <cellStyle name="Денежный 2 2 8" xfId="580"/>
    <cellStyle name="Денежный 2 2 9" xfId="581"/>
    <cellStyle name="Денежный 2 3" xfId="582"/>
    <cellStyle name="Денежный 2 4" xfId="583"/>
    <cellStyle name="Денежный 2 5" xfId="584"/>
    <cellStyle name="Денежный 2 6" xfId="585"/>
    <cellStyle name="Денежный 2 7" xfId="586"/>
    <cellStyle name="Денежный 2 8" xfId="587"/>
    <cellStyle name="Денежный 2 9" xfId="588"/>
    <cellStyle name="Денежный 3" xfId="589"/>
    <cellStyle name="Денежный 3 2" xfId="590"/>
    <cellStyle name="Денежный 3 3" xfId="591"/>
    <cellStyle name="Денежный 3 4" xfId="592"/>
    <cellStyle name="Заголовок 1 2" xfId="593"/>
    <cellStyle name="Заголовок 1 2 10" xfId="594"/>
    <cellStyle name="Заголовок 1 2 11" xfId="595"/>
    <cellStyle name="Заголовок 1 2 12" xfId="596"/>
    <cellStyle name="Заголовок 1 2 13" xfId="597"/>
    <cellStyle name="Заголовок 1 2 2" xfId="598"/>
    <cellStyle name="Заголовок 1 2 3" xfId="599"/>
    <cellStyle name="Заголовок 1 2 3 2" xfId="600"/>
    <cellStyle name="Заголовок 1 2 4" xfId="601"/>
    <cellStyle name="Заголовок 1 2 4 2" xfId="602"/>
    <cellStyle name="Заголовок 1 2 5" xfId="603"/>
    <cellStyle name="Заголовок 1 2 6" xfId="604"/>
    <cellStyle name="Заголовок 1 2 7" xfId="605"/>
    <cellStyle name="Заголовок 1 2 8" xfId="606"/>
    <cellStyle name="Заголовок 1 2 9" xfId="607"/>
    <cellStyle name="Заголовок 2 2" xfId="608"/>
    <cellStyle name="Заголовок 2 2 10" xfId="609"/>
    <cellStyle name="Заголовок 2 2 11" xfId="610"/>
    <cellStyle name="Заголовок 2 2 12" xfId="611"/>
    <cellStyle name="Заголовок 2 2 13" xfId="612"/>
    <cellStyle name="Заголовок 2 2 2" xfId="613"/>
    <cellStyle name="Заголовок 2 2 3" xfId="614"/>
    <cellStyle name="Заголовок 2 2 3 2" xfId="615"/>
    <cellStyle name="Заголовок 2 2 4" xfId="616"/>
    <cellStyle name="Заголовок 2 2 4 2" xfId="617"/>
    <cellStyle name="Заголовок 2 2 5" xfId="618"/>
    <cellStyle name="Заголовок 2 2 6" xfId="619"/>
    <cellStyle name="Заголовок 2 2 7" xfId="620"/>
    <cellStyle name="Заголовок 2 2 8" xfId="621"/>
    <cellStyle name="Заголовок 2 2 9" xfId="622"/>
    <cellStyle name="Заголовок 3 2" xfId="623"/>
    <cellStyle name="Заголовок 3 2 10" xfId="624"/>
    <cellStyle name="Заголовок 3 2 11" xfId="625"/>
    <cellStyle name="Заголовок 3 2 12" xfId="626"/>
    <cellStyle name="Заголовок 3 2 13" xfId="627"/>
    <cellStyle name="Заголовок 3 2 2" xfId="628"/>
    <cellStyle name="Заголовок 3 2 3" xfId="629"/>
    <cellStyle name="Заголовок 3 2 3 2" xfId="630"/>
    <cellStyle name="Заголовок 3 2 4" xfId="631"/>
    <cellStyle name="Заголовок 3 2 4 2" xfId="632"/>
    <cellStyle name="Заголовок 3 2 5" xfId="633"/>
    <cellStyle name="Заголовок 3 2 6" xfId="634"/>
    <cellStyle name="Заголовок 3 2 7" xfId="635"/>
    <cellStyle name="Заголовок 3 2 8" xfId="636"/>
    <cellStyle name="Заголовок 3 2 9" xfId="637"/>
    <cellStyle name="Заголовок 4 2" xfId="638"/>
    <cellStyle name="Заголовок 4 2 10" xfId="639"/>
    <cellStyle name="Заголовок 4 2 11" xfId="640"/>
    <cellStyle name="Заголовок 4 2 12" xfId="641"/>
    <cellStyle name="Заголовок 4 2 13" xfId="642"/>
    <cellStyle name="Заголовок 4 2 2" xfId="643"/>
    <cellStyle name="Заголовок 4 2 3" xfId="644"/>
    <cellStyle name="Заголовок 4 2 3 2" xfId="645"/>
    <cellStyle name="Заголовок 4 2 4" xfId="646"/>
    <cellStyle name="Заголовок 4 2 4 2" xfId="647"/>
    <cellStyle name="Заголовок 4 2 5" xfId="648"/>
    <cellStyle name="Заголовок 4 2 6" xfId="649"/>
    <cellStyle name="Заголовок 4 2 7" xfId="650"/>
    <cellStyle name="Заголовок 4 2 8" xfId="651"/>
    <cellStyle name="Заголовок 4 2 9" xfId="652"/>
    <cellStyle name="Итог 2" xfId="653"/>
    <cellStyle name="Итог 2 10" xfId="654"/>
    <cellStyle name="Итог 2 10 2" xfId="655"/>
    <cellStyle name="Итог 2 10 2 2" xfId="656"/>
    <cellStyle name="Итог 2 10 3" xfId="657"/>
    <cellStyle name="Итог 2 10 4" xfId="658"/>
    <cellStyle name="Итог 2 10 5" xfId="659"/>
    <cellStyle name="Итог 2 10 6" xfId="660"/>
    <cellStyle name="Итог 2 11" xfId="661"/>
    <cellStyle name="Итог 2 11 2" xfId="662"/>
    <cellStyle name="Итог 2 11 2 2" xfId="663"/>
    <cellStyle name="Итог 2 11 3" xfId="664"/>
    <cellStyle name="Итог 2 11 4" xfId="665"/>
    <cellStyle name="Итог 2 11 5" xfId="666"/>
    <cellStyle name="Итог 2 11 6" xfId="667"/>
    <cellStyle name="Итог 2 12" xfId="668"/>
    <cellStyle name="Итог 2 12 2" xfId="669"/>
    <cellStyle name="Итог 2 12 2 2" xfId="670"/>
    <cellStyle name="Итог 2 12 3" xfId="671"/>
    <cellStyle name="Итог 2 12 4" xfId="672"/>
    <cellStyle name="Итог 2 12 5" xfId="673"/>
    <cellStyle name="Итог 2 12 6" xfId="674"/>
    <cellStyle name="Итог 2 13" xfId="675"/>
    <cellStyle name="Итог 2 13 2" xfId="676"/>
    <cellStyle name="Итог 2 13 2 2" xfId="677"/>
    <cellStyle name="Итог 2 13 3" xfId="678"/>
    <cellStyle name="Итог 2 13 4" xfId="679"/>
    <cellStyle name="Итог 2 13 5" xfId="680"/>
    <cellStyle name="Итог 2 13 6" xfId="681"/>
    <cellStyle name="Итог 2 14" xfId="682"/>
    <cellStyle name="Итог 2 14 2" xfId="683"/>
    <cellStyle name="Итог 2 15" xfId="684"/>
    <cellStyle name="Итог 2 16" xfId="685"/>
    <cellStyle name="Итог 2 17" xfId="686"/>
    <cellStyle name="Итог 2 18" xfId="687"/>
    <cellStyle name="Итог 2 19" xfId="688"/>
    <cellStyle name="Итог 2 2" xfId="689"/>
    <cellStyle name="Итог 2 2 2" xfId="690"/>
    <cellStyle name="Итог 2 2 2 2" xfId="691"/>
    <cellStyle name="Итог 2 2 3" xfId="692"/>
    <cellStyle name="Итог 2 2 4" xfId="693"/>
    <cellStyle name="Итог 2 2 5" xfId="694"/>
    <cellStyle name="Итог 2 2 6" xfId="695"/>
    <cellStyle name="Итог 2 20" xfId="696"/>
    <cellStyle name="Итог 2 3" xfId="697"/>
    <cellStyle name="Итог 2 3 2" xfId="698"/>
    <cellStyle name="Итог 2 3 2 2" xfId="699"/>
    <cellStyle name="Итог 2 3 3" xfId="700"/>
    <cellStyle name="Итог 2 3 4" xfId="701"/>
    <cellStyle name="Итог 2 3 5" xfId="702"/>
    <cellStyle name="Итог 2 3 6" xfId="703"/>
    <cellStyle name="Итог 2 3 7" xfId="704"/>
    <cellStyle name="Итог 2 4" xfId="705"/>
    <cellStyle name="Итог 2 4 2" xfId="706"/>
    <cellStyle name="Итог 2 4 2 2" xfId="707"/>
    <cellStyle name="Итог 2 4 3" xfId="708"/>
    <cellStyle name="Итог 2 4 4" xfId="709"/>
    <cellStyle name="Итог 2 4 5" xfId="710"/>
    <cellStyle name="Итог 2 4 6" xfId="711"/>
    <cellStyle name="Итог 2 4 7" xfId="712"/>
    <cellStyle name="Итог 2 5" xfId="713"/>
    <cellStyle name="Итог 2 5 2" xfId="714"/>
    <cellStyle name="Итог 2 5 2 2" xfId="715"/>
    <cellStyle name="Итог 2 5 3" xfId="716"/>
    <cellStyle name="Итог 2 5 4" xfId="717"/>
    <cellStyle name="Итог 2 5 5" xfId="718"/>
    <cellStyle name="Итог 2 5 6" xfId="719"/>
    <cellStyle name="Итог 2 6" xfId="720"/>
    <cellStyle name="Итог 2 6 2" xfId="721"/>
    <cellStyle name="Итог 2 6 2 2" xfId="722"/>
    <cellStyle name="Итог 2 6 3" xfId="723"/>
    <cellStyle name="Итог 2 6 4" xfId="724"/>
    <cellStyle name="Итог 2 6 5" xfId="725"/>
    <cellStyle name="Итог 2 6 6" xfId="726"/>
    <cellStyle name="Итог 2 7" xfId="727"/>
    <cellStyle name="Итог 2 7 2" xfId="728"/>
    <cellStyle name="Итог 2 7 2 2" xfId="729"/>
    <cellStyle name="Итог 2 7 3" xfId="730"/>
    <cellStyle name="Итог 2 7 4" xfId="731"/>
    <cellStyle name="Итог 2 7 5" xfId="732"/>
    <cellStyle name="Итог 2 7 6" xfId="733"/>
    <cellStyle name="Итог 2 8" xfId="734"/>
    <cellStyle name="Итог 2 8 2" xfId="735"/>
    <cellStyle name="Итог 2 8 2 2" xfId="736"/>
    <cellStyle name="Итог 2 8 3" xfId="737"/>
    <cellStyle name="Итог 2 8 4" xfId="738"/>
    <cellStyle name="Итог 2 8 5" xfId="739"/>
    <cellStyle name="Итог 2 8 6" xfId="740"/>
    <cellStyle name="Итог 2 9" xfId="741"/>
    <cellStyle name="Итог 2 9 2" xfId="742"/>
    <cellStyle name="Итог 2 9 2 2" xfId="743"/>
    <cellStyle name="Итог 2 9 3" xfId="744"/>
    <cellStyle name="Итог 2 9 4" xfId="745"/>
    <cellStyle name="Итог 2 9 5" xfId="746"/>
    <cellStyle name="Итог 2 9 6" xfId="747"/>
    <cellStyle name="Контрольная ячейка 2" xfId="748"/>
    <cellStyle name="Название 2" xfId="749"/>
    <cellStyle name="Название 2 10" xfId="750"/>
    <cellStyle name="Название 2 11" xfId="751"/>
    <cellStyle name="Название 2 12" xfId="752"/>
    <cellStyle name="Название 2 13" xfId="753"/>
    <cellStyle name="Название 2 2" xfId="754"/>
    <cellStyle name="Название 2 3" xfId="755"/>
    <cellStyle name="Название 2 3 2" xfId="756"/>
    <cellStyle name="Название 2 4" xfId="757"/>
    <cellStyle name="Название 2 4 2" xfId="758"/>
    <cellStyle name="Название 2 5" xfId="759"/>
    <cellStyle name="Название 2 6" xfId="760"/>
    <cellStyle name="Название 2 7" xfId="761"/>
    <cellStyle name="Название 2 8" xfId="762"/>
    <cellStyle name="Название 2 9" xfId="763"/>
    <cellStyle name="Нейтральный 2" xfId="764"/>
    <cellStyle name="Обычный" xfId="0" builtinId="0"/>
    <cellStyle name="Обычный 10" xfId="765"/>
    <cellStyle name="Обычный 10 2" xfId="766"/>
    <cellStyle name="Обычный 10 3" xfId="767"/>
    <cellStyle name="Обычный 10 4" xfId="768"/>
    <cellStyle name="Обычный 100" xfId="769"/>
    <cellStyle name="Обычный 100 2" xfId="770"/>
    <cellStyle name="Обычный 100 2 2" xfId="771"/>
    <cellStyle name="Обычный 100 2 2 2" xfId="772"/>
    <cellStyle name="Обычный 100 2 3" xfId="773"/>
    <cellStyle name="Обычный 100 2 4" xfId="774"/>
    <cellStyle name="Обычный 100 3" xfId="775"/>
    <cellStyle name="Обычный 100 3 2" xfId="776"/>
    <cellStyle name="Обычный 100 3 2 2" xfId="777"/>
    <cellStyle name="Обычный 100 3 3" xfId="778"/>
    <cellStyle name="Обычный 100 3 4" xfId="779"/>
    <cellStyle name="Обычный 100 4" xfId="780"/>
    <cellStyle name="Обычный 100 4 2" xfId="781"/>
    <cellStyle name="Обычный 100 4 2 2" xfId="782"/>
    <cellStyle name="Обычный 100 4 2 2 2" xfId="783"/>
    <cellStyle name="Обычный 100 4 2 3" xfId="784"/>
    <cellStyle name="Обычный 100 4 2 4" xfId="785"/>
    <cellStyle name="Обычный 100 4 3" xfId="786"/>
    <cellStyle name="Обычный 100 4 3 2" xfId="787"/>
    <cellStyle name="Обычный 100 4 3 3" xfId="788"/>
    <cellStyle name="Обычный 100 4 4" xfId="789"/>
    <cellStyle name="Обычный 100 4 4 2" xfId="790"/>
    <cellStyle name="Обычный 100 4 4 2 2" xfId="791"/>
    <cellStyle name="Обычный 100 4 4 3" xfId="792"/>
    <cellStyle name="Обычный 100 4 4 4" xfId="793"/>
    <cellStyle name="Обычный 100 4 5" xfId="794"/>
    <cellStyle name="Обычный 100 4 5 2" xfId="795"/>
    <cellStyle name="Обычный 100 4 6" xfId="796"/>
    <cellStyle name="Обычный 100 5" xfId="797"/>
    <cellStyle name="Обычный 100 5 2" xfId="798"/>
    <cellStyle name="Обычный 100 6" xfId="799"/>
    <cellStyle name="Обычный 100_формы_1" xfId="800"/>
    <cellStyle name="Обычный 101" xfId="801"/>
    <cellStyle name="Обычный 101 2" xfId="802"/>
    <cellStyle name="Обычный 101 3" xfId="803"/>
    <cellStyle name="Обычный 102" xfId="804"/>
    <cellStyle name="Обычный 102 2" xfId="805"/>
    <cellStyle name="Обычный 102 3" xfId="806"/>
    <cellStyle name="Обычный 103" xfId="807"/>
    <cellStyle name="Обычный 103 2" xfId="808"/>
    <cellStyle name="Обычный 103 2 2" xfId="809"/>
    <cellStyle name="Обычный 103 3" xfId="810"/>
    <cellStyle name="Обычный 103 3 2" xfId="811"/>
    <cellStyle name="Обычный 104" xfId="812"/>
    <cellStyle name="Обычный 104 2" xfId="813"/>
    <cellStyle name="Обычный 105" xfId="814"/>
    <cellStyle name="Обычный 105 2" xfId="815"/>
    <cellStyle name="Обычный 106" xfId="816"/>
    <cellStyle name="Обычный 106 2" xfId="817"/>
    <cellStyle name="Обычный 107" xfId="818"/>
    <cellStyle name="Обычный 107 2" xfId="819"/>
    <cellStyle name="Обычный 11" xfId="820"/>
    <cellStyle name="Обычный 11 10" xfId="821"/>
    <cellStyle name="Обычный 11 11" xfId="822"/>
    <cellStyle name="Обычный 11 12" xfId="823"/>
    <cellStyle name="Обычный 11 13" xfId="824"/>
    <cellStyle name="Обычный 11 14" xfId="825"/>
    <cellStyle name="Обычный 11 15" xfId="826"/>
    <cellStyle name="Обычный 11 16" xfId="827"/>
    <cellStyle name="Обычный 11 17" xfId="828"/>
    <cellStyle name="Обычный 11 18" xfId="829"/>
    <cellStyle name="Обычный 11 19" xfId="830"/>
    <cellStyle name="Обычный 11 2" xfId="831"/>
    <cellStyle name="Обычный 11 2 2" xfId="832"/>
    <cellStyle name="Обычный 11 2 3" xfId="833"/>
    <cellStyle name="Обычный 11 2 4" xfId="834"/>
    <cellStyle name="Обычный 11 2 5" xfId="835"/>
    <cellStyle name="Обычный 11 20" xfId="836"/>
    <cellStyle name="Обычный 11 21" xfId="837"/>
    <cellStyle name="Обычный 11 22" xfId="838"/>
    <cellStyle name="Обычный 11 23" xfId="839"/>
    <cellStyle name="Обычный 11 24" xfId="840"/>
    <cellStyle name="Обычный 11 25" xfId="841"/>
    <cellStyle name="Обычный 11 26" xfId="842"/>
    <cellStyle name="Обычный 11 27" xfId="843"/>
    <cellStyle name="Обычный 11 28" xfId="844"/>
    <cellStyle name="Обычный 11 29" xfId="845"/>
    <cellStyle name="Обычный 11 3" xfId="846"/>
    <cellStyle name="Обычный 11 30" xfId="847"/>
    <cellStyle name="Обычный 11 31" xfId="848"/>
    <cellStyle name="Обычный 11 32" xfId="849"/>
    <cellStyle name="Обычный 11 33" xfId="850"/>
    <cellStyle name="Обычный 11 34" xfId="851"/>
    <cellStyle name="Обычный 11 35" xfId="852"/>
    <cellStyle name="Обычный 11 36" xfId="853"/>
    <cellStyle name="Обычный 11 37" xfId="854"/>
    <cellStyle name="Обычный 11 38" xfId="855"/>
    <cellStyle name="Обычный 11 39" xfId="856"/>
    <cellStyle name="Обычный 11 4" xfId="857"/>
    <cellStyle name="Обычный 11 4 2" xfId="858"/>
    <cellStyle name="Обычный 11 40" xfId="859"/>
    <cellStyle name="Обычный 11 41" xfId="860"/>
    <cellStyle name="Обычный 11 42" xfId="861"/>
    <cellStyle name="Обычный 11 43" xfId="862"/>
    <cellStyle name="Обычный 11 44" xfId="863"/>
    <cellStyle name="Обычный 11 45" xfId="864"/>
    <cellStyle name="Обычный 11 5" xfId="865"/>
    <cellStyle name="Обычный 11 5 2" xfId="866"/>
    <cellStyle name="Обычный 11 6" xfId="867"/>
    <cellStyle name="Обычный 11 7" xfId="868"/>
    <cellStyle name="Обычный 11 8" xfId="869"/>
    <cellStyle name="Обычный 11 9" xfId="870"/>
    <cellStyle name="Обычный 12" xfId="871"/>
    <cellStyle name="Обычный 12 10" xfId="872"/>
    <cellStyle name="Обычный 12 11" xfId="873"/>
    <cellStyle name="Обычный 12 12" xfId="874"/>
    <cellStyle name="Обычный 12 13" xfId="875"/>
    <cellStyle name="Обычный 12 14" xfId="876"/>
    <cellStyle name="Обычный 12 15" xfId="877"/>
    <cellStyle name="Обычный 12 16" xfId="878"/>
    <cellStyle name="Обычный 12 17" xfId="879"/>
    <cellStyle name="Обычный 12 18" xfId="880"/>
    <cellStyle name="Обычный 12 19" xfId="881"/>
    <cellStyle name="Обычный 12 2" xfId="882"/>
    <cellStyle name="Обычный 12 2 2" xfId="883"/>
    <cellStyle name="Обычный 12 2 3" xfId="884"/>
    <cellStyle name="Обычный 12 2 4" xfId="885"/>
    <cellStyle name="Обычный 12 2 5" xfId="886"/>
    <cellStyle name="Обычный 12 20" xfId="887"/>
    <cellStyle name="Обычный 12 21" xfId="888"/>
    <cellStyle name="Обычный 12 22" xfId="889"/>
    <cellStyle name="Обычный 12 23" xfId="890"/>
    <cellStyle name="Обычный 12 24" xfId="891"/>
    <cellStyle name="Обычный 12 25" xfId="892"/>
    <cellStyle name="Обычный 12 26" xfId="893"/>
    <cellStyle name="Обычный 12 27" xfId="894"/>
    <cellStyle name="Обычный 12 28" xfId="895"/>
    <cellStyle name="Обычный 12 29" xfId="896"/>
    <cellStyle name="Обычный 12 3" xfId="897"/>
    <cellStyle name="Обычный 12 30" xfId="898"/>
    <cellStyle name="Обычный 12 31" xfId="899"/>
    <cellStyle name="Обычный 12 32" xfId="900"/>
    <cellStyle name="Обычный 12 33" xfId="901"/>
    <cellStyle name="Обычный 12 34" xfId="902"/>
    <cellStyle name="Обычный 12 35" xfId="903"/>
    <cellStyle name="Обычный 12 36" xfId="904"/>
    <cellStyle name="Обычный 12 37" xfId="905"/>
    <cellStyle name="Обычный 12 38" xfId="906"/>
    <cellStyle name="Обычный 12 39" xfId="907"/>
    <cellStyle name="Обычный 12 4" xfId="908"/>
    <cellStyle name="Обычный 12 4 2" xfId="909"/>
    <cellStyle name="Обычный 12 40" xfId="910"/>
    <cellStyle name="Обычный 12 41" xfId="911"/>
    <cellStyle name="Обычный 12 42" xfId="912"/>
    <cellStyle name="Обычный 12 43" xfId="913"/>
    <cellStyle name="Обычный 12 44" xfId="914"/>
    <cellStyle name="Обычный 12 45" xfId="915"/>
    <cellStyle name="Обычный 12 5" xfId="916"/>
    <cellStyle name="Обычный 12 5 2" xfId="917"/>
    <cellStyle name="Обычный 12 6" xfId="918"/>
    <cellStyle name="Обычный 12 6 2" xfId="919"/>
    <cellStyle name="Обычный 12 7" xfId="920"/>
    <cellStyle name="Обычный 12 7 2" xfId="921"/>
    <cellStyle name="Обычный 12 8" xfId="922"/>
    <cellStyle name="Обычный 12 9" xfId="923"/>
    <cellStyle name="Обычный 13" xfId="924"/>
    <cellStyle name="Обычный 13 10" xfId="925"/>
    <cellStyle name="Обычный 13 11" xfId="926"/>
    <cellStyle name="Обычный 13 12" xfId="927"/>
    <cellStyle name="Обычный 13 13" xfId="928"/>
    <cellStyle name="Обычный 13 14" xfId="929"/>
    <cellStyle name="Обычный 13 15" xfId="930"/>
    <cellStyle name="Обычный 13 16" xfId="931"/>
    <cellStyle name="Обычный 13 17" xfId="932"/>
    <cellStyle name="Обычный 13 18" xfId="933"/>
    <cellStyle name="Обычный 13 19" xfId="934"/>
    <cellStyle name="Обычный 13 2" xfId="935"/>
    <cellStyle name="Обычный 13 2 2" xfId="936"/>
    <cellStyle name="Обычный 13 2 3" xfId="937"/>
    <cellStyle name="Обычный 13 2 4" xfId="938"/>
    <cellStyle name="Обычный 13 2 5" xfId="939"/>
    <cellStyle name="Обычный 13 20" xfId="940"/>
    <cellStyle name="Обычный 13 21" xfId="941"/>
    <cellStyle name="Обычный 13 22" xfId="942"/>
    <cellStyle name="Обычный 13 23" xfId="943"/>
    <cellStyle name="Обычный 13 24" xfId="944"/>
    <cellStyle name="Обычный 13 25" xfId="945"/>
    <cellStyle name="Обычный 13 26" xfId="946"/>
    <cellStyle name="Обычный 13 27" xfId="947"/>
    <cellStyle name="Обычный 13 28" xfId="948"/>
    <cellStyle name="Обычный 13 29" xfId="949"/>
    <cellStyle name="Обычный 13 3" xfId="950"/>
    <cellStyle name="Обычный 13 30" xfId="951"/>
    <cellStyle name="Обычный 13 31" xfId="952"/>
    <cellStyle name="Обычный 13 32" xfId="953"/>
    <cellStyle name="Обычный 13 33" xfId="954"/>
    <cellStyle name="Обычный 13 34" xfId="955"/>
    <cellStyle name="Обычный 13 35" xfId="956"/>
    <cellStyle name="Обычный 13 36" xfId="957"/>
    <cellStyle name="Обычный 13 37" xfId="958"/>
    <cellStyle name="Обычный 13 38" xfId="959"/>
    <cellStyle name="Обычный 13 39" xfId="960"/>
    <cellStyle name="Обычный 13 4" xfId="961"/>
    <cellStyle name="Обычный 13 40" xfId="962"/>
    <cellStyle name="Обычный 13 41" xfId="963"/>
    <cellStyle name="Обычный 13 42" xfId="964"/>
    <cellStyle name="Обычный 13 43" xfId="965"/>
    <cellStyle name="Обычный 13 44" xfId="966"/>
    <cellStyle name="Обычный 13 5" xfId="967"/>
    <cellStyle name="Обычный 13 6" xfId="968"/>
    <cellStyle name="Обычный 13 7" xfId="969"/>
    <cellStyle name="Обычный 13 8" xfId="970"/>
    <cellStyle name="Обычный 13 9" xfId="971"/>
    <cellStyle name="Обычный 14" xfId="972"/>
    <cellStyle name="Обычный 14 10" xfId="973"/>
    <cellStyle name="Обычный 14 2" xfId="974"/>
    <cellStyle name="Обычный 14 2 2" xfId="975"/>
    <cellStyle name="Обычный 14 2 2 2" xfId="976"/>
    <cellStyle name="Обычный 14 2 2 3" xfId="977"/>
    <cellStyle name="Обычный 14 2 2 4" xfId="978"/>
    <cellStyle name="Обычный 14 2 2 5" xfId="979"/>
    <cellStyle name="Обычный 14 2 3" xfId="980"/>
    <cellStyle name="Обычный 14 2 4" xfId="981"/>
    <cellStyle name="Обычный 14 2 5" xfId="982"/>
    <cellStyle name="Обычный 14 2 6" xfId="983"/>
    <cellStyle name="Обычный 14 3" xfId="984"/>
    <cellStyle name="Обычный 14 3 2" xfId="985"/>
    <cellStyle name="Обычный 14 3 3" xfId="986"/>
    <cellStyle name="Обычный 14 3 4" xfId="987"/>
    <cellStyle name="Обычный 14 3 5" xfId="988"/>
    <cellStyle name="Обычный 14 4" xfId="989"/>
    <cellStyle name="Обычный 14 4 2" xfId="990"/>
    <cellStyle name="Обычный 14 5" xfId="991"/>
    <cellStyle name="Обычный 14 6" xfId="992"/>
    <cellStyle name="Обычный 14 7" xfId="993"/>
    <cellStyle name="Обычный 14 8" xfId="994"/>
    <cellStyle name="Обычный 14 9" xfId="995"/>
    <cellStyle name="Обычный 15" xfId="996"/>
    <cellStyle name="Обычный 15 10" xfId="997"/>
    <cellStyle name="Обычный 15 10 2" xfId="998"/>
    <cellStyle name="Обычный 15 10 2 2" xfId="999"/>
    <cellStyle name="Обычный 15 10 3" xfId="1000"/>
    <cellStyle name="Обычный 15 11" xfId="1001"/>
    <cellStyle name="Обычный 15 11 2" xfId="1002"/>
    <cellStyle name="Обычный 15 11 3" xfId="1003"/>
    <cellStyle name="Обычный 15 12" xfId="1004"/>
    <cellStyle name="Обычный 15 12 2" xfId="1005"/>
    <cellStyle name="Обычный 15 13" xfId="1006"/>
    <cellStyle name="Обычный 15 13 2" xfId="1007"/>
    <cellStyle name="Обычный 15 14" xfId="1008"/>
    <cellStyle name="Обычный 15 15" xfId="1009"/>
    <cellStyle name="Обычный 15 16" xfId="1010"/>
    <cellStyle name="Обычный 15 17" xfId="1011"/>
    <cellStyle name="Обычный 15 18" xfId="1012"/>
    <cellStyle name="Обычный 15 19" xfId="1013"/>
    <cellStyle name="Обычный 15 2" xfId="1014"/>
    <cellStyle name="Обычный 15 2 10" xfId="1015"/>
    <cellStyle name="Обычный 15 2 11" xfId="1016"/>
    <cellStyle name="Обычный 15 2 12" xfId="1017"/>
    <cellStyle name="Обычный 15 2 13" xfId="1018"/>
    <cellStyle name="Обычный 15 2 14" xfId="1019"/>
    <cellStyle name="Обычный 15 2 15" xfId="1020"/>
    <cellStyle name="Обычный 15 2 16" xfId="1021"/>
    <cellStyle name="Обычный 15 2 17" xfId="1022"/>
    <cellStyle name="Обычный 15 2 18" xfId="1023"/>
    <cellStyle name="Обычный 15 2 19" xfId="1024"/>
    <cellStyle name="Обычный 15 2 2" xfId="1025"/>
    <cellStyle name="Обычный 15 2 2 2" xfId="1026"/>
    <cellStyle name="Обычный 15 2 20" xfId="1027"/>
    <cellStyle name="Обычный 15 2 21" xfId="1028"/>
    <cellStyle name="Обычный 15 2 22" xfId="1029"/>
    <cellStyle name="Обычный 15 2 23" xfId="1030"/>
    <cellStyle name="Обычный 15 2 24" xfId="1031"/>
    <cellStyle name="Обычный 15 2 25" xfId="1032"/>
    <cellStyle name="Обычный 15 2 26" xfId="1033"/>
    <cellStyle name="Обычный 15 2 27" xfId="1034"/>
    <cellStyle name="Обычный 15 2 28" xfId="1035"/>
    <cellStyle name="Обычный 15 2 29" xfId="1036"/>
    <cellStyle name="Обычный 15 2 3" xfId="1037"/>
    <cellStyle name="Обычный 15 2 3 2" xfId="1038"/>
    <cellStyle name="Обычный 15 2 30" xfId="1039"/>
    <cellStyle name="Обычный 15 2 31" xfId="1040"/>
    <cellStyle name="Обычный 15 2 32" xfId="1041"/>
    <cellStyle name="Обычный 15 2 33" xfId="1042"/>
    <cellStyle name="Обычный 15 2 34" xfId="1043"/>
    <cellStyle name="Обычный 15 2 35" xfId="1044"/>
    <cellStyle name="Обычный 15 2 36" xfId="1045"/>
    <cellStyle name="Обычный 15 2 37" xfId="1046"/>
    <cellStyle name="Обычный 15 2 38" xfId="1047"/>
    <cellStyle name="Обычный 15 2 39" xfId="1048"/>
    <cellStyle name="Обычный 15 2 4" xfId="1049"/>
    <cellStyle name="Обычный 15 2 4 2" xfId="1050"/>
    <cellStyle name="Обычный 15 2 40" xfId="1051"/>
    <cellStyle name="Обычный 15 2 41" xfId="1052"/>
    <cellStyle name="Обычный 15 2 42" xfId="1053"/>
    <cellStyle name="Обычный 15 2 43" xfId="1054"/>
    <cellStyle name="Обычный 15 2 5" xfId="1055"/>
    <cellStyle name="Обычный 15 2 6" xfId="1056"/>
    <cellStyle name="Обычный 15 2 7" xfId="1057"/>
    <cellStyle name="Обычный 15 2 8" xfId="1058"/>
    <cellStyle name="Обычный 15 2 9" xfId="1059"/>
    <cellStyle name="Обычный 15 20" xfId="1060"/>
    <cellStyle name="Обычный 15 21" xfId="1061"/>
    <cellStyle name="Обычный 15 22" xfId="1062"/>
    <cellStyle name="Обычный 15 23" xfId="1063"/>
    <cellStyle name="Обычный 15 24" xfId="1064"/>
    <cellStyle name="Обычный 15 25" xfId="1065"/>
    <cellStyle name="Обычный 15 26" xfId="1066"/>
    <cellStyle name="Обычный 15 27" xfId="1067"/>
    <cellStyle name="Обычный 15 28" xfId="1068"/>
    <cellStyle name="Обычный 15 29" xfId="1069"/>
    <cellStyle name="Обычный 15 3" xfId="1070"/>
    <cellStyle name="Обычный 15 30" xfId="1071"/>
    <cellStyle name="Обычный 15 31" xfId="1072"/>
    <cellStyle name="Обычный 15 32" xfId="1073"/>
    <cellStyle name="Обычный 15 33" xfId="1074"/>
    <cellStyle name="Обычный 15 34" xfId="1075"/>
    <cellStyle name="Обычный 15 35" xfId="1076"/>
    <cellStyle name="Обычный 15 36" xfId="1077"/>
    <cellStyle name="Обычный 15 37" xfId="1078"/>
    <cellStyle name="Обычный 15 38" xfId="1079"/>
    <cellStyle name="Обычный 15 39" xfId="1080"/>
    <cellStyle name="Обычный 15 4" xfId="1081"/>
    <cellStyle name="Обычный 15 4 2" xfId="1082"/>
    <cellStyle name="Обычный 15 4 2 2" xfId="1083"/>
    <cellStyle name="Обычный 15 4 2 3" xfId="1084"/>
    <cellStyle name="Обычный 15 4 3" xfId="1085"/>
    <cellStyle name="Обычный 15 4 3 2" xfId="1086"/>
    <cellStyle name="Обычный 15 4 4" xfId="1087"/>
    <cellStyle name="Обычный 15 4 4 2" xfId="1088"/>
    <cellStyle name="Обычный 15 4 5" xfId="1089"/>
    <cellStyle name="Обычный 15 4 6" xfId="1090"/>
    <cellStyle name="Обычный 15 40" xfId="1091"/>
    <cellStyle name="Обычный 15 41" xfId="1092"/>
    <cellStyle name="Обычный 15 42" xfId="1093"/>
    <cellStyle name="Обычный 15 43" xfId="1094"/>
    <cellStyle name="Обычный 15 44" xfId="1095"/>
    <cellStyle name="Обычный 15 45" xfId="1096"/>
    <cellStyle name="Обычный 15 46" xfId="1097"/>
    <cellStyle name="Обычный 15 47" xfId="1098"/>
    <cellStyle name="Обычный 15 48" xfId="1099"/>
    <cellStyle name="Обычный 15 49" xfId="1100"/>
    <cellStyle name="Обычный 15 5" xfId="1101"/>
    <cellStyle name="Обычный 15 5 2" xfId="1102"/>
    <cellStyle name="Обычный 15 5 2 2" xfId="1103"/>
    <cellStyle name="Обычный 15 5 2 3" xfId="1104"/>
    <cellStyle name="Обычный 15 5 3" xfId="1105"/>
    <cellStyle name="Обычный 15 5 3 2" xfId="1106"/>
    <cellStyle name="Обычный 15 5 4" xfId="1107"/>
    <cellStyle name="Обычный 15 5 5" xfId="1108"/>
    <cellStyle name="Обычный 15 6" xfId="1109"/>
    <cellStyle name="Обычный 15 6 2" xfId="1110"/>
    <cellStyle name="Обычный 15 6 2 2" xfId="1111"/>
    <cellStyle name="Обычный 15 6 2 3" xfId="1112"/>
    <cellStyle name="Обычный 15 6 3" xfId="1113"/>
    <cellStyle name="Обычный 15 6 3 2" xfId="1114"/>
    <cellStyle name="Обычный 15 6 4" xfId="1115"/>
    <cellStyle name="Обычный 15 6 5" xfId="1116"/>
    <cellStyle name="Обычный 15 7" xfId="1117"/>
    <cellStyle name="Обычный 15 7 10" xfId="1118"/>
    <cellStyle name="Обычный 15 7 11" xfId="1119"/>
    <cellStyle name="Обычный 15 7 12" xfId="1120"/>
    <cellStyle name="Обычный 15 7 13" xfId="1121"/>
    <cellStyle name="Обычный 15 7 14" xfId="1122"/>
    <cellStyle name="Обычный 15 7 15" xfId="1123"/>
    <cellStyle name="Обычный 15 7 16" xfId="1124"/>
    <cellStyle name="Обычный 15 7 17" xfId="1125"/>
    <cellStyle name="Обычный 15 7 18" xfId="1126"/>
    <cellStyle name="Обычный 15 7 19" xfId="1127"/>
    <cellStyle name="Обычный 15 7 2" xfId="1128"/>
    <cellStyle name="Обычный 15 7 20" xfId="1129"/>
    <cellStyle name="Обычный 15 7 21" xfId="1130"/>
    <cellStyle name="Обычный 15 7 22" xfId="1131"/>
    <cellStyle name="Обычный 15 7 23" xfId="1132"/>
    <cellStyle name="Обычный 15 7 24" xfId="1133"/>
    <cellStyle name="Обычный 15 7 25" xfId="1134"/>
    <cellStyle name="Обычный 15 7 26" xfId="1135"/>
    <cellStyle name="Обычный 15 7 27" xfId="1136"/>
    <cellStyle name="Обычный 15 7 28" xfId="1137"/>
    <cellStyle name="Обычный 15 7 29" xfId="1138"/>
    <cellStyle name="Обычный 15 7 3" xfId="1139"/>
    <cellStyle name="Обычный 15 7 30" xfId="1140"/>
    <cellStyle name="Обычный 15 7 31" xfId="1141"/>
    <cellStyle name="Обычный 15 7 32" xfId="1142"/>
    <cellStyle name="Обычный 15 7 33" xfId="1143"/>
    <cellStyle name="Обычный 15 7 34" xfId="1144"/>
    <cellStyle name="Обычный 15 7 35" xfId="1145"/>
    <cellStyle name="Обычный 15 7 36" xfId="1146"/>
    <cellStyle name="Обычный 15 7 37" xfId="1147"/>
    <cellStyle name="Обычный 15 7 38" xfId="1148"/>
    <cellStyle name="Обычный 15 7 39" xfId="1149"/>
    <cellStyle name="Обычный 15 7 4" xfId="1150"/>
    <cellStyle name="Обычный 15 7 40" xfId="1151"/>
    <cellStyle name="Обычный 15 7 41" xfId="1152"/>
    <cellStyle name="Обычный 15 7 42" xfId="1153"/>
    <cellStyle name="Обычный 15 7 43" xfId="1154"/>
    <cellStyle name="Обычный 15 7 5" xfId="1155"/>
    <cellStyle name="Обычный 15 7 6" xfId="1156"/>
    <cellStyle name="Обычный 15 7 7" xfId="1157"/>
    <cellStyle name="Обычный 15 7 8" xfId="1158"/>
    <cellStyle name="Обычный 15 7 9" xfId="1159"/>
    <cellStyle name="Обычный 15 8" xfId="1160"/>
    <cellStyle name="Обычный 15 9" xfId="1161"/>
    <cellStyle name="Обычный 15 9 2" xfId="1162"/>
    <cellStyle name="Обычный 15 9 2 2" xfId="1163"/>
    <cellStyle name="Обычный 15 9 3" xfId="1164"/>
    <cellStyle name="Обычный 15 9 4" xfId="1165"/>
    <cellStyle name="Обычный 16" xfId="1166"/>
    <cellStyle name="Обычный 16 2" xfId="1167"/>
    <cellStyle name="Обычный 16 3" xfId="1168"/>
    <cellStyle name="Обычный 16 4" xfId="1169"/>
    <cellStyle name="Обычный 16 5" xfId="1170"/>
    <cellStyle name="Обычный 16 6" xfId="1171"/>
    <cellStyle name="Обычный 16 7" xfId="1172"/>
    <cellStyle name="Обычный 16 8" xfId="1173"/>
    <cellStyle name="Обычный 17" xfId="1174"/>
    <cellStyle name="Обычный 17 2" xfId="1175"/>
    <cellStyle name="Обычный 18" xfId="1176"/>
    <cellStyle name="Обычный 18 2" xfId="1177"/>
    <cellStyle name="Обычный 19" xfId="1178"/>
    <cellStyle name="Обычный 19 2" xfId="1179"/>
    <cellStyle name="Обычный 2" xfId="1180"/>
    <cellStyle name="Обычный 2 10" xfId="1181"/>
    <cellStyle name="Обычный 2 10 10" xfId="1182"/>
    <cellStyle name="Обычный 2 10 10 2" xfId="1183"/>
    <cellStyle name="Обычный 2 10 11" xfId="1184"/>
    <cellStyle name="Обычный 2 10 11 2" xfId="1185"/>
    <cellStyle name="Обычный 2 10 12" xfId="1186"/>
    <cellStyle name="Обычный 2 10 12 2" xfId="1187"/>
    <cellStyle name="Обычный 2 10 13" xfId="1188"/>
    <cellStyle name="Обычный 2 10 13 2" xfId="1189"/>
    <cellStyle name="Обычный 2 10 14" xfId="1190"/>
    <cellStyle name="Обычный 2 10 14 2" xfId="1191"/>
    <cellStyle name="Обычный 2 10 15" xfId="1192"/>
    <cellStyle name="Обычный 2 10 15 2" xfId="1193"/>
    <cellStyle name="Обычный 2 10 16" xfId="1194"/>
    <cellStyle name="Обычный 2 10 16 2" xfId="1195"/>
    <cellStyle name="Обычный 2 10 17" xfId="1196"/>
    <cellStyle name="Обычный 2 10 18" xfId="1197"/>
    <cellStyle name="Обычный 2 10 2" xfId="1198"/>
    <cellStyle name="Обычный 2 10 2 2" xfId="1199"/>
    <cellStyle name="Обычный 2 10 2 3" xfId="1200"/>
    <cellStyle name="Обычный 2 10 3" xfId="1201"/>
    <cellStyle name="Обычный 2 10 3 2" xfId="1202"/>
    <cellStyle name="Обычный 2 10 3 3" xfId="1203"/>
    <cellStyle name="Обычный 2 10 33" xfId="1204"/>
    <cellStyle name="Обычный 2 10 33 2" xfId="1205"/>
    <cellStyle name="Обычный 2 10 4" xfId="1206"/>
    <cellStyle name="Обычный 2 10 4 2" xfId="1207"/>
    <cellStyle name="Обычный 2 10 4 3" xfId="1208"/>
    <cellStyle name="Обычный 2 10 5" xfId="1209"/>
    <cellStyle name="Обычный 2 10 5 2" xfId="1210"/>
    <cellStyle name="Обычный 2 10 5 3" xfId="1211"/>
    <cellStyle name="Обычный 2 10 6" xfId="1212"/>
    <cellStyle name="Обычный 2 10 6 2" xfId="1213"/>
    <cellStyle name="Обычный 2 10 7" xfId="1214"/>
    <cellStyle name="Обычный 2 10 7 2" xfId="1215"/>
    <cellStyle name="Обычный 2 10 8" xfId="1216"/>
    <cellStyle name="Обычный 2 10 8 2" xfId="1217"/>
    <cellStyle name="Обычный 2 10 9" xfId="1218"/>
    <cellStyle name="Обычный 2 10 9 2" xfId="1219"/>
    <cellStyle name="Обычный 2 11" xfId="1220"/>
    <cellStyle name="Обычный 2 11 10" xfId="1221"/>
    <cellStyle name="Обычный 2 11 10 2" xfId="1222"/>
    <cellStyle name="Обычный 2 11 11" xfId="1223"/>
    <cellStyle name="Обычный 2 11 11 2" xfId="1224"/>
    <cellStyle name="Обычный 2 11 12" xfId="1225"/>
    <cellStyle name="Обычный 2 11 12 2" xfId="1226"/>
    <cellStyle name="Обычный 2 11 13" xfId="1227"/>
    <cellStyle name="Обычный 2 11 13 2" xfId="1228"/>
    <cellStyle name="Обычный 2 11 14" xfId="1229"/>
    <cellStyle name="Обычный 2 11 14 2" xfId="1230"/>
    <cellStyle name="Обычный 2 11 15" xfId="1231"/>
    <cellStyle name="Обычный 2 11 15 2" xfId="1232"/>
    <cellStyle name="Обычный 2 11 16" xfId="1233"/>
    <cellStyle name="Обычный 2 11 16 2" xfId="1234"/>
    <cellStyle name="Обычный 2 11 17" xfId="1235"/>
    <cellStyle name="Обычный 2 11 18" xfId="1236"/>
    <cellStyle name="Обычный 2 11 2" xfId="1237"/>
    <cellStyle name="Обычный 2 11 2 2" xfId="1238"/>
    <cellStyle name="Обычный 2 11 2 3" xfId="1239"/>
    <cellStyle name="Обычный 2 11 3" xfId="1240"/>
    <cellStyle name="Обычный 2 11 3 2" xfId="1241"/>
    <cellStyle name="Обычный 2 11 3 3" xfId="1242"/>
    <cellStyle name="Обычный 2 11 4" xfId="1243"/>
    <cellStyle name="Обычный 2 11 4 2" xfId="1244"/>
    <cellStyle name="Обычный 2 11 4 3" xfId="1245"/>
    <cellStyle name="Обычный 2 11 5" xfId="1246"/>
    <cellStyle name="Обычный 2 11 5 2" xfId="1247"/>
    <cellStyle name="Обычный 2 11 5 3" xfId="1248"/>
    <cellStyle name="Обычный 2 11 6" xfId="1249"/>
    <cellStyle name="Обычный 2 11 6 2" xfId="1250"/>
    <cellStyle name="Обычный 2 11 7" xfId="1251"/>
    <cellStyle name="Обычный 2 11 7 2" xfId="1252"/>
    <cellStyle name="Обычный 2 11 8" xfId="1253"/>
    <cellStyle name="Обычный 2 11 8 2" xfId="1254"/>
    <cellStyle name="Обычный 2 11 9" xfId="1255"/>
    <cellStyle name="Обычный 2 11 9 2" xfId="1256"/>
    <cellStyle name="Обычный 2 12" xfId="1257"/>
    <cellStyle name="Обычный 2 12 2" xfId="1258"/>
    <cellStyle name="Обычный 2 12 2 2" xfId="1259"/>
    <cellStyle name="Обычный 2 12 2 3" xfId="1260"/>
    <cellStyle name="Обычный 2 12 3" xfId="1261"/>
    <cellStyle name="Обычный 2 12 3 2" xfId="1262"/>
    <cellStyle name="Обычный 2 12 3 3" xfId="1263"/>
    <cellStyle name="Обычный 2 12 4" xfId="1264"/>
    <cellStyle name="Обычный 2 12 4 2" xfId="1265"/>
    <cellStyle name="Обычный 2 12 4 3" xfId="1266"/>
    <cellStyle name="Обычный 2 12 5" xfId="1267"/>
    <cellStyle name="Обычный 2 12 6" xfId="1268"/>
    <cellStyle name="Обычный 2 13" xfId="1269"/>
    <cellStyle name="Обычный 2 13 2" xfId="1270"/>
    <cellStyle name="Обычный 2 13 3" xfId="1271"/>
    <cellStyle name="Обычный 2 14" xfId="1272"/>
    <cellStyle name="Обычный 2 15" xfId="1273"/>
    <cellStyle name="Обычный 2 16" xfId="1274"/>
    <cellStyle name="Обычный 2 17" xfId="1275"/>
    <cellStyle name="Обычный 2 18" xfId="1276"/>
    <cellStyle name="Обычный 2 19" xfId="1277"/>
    <cellStyle name="Обычный 2 2" xfId="1278"/>
    <cellStyle name="Обычный 2 2 10" xfId="1279"/>
    <cellStyle name="Обычный 2 2 11" xfId="1280"/>
    <cellStyle name="Обычный 2 2 12" xfId="1281"/>
    <cellStyle name="Обычный 2 2 13" xfId="1282"/>
    <cellStyle name="Обычный 2 2 14" xfId="1283"/>
    <cellStyle name="Обычный 2 2 15" xfId="1284"/>
    <cellStyle name="Обычный 2 2 16" xfId="1285"/>
    <cellStyle name="Обычный 2 2 17" xfId="1286"/>
    <cellStyle name="Обычный 2 2 18" xfId="1287"/>
    <cellStyle name="Обычный 2 2 19" xfId="1288"/>
    <cellStyle name="Обычный 2 2 2" xfId="1289"/>
    <cellStyle name="Обычный 2 2 2 10" xfId="1290"/>
    <cellStyle name="Обычный 2 2 2 11" xfId="1291"/>
    <cellStyle name="Обычный 2 2 2 12" xfId="1292"/>
    <cellStyle name="Обычный 2 2 2 13" xfId="1293"/>
    <cellStyle name="Обычный 2 2 2 13 2" xfId="1294"/>
    <cellStyle name="Обычный 2 2 2 2" xfId="1295"/>
    <cellStyle name="Обычный 2 2 2 2 2" xfId="1296"/>
    <cellStyle name="Обычный 2 2 2 2 3" xfId="1297"/>
    <cellStyle name="Обычный 2 2 2 2 4" xfId="1298"/>
    <cellStyle name="Обычный 2 2 2 2 5" xfId="1299"/>
    <cellStyle name="Обычный 2 2 2 2 6" xfId="1300"/>
    <cellStyle name="Обычный 2 2 2 2 7" xfId="1301"/>
    <cellStyle name="Обычный 2 2 2 3" xfId="1302"/>
    <cellStyle name="Обычный 2 2 2 4" xfId="1303"/>
    <cellStyle name="Обычный 2 2 2 5" xfId="1304"/>
    <cellStyle name="Обычный 2 2 2 6" xfId="1305"/>
    <cellStyle name="Обычный 2 2 2 6 2" xfId="1306"/>
    <cellStyle name="Обычный 2 2 2 6 3" xfId="1307"/>
    <cellStyle name="Обычный 2 2 2 6 4" xfId="1308"/>
    <cellStyle name="Обычный 2 2 2 6 5" xfId="1309"/>
    <cellStyle name="Обычный 2 2 2 7" xfId="1310"/>
    <cellStyle name="Обычный 2 2 2 8" xfId="1311"/>
    <cellStyle name="Обычный 2 2 2 9" xfId="1312"/>
    <cellStyle name="Обычный 2 2 20" xfId="1313"/>
    <cellStyle name="Обычный 2 2 21" xfId="1314"/>
    <cellStyle name="Обычный 2 2 22" xfId="1315"/>
    <cellStyle name="Обычный 2 2 23" xfId="1316"/>
    <cellStyle name="Обычный 2 2 24" xfId="1317"/>
    <cellStyle name="Обычный 2 2 3" xfId="1318"/>
    <cellStyle name="Обычный 2 2 3 10" xfId="1319"/>
    <cellStyle name="Обычный 2 2 3 2" xfId="1320"/>
    <cellStyle name="Обычный 2 2 3 2 2" xfId="1321"/>
    <cellStyle name="Обычный 2 2 3 2 3" xfId="1322"/>
    <cellStyle name="Обычный 2 2 3 2 4" xfId="1323"/>
    <cellStyle name="Обычный 2 2 3 2 5" xfId="1324"/>
    <cellStyle name="Обычный 2 2 3 2 6" xfId="1325"/>
    <cellStyle name="Обычный 2 2 3 3" xfId="1326"/>
    <cellStyle name="Обычный 2 2 3 4" xfId="1327"/>
    <cellStyle name="Обычный 2 2 3 5" xfId="1328"/>
    <cellStyle name="Обычный 2 2 3 6" xfId="1329"/>
    <cellStyle name="Обычный 2 2 3 7" xfId="1330"/>
    <cellStyle name="Обычный 2 2 3 8" xfId="1331"/>
    <cellStyle name="Обычный 2 2 3 8 2" xfId="1332"/>
    <cellStyle name="Обычный 2 2 3 8 3" xfId="1333"/>
    <cellStyle name="Обычный 2 2 3 9" xfId="1334"/>
    <cellStyle name="Обычный 2 2 3 9 2" xfId="1335"/>
    <cellStyle name="Обычный 2 2 3 9 3" xfId="1336"/>
    <cellStyle name="Обычный 2 2 4" xfId="1337"/>
    <cellStyle name="Обычный 2 2 4 2" xfId="1338"/>
    <cellStyle name="Обычный 2 2 4 2 2" xfId="1339"/>
    <cellStyle name="Обычный 2 2 4 2 3" xfId="1340"/>
    <cellStyle name="Обычный 2 2 4 3" xfId="1341"/>
    <cellStyle name="Обычный 2 2 4 3 2" xfId="1342"/>
    <cellStyle name="Обычный 2 2 4 3 3" xfId="1343"/>
    <cellStyle name="Обычный 2 2 4 4" xfId="1344"/>
    <cellStyle name="Обычный 2 2 4 4 2" xfId="1345"/>
    <cellStyle name="Обычный 2 2 4 4 3" xfId="1346"/>
    <cellStyle name="Обычный 2 2 4 5" xfId="1347"/>
    <cellStyle name="Обычный 2 2 5" xfId="1348"/>
    <cellStyle name="Обычный 2 2 5 2" xfId="1349"/>
    <cellStyle name="Обычный 2 2 5 2 2" xfId="1350"/>
    <cellStyle name="Обычный 2 2 5 2 3" xfId="1351"/>
    <cellStyle name="Обычный 2 2 5 3" xfId="1352"/>
    <cellStyle name="Обычный 2 2 5 3 2" xfId="1353"/>
    <cellStyle name="Обычный 2 2 5 3 3" xfId="1354"/>
    <cellStyle name="Обычный 2 2 5 4" xfId="1355"/>
    <cellStyle name="Обычный 2 2 5 4 2" xfId="1356"/>
    <cellStyle name="Обычный 2 2 5 4 3" xfId="1357"/>
    <cellStyle name="Обычный 2 2 5 5" xfId="1358"/>
    <cellStyle name="Обычный 2 2 6" xfId="1359"/>
    <cellStyle name="Обычный 2 2 6 2" xfId="1360"/>
    <cellStyle name="Обычный 2 2 6 2 2" xfId="1361"/>
    <cellStyle name="Обычный 2 2 6 2 3" xfId="1362"/>
    <cellStyle name="Обычный 2 2 6 3" xfId="1363"/>
    <cellStyle name="Обычный 2 2 6 3 2" xfId="1364"/>
    <cellStyle name="Обычный 2 2 6 3 3" xfId="1365"/>
    <cellStyle name="Обычный 2 2 6 4" xfId="1366"/>
    <cellStyle name="Обычный 2 2 6 4 2" xfId="1367"/>
    <cellStyle name="Обычный 2 2 6 4 3" xfId="1368"/>
    <cellStyle name="Обычный 2 2 6 5" xfId="1369"/>
    <cellStyle name="Обычный 2 2 7" xfId="1370"/>
    <cellStyle name="Обычный 2 2 7 2" xfId="1371"/>
    <cellStyle name="Обычный 2 2 7 2 2" xfId="1372"/>
    <cellStyle name="Обычный 2 2 7 2 3" xfId="1373"/>
    <cellStyle name="Обычный 2 2 7 3" xfId="1374"/>
    <cellStyle name="Обычный 2 2 7 3 2" xfId="1375"/>
    <cellStyle name="Обычный 2 2 7 4" xfId="1376"/>
    <cellStyle name="Обычный 2 2 7 5" xfId="1377"/>
    <cellStyle name="Обычный 2 2 8" xfId="1378"/>
    <cellStyle name="Обычный 2 2 9" xfId="1379"/>
    <cellStyle name="Обычный 2 20" xfId="1380"/>
    <cellStyle name="Обычный 2 21" xfId="1381"/>
    <cellStyle name="Обычный 2 22" xfId="1382"/>
    <cellStyle name="Обычный 2 23" xfId="1383"/>
    <cellStyle name="Обычный 2 24" xfId="1384"/>
    <cellStyle name="Обычный 2 25" xfId="1385"/>
    <cellStyle name="Обычный 2 26" xfId="1386"/>
    <cellStyle name="Обычный 2 27" xfId="1387"/>
    <cellStyle name="Обычный 2 27 2" xfId="1388"/>
    <cellStyle name="Обычный 2 27 3" xfId="1389"/>
    <cellStyle name="Обычный 2 28" xfId="1390"/>
    <cellStyle name="Обычный 2 28 2" xfId="1391"/>
    <cellStyle name="Обычный 2 29" xfId="1392"/>
    <cellStyle name="Обычный 2 29 2" xfId="1393"/>
    <cellStyle name="Обычный 2 3" xfId="1394"/>
    <cellStyle name="Обычный 2 3 10" xfId="1395"/>
    <cellStyle name="Обычный 2 3 10 2" xfId="1396"/>
    <cellStyle name="Обычный 2 3 10 3" xfId="1397"/>
    <cellStyle name="Обычный 2 3 11" xfId="1398"/>
    <cellStyle name="Обычный 2 3 11 2" xfId="1399"/>
    <cellStyle name="Обычный 2 3 12" xfId="1400"/>
    <cellStyle name="Обычный 2 3 13" xfId="1401"/>
    <cellStyle name="Обычный 2 3 2" xfId="1402"/>
    <cellStyle name="Обычный 2 3 2 10" xfId="1403"/>
    <cellStyle name="Обычный 2 3 2 10 2" xfId="1404"/>
    <cellStyle name="Обычный 2 3 2 10 3" xfId="1405"/>
    <cellStyle name="Обычный 2 3 2 11" xfId="1406"/>
    <cellStyle name="Обычный 2 3 2 11 2" xfId="1407"/>
    <cellStyle name="Обычный 2 3 2 12" xfId="1408"/>
    <cellStyle name="Обычный 2 3 2 13" xfId="1409"/>
    <cellStyle name="Обычный 2 3 2 2" xfId="1410"/>
    <cellStyle name="Обычный 2 3 2 2 2" xfId="1411"/>
    <cellStyle name="Обычный 2 3 2 2 2 2" xfId="1412"/>
    <cellStyle name="Обычный 2 3 2 2 2 3" xfId="1413"/>
    <cellStyle name="Обычный 2 3 2 2 3" xfId="1414"/>
    <cellStyle name="Обычный 2 3 2 2 3 2" xfId="1415"/>
    <cellStyle name="Обычный 2 3 2 2 4" xfId="1416"/>
    <cellStyle name="Обычный 2 3 2 2 5" xfId="1417"/>
    <cellStyle name="Обычный 2 3 2 3" xfId="1418"/>
    <cellStyle name="Обычный 2 3 2 3 2" xfId="1419"/>
    <cellStyle name="Обычный 2 3 2 3 2 2" xfId="1420"/>
    <cellStyle name="Обычный 2 3 2 3 2 3" xfId="1421"/>
    <cellStyle name="Обычный 2 3 2 3 3" xfId="1422"/>
    <cellStyle name="Обычный 2 3 2 3 3 2" xfId="1423"/>
    <cellStyle name="Обычный 2 3 2 3 4" xfId="1424"/>
    <cellStyle name="Обычный 2 3 2 3 5" xfId="1425"/>
    <cellStyle name="Обычный 2 3 2 4" xfId="1426"/>
    <cellStyle name="Обычный 2 3 2 4 2" xfId="1427"/>
    <cellStyle name="Обычный 2 3 2 4 2 2" xfId="1428"/>
    <cellStyle name="Обычный 2 3 2 4 2 3" xfId="1429"/>
    <cellStyle name="Обычный 2 3 2 4 3" xfId="1430"/>
    <cellStyle name="Обычный 2 3 2 4 3 2" xfId="1431"/>
    <cellStyle name="Обычный 2 3 2 4 4" xfId="1432"/>
    <cellStyle name="Обычный 2 3 2 4 5" xfId="1433"/>
    <cellStyle name="Обычный 2 3 2 5" xfId="1434"/>
    <cellStyle name="Обычный 2 3 2 6" xfId="1435"/>
    <cellStyle name="Обычный 2 3 2 7" xfId="1436"/>
    <cellStyle name="Обычный 2 3 2 8" xfId="1437"/>
    <cellStyle name="Обычный 2 3 2 8 2" xfId="1438"/>
    <cellStyle name="Обычный 2 3 2 8 3" xfId="1439"/>
    <cellStyle name="Обычный 2 3 2 9" xfId="1440"/>
    <cellStyle name="Обычный 2 3 2 9 2" xfId="1441"/>
    <cellStyle name="Обычный 2 3 2 9 3" xfId="1442"/>
    <cellStyle name="Обычный 2 3 3" xfId="1443"/>
    <cellStyle name="Обычный 2 3 3 2" xfId="1444"/>
    <cellStyle name="Обычный 2 3 3 2 2" xfId="1445"/>
    <cellStyle name="Обычный 2 3 3 2 2 2" xfId="1446"/>
    <cellStyle name="Обычный 2 3 3 2 2 2 2" xfId="1447"/>
    <cellStyle name="Обычный 2 3 3 2 2 2 2 2" xfId="1448"/>
    <cellStyle name="Обычный 2 3 3 2 2 2 2 3" xfId="1449"/>
    <cellStyle name="Обычный 2 3 3 2 2 2 3" xfId="1450"/>
    <cellStyle name="Обычный 2 3 3 2 2 2 3 2" xfId="1451"/>
    <cellStyle name="Обычный 2 3 3 2 2 2 3 2 2" xfId="1452"/>
    <cellStyle name="Обычный 2 3 3 2 2 2 3 3" xfId="1453"/>
    <cellStyle name="Обычный 2 3 3 2 2 2 3 4" xfId="1454"/>
    <cellStyle name="Обычный 2 3 3 2 2 2 4" xfId="1455"/>
    <cellStyle name="Обычный 2 3 3 2 2 2 5" xfId="1456"/>
    <cellStyle name="Обычный 2 3 3 2 2 3" xfId="1457"/>
    <cellStyle name="Обычный 2 3 3 2 2 3 2" xfId="1458"/>
    <cellStyle name="Обычный 2 3 3 2 2 3 2 2" xfId="1459"/>
    <cellStyle name="Обычный 2 3 3 2 2 3 3" xfId="1460"/>
    <cellStyle name="Обычный 2 3 3 2 2 4" xfId="1461"/>
    <cellStyle name="Обычный 2 3 3 2 2 4 2" xfId="1462"/>
    <cellStyle name="Обычный 2 3 3 2 2 5" xfId="1463"/>
    <cellStyle name="Обычный 2 3 3 2 2 6" xfId="1464"/>
    <cellStyle name="Обычный 2 3 3 2 3" xfId="1465"/>
    <cellStyle name="Обычный 2 3 3 2 3 2" xfId="1466"/>
    <cellStyle name="Обычный 2 3 3 2 3 2 2" xfId="1467"/>
    <cellStyle name="Обычный 2 3 3 2 3 2 2 2" xfId="1468"/>
    <cellStyle name="Обычный 2 3 3 2 3 2 2 2 2" xfId="1469"/>
    <cellStyle name="Обычный 2 3 3 2 3 2 2 3" xfId="1470"/>
    <cellStyle name="Обычный 2 3 3 2 3 2 3" xfId="1471"/>
    <cellStyle name="Обычный 2 3 3 2 3 2 3 2" xfId="1472"/>
    <cellStyle name="Обычный 2 3 3 2 3 2 4" xfId="1473"/>
    <cellStyle name="Обычный 2 3 3 2 3 3" xfId="1474"/>
    <cellStyle name="Обычный 2 3 3 2 4" xfId="1475"/>
    <cellStyle name="Обычный 2 3 3 2 4 2" xfId="1476"/>
    <cellStyle name="Обычный 2 3 3 2 4 2 2" xfId="1477"/>
    <cellStyle name="Обычный 2 3 3 2 4 2 2 2" xfId="1478"/>
    <cellStyle name="Обычный 2 3 3 2 4 2 3" xfId="1479"/>
    <cellStyle name="Обычный 2 3 3 2 4 3" xfId="2"/>
    <cellStyle name="Обычный 2 3 3 2 4 3 2" xfId="1480"/>
    <cellStyle name="Обычный 2 3 3 2 4 4" xfId="1481"/>
    <cellStyle name="Обычный 2 3 3 2 5" xfId="1482"/>
    <cellStyle name="Обычный 2 3 3 2 5 2" xfId="1483"/>
    <cellStyle name="Обычный 2 3 3 2 6" xfId="1484"/>
    <cellStyle name="Обычный 2 3 3 3" xfId="1485"/>
    <cellStyle name="Обычный 2 3 3 3 2" xfId="1486"/>
    <cellStyle name="Обычный 2 3 3 3 2 2" xfId="1487"/>
    <cellStyle name="Обычный 2 3 3 3 2 3" xfId="1488"/>
    <cellStyle name="Обычный 2 3 3 3 3" xfId="1489"/>
    <cellStyle name="Обычный 2 3 3 3 3 2" xfId="1490"/>
    <cellStyle name="Обычный 2 3 3 3 4" xfId="1491"/>
    <cellStyle name="Обычный 2 3 3 3 5" xfId="1492"/>
    <cellStyle name="Обычный 2 3 3 4" xfId="1493"/>
    <cellStyle name="Обычный 2 3 3 4 2" xfId="1494"/>
    <cellStyle name="Обычный 2 3 3 4 2 2" xfId="1495"/>
    <cellStyle name="Обычный 2 3 3 4 2 3" xfId="1496"/>
    <cellStyle name="Обычный 2 3 3 4 3" xfId="1497"/>
    <cellStyle name="Обычный 2 3 3 4 3 2" xfId="1498"/>
    <cellStyle name="Обычный 2 3 3 4 4" xfId="1499"/>
    <cellStyle name="Обычный 2 3 3 4 5" xfId="1500"/>
    <cellStyle name="Обычный 2 3 3 5" xfId="1501"/>
    <cellStyle name="Обычный 2 3 3 5 2" xfId="1502"/>
    <cellStyle name="Обычный 2 3 3 5 3" xfId="1503"/>
    <cellStyle name="Обычный 2 3 3 6" xfId="1504"/>
    <cellStyle name="Обычный 2 3 3 6 2" xfId="1505"/>
    <cellStyle name="Обычный 2 3 3 7" xfId="1506"/>
    <cellStyle name="Обычный 2 3 4" xfId="1507"/>
    <cellStyle name="Обычный 2 3 4 2" xfId="1508"/>
    <cellStyle name="Обычный 2 3 4 3" xfId="1509"/>
    <cellStyle name="Обычный 2 3 4 3 2" xfId="1510"/>
    <cellStyle name="Обычный 2 3 4 4" xfId="1511"/>
    <cellStyle name="Обычный 2 3 4 5" xfId="1512"/>
    <cellStyle name="Обычный 2 3 5" xfId="1513"/>
    <cellStyle name="Обычный 2 3 5 2" xfId="1514"/>
    <cellStyle name="Обычный 2 3 5 2 2" xfId="1515"/>
    <cellStyle name="Обычный 2 3 5 2 3" xfId="1516"/>
    <cellStyle name="Обычный 2 3 5 3" xfId="1517"/>
    <cellStyle name="Обычный 2 3 5 3 2" xfId="1518"/>
    <cellStyle name="Обычный 2 3 5 4" xfId="1519"/>
    <cellStyle name="Обычный 2 3 5 5" xfId="1520"/>
    <cellStyle name="Обычный 2 3 6" xfId="1521"/>
    <cellStyle name="Обычный 2 3 6 2" xfId="1522"/>
    <cellStyle name="Обычный 2 3 6 2 2" xfId="1523"/>
    <cellStyle name="Обычный 2 3 6 2 3" xfId="1524"/>
    <cellStyle name="Обычный 2 3 6 3" xfId="1525"/>
    <cellStyle name="Обычный 2 3 6 3 2" xfId="1526"/>
    <cellStyle name="Обычный 2 3 6 4" xfId="1527"/>
    <cellStyle name="Обычный 2 3 6 5" xfId="1528"/>
    <cellStyle name="Обычный 2 3 7" xfId="1529"/>
    <cellStyle name="Обычный 2 3 8" xfId="1530"/>
    <cellStyle name="Обычный 2 3 8 2" xfId="1531"/>
    <cellStyle name="Обычный 2 3 8 3" xfId="1532"/>
    <cellStyle name="Обычный 2 3 9" xfId="1533"/>
    <cellStyle name="Обычный 2 3 9 2" xfId="1534"/>
    <cellStyle name="Обычный 2 3 9 3" xfId="1535"/>
    <cellStyle name="Обычный 2 30" xfId="1536"/>
    <cellStyle name="Обычный 2 31" xfId="1537"/>
    <cellStyle name="Обычный 2 4" xfId="1538"/>
    <cellStyle name="Обычный 2 4 10" xfId="1539"/>
    <cellStyle name="Обычный 2 4 10 2" xfId="1540"/>
    <cellStyle name="Обычный 2 4 2" xfId="1541"/>
    <cellStyle name="Обычный 2 4 2 2" xfId="1542"/>
    <cellStyle name="Обычный 2 4 2 3" xfId="1543"/>
    <cellStyle name="Обычный 2 4 2 4" xfId="1544"/>
    <cellStyle name="Обычный 2 4 2 5" xfId="1545"/>
    <cellStyle name="Обычный 2 4 2 6" xfId="1546"/>
    <cellStyle name="Обычный 2 4 2 7" xfId="1547"/>
    <cellStyle name="Обычный 2 4 3" xfId="1548"/>
    <cellStyle name="Обычный 2 4 3 2" xfId="1549"/>
    <cellStyle name="Обычный 2 4 3 2 2" xfId="1550"/>
    <cellStyle name="Обычный 2 4 3 3" xfId="1551"/>
    <cellStyle name="Обычный 2 4 3 4" xfId="1552"/>
    <cellStyle name="Обычный 2 4 3 5" xfId="1553"/>
    <cellStyle name="Обычный 2 4 3 6" xfId="1554"/>
    <cellStyle name="Обычный 2 4 4" xfId="1555"/>
    <cellStyle name="Обычный 2 4 5" xfId="1556"/>
    <cellStyle name="Обычный 2 4 6" xfId="1557"/>
    <cellStyle name="Обычный 2 4 7" xfId="1558"/>
    <cellStyle name="Обычный 2 4 8" xfId="1559"/>
    <cellStyle name="Обычный 2 4 9" xfId="1560"/>
    <cellStyle name="Обычный 2 5" xfId="1561"/>
    <cellStyle name="Обычный 2 5 2" xfId="1562"/>
    <cellStyle name="Обычный 2 5 3" xfId="1563"/>
    <cellStyle name="Обычный 2 5 4" xfId="1564"/>
    <cellStyle name="Обычный 2 5 5" xfId="1565"/>
    <cellStyle name="Обычный 2 5 6" xfId="1566"/>
    <cellStyle name="Обычный 2 5 6 2" xfId="1567"/>
    <cellStyle name="Обычный 2 5 7" xfId="1568"/>
    <cellStyle name="Обычный 2 6" xfId="1569"/>
    <cellStyle name="Обычный 2 6 10" xfId="1570"/>
    <cellStyle name="Обычный 2 6 11" xfId="1571"/>
    <cellStyle name="Обычный 2 6 2" xfId="1572"/>
    <cellStyle name="Обычный 2 6 2 2" xfId="1573"/>
    <cellStyle name="Обычный 2 6 2 2 2" xfId="1574"/>
    <cellStyle name="Обычный 2 6 2 2 3" xfId="1575"/>
    <cellStyle name="Обычный 2 6 2 3" xfId="1576"/>
    <cellStyle name="Обычный 2 6 2 3 2" xfId="1577"/>
    <cellStyle name="Обычный 2 6 2 3 3" xfId="1578"/>
    <cellStyle name="Обычный 2 6 2 4" xfId="1579"/>
    <cellStyle name="Обычный 2 6 2 4 2" xfId="1580"/>
    <cellStyle name="Обычный 2 6 2 4 3" xfId="1581"/>
    <cellStyle name="Обычный 2 6 2 5" xfId="1582"/>
    <cellStyle name="Обычный 2 6 3" xfId="1583"/>
    <cellStyle name="Обычный 2 6 3 2" xfId="1584"/>
    <cellStyle name="Обычный 2 6 3 2 2" xfId="1585"/>
    <cellStyle name="Обычный 2 6 3 2 3" xfId="1586"/>
    <cellStyle name="Обычный 2 6 3 3" xfId="1587"/>
    <cellStyle name="Обычный 2 6 3 3 2" xfId="1588"/>
    <cellStyle name="Обычный 2 6 3 4" xfId="1589"/>
    <cellStyle name="Обычный 2 6 3 5" xfId="1590"/>
    <cellStyle name="Обычный 2 6 4" xfId="1591"/>
    <cellStyle name="Обычный 2 6 4 2" xfId="1592"/>
    <cellStyle name="Обычный 2 6 4 2 2" xfId="1593"/>
    <cellStyle name="Обычный 2 6 4 2 3" xfId="1594"/>
    <cellStyle name="Обычный 2 6 4 3" xfId="1595"/>
    <cellStyle name="Обычный 2 6 4 3 2" xfId="1596"/>
    <cellStyle name="Обычный 2 6 4 4" xfId="1597"/>
    <cellStyle name="Обычный 2 6 4 5" xfId="1598"/>
    <cellStyle name="Обычный 2 6 5" xfId="1599"/>
    <cellStyle name="Обычный 2 6 5 2" xfId="1600"/>
    <cellStyle name="Обычный 2 6 6" xfId="1601"/>
    <cellStyle name="Обычный 2 6 7" xfId="1602"/>
    <cellStyle name="Обычный 2 6 8" xfId="1603"/>
    <cellStyle name="Обычный 2 6 8 2" xfId="1604"/>
    <cellStyle name="Обычный 2 6 8 3" xfId="1605"/>
    <cellStyle name="Обычный 2 6 9" xfId="1606"/>
    <cellStyle name="Обычный 2 7" xfId="1607"/>
    <cellStyle name="Обычный 2 7 10" xfId="1608"/>
    <cellStyle name="Обычный 2 7 2" xfId="1609"/>
    <cellStyle name="Обычный 2 7 2 2" xfId="1610"/>
    <cellStyle name="Обычный 2 7 2 3" xfId="1611"/>
    <cellStyle name="Обычный 2 7 2 4" xfId="1612"/>
    <cellStyle name="Обычный 2 7 3" xfId="1613"/>
    <cellStyle name="Обычный 2 7 4" xfId="1614"/>
    <cellStyle name="Обычный 2 7 5" xfId="1615"/>
    <cellStyle name="Обычный 2 7 6" xfId="1616"/>
    <cellStyle name="Обычный 2 7 7" xfId="1617"/>
    <cellStyle name="Обычный 2 7 8" xfId="1618"/>
    <cellStyle name="Обычный 2 7 9" xfId="1619"/>
    <cellStyle name="Обычный 2 8" xfId="1620"/>
    <cellStyle name="Обычный 2 8 10" xfId="1621"/>
    <cellStyle name="Обычный 2 8 2" xfId="1622"/>
    <cellStyle name="Обычный 2 8 2 2" xfId="1623"/>
    <cellStyle name="Обычный 2 8 2 3" xfId="1624"/>
    <cellStyle name="Обычный 2 8 2 4" xfId="1625"/>
    <cellStyle name="Обычный 2 8 3" xfId="1626"/>
    <cellStyle name="Обычный 2 8 4" xfId="1627"/>
    <cellStyle name="Обычный 2 8 5" xfId="1628"/>
    <cellStyle name="Обычный 2 8 6" xfId="1629"/>
    <cellStyle name="Обычный 2 8 7" xfId="1630"/>
    <cellStyle name="Обычный 2 8 8" xfId="1631"/>
    <cellStyle name="Обычный 2 8 9" xfId="1632"/>
    <cellStyle name="Обычный 2 9" xfId="1633"/>
    <cellStyle name="Обычный 2 9 10" xfId="1634"/>
    <cellStyle name="Обычный 2 9 10 2" xfId="1635"/>
    <cellStyle name="Обычный 2 9 10 3" xfId="1636"/>
    <cellStyle name="Обычный 2 9 11" xfId="1637"/>
    <cellStyle name="Обычный 2 9 11 2" xfId="1638"/>
    <cellStyle name="Обычный 2 9 11 3" xfId="1639"/>
    <cellStyle name="Обычный 2 9 12" xfId="1640"/>
    <cellStyle name="Обычный 2 9 12 2" xfId="1641"/>
    <cellStyle name="Обычный 2 9 13" xfId="1642"/>
    <cellStyle name="Обычный 2 9 13 2" xfId="1643"/>
    <cellStyle name="Обычный 2 9 14" xfId="1644"/>
    <cellStyle name="Обычный 2 9 14 2" xfId="1645"/>
    <cellStyle name="Обычный 2 9 15" xfId="1646"/>
    <cellStyle name="Обычный 2 9 15 2" xfId="1647"/>
    <cellStyle name="Обычный 2 9 16" xfId="1648"/>
    <cellStyle name="Обычный 2 9 16 2" xfId="1649"/>
    <cellStyle name="Обычный 2 9 17" xfId="1650"/>
    <cellStyle name="Обычный 2 9 17 2" xfId="1651"/>
    <cellStyle name="Обычный 2 9 18" xfId="1652"/>
    <cellStyle name="Обычный 2 9 18 2" xfId="1653"/>
    <cellStyle name="Обычный 2 9 19" xfId="1654"/>
    <cellStyle name="Обычный 2 9 19 2" xfId="1655"/>
    <cellStyle name="Обычный 2 9 2" xfId="1656"/>
    <cellStyle name="Обычный 2 9 2 2" xfId="1657"/>
    <cellStyle name="Обычный 2 9 2 2 2" xfId="1658"/>
    <cellStyle name="Обычный 2 9 2 2 3" xfId="1659"/>
    <cellStyle name="Обычный 2 9 2 3" xfId="1660"/>
    <cellStyle name="Обычный 2 9 2 4" xfId="1661"/>
    <cellStyle name="Обычный 2 9 20" xfId="1662"/>
    <cellStyle name="Обычный 2 9 20 2" xfId="1663"/>
    <cellStyle name="Обычный 2 9 21" xfId="1664"/>
    <cellStyle name="Обычный 2 9 21 2" xfId="1665"/>
    <cellStyle name="Обычный 2 9 22" xfId="1666"/>
    <cellStyle name="Обычный 2 9 22 2" xfId="1667"/>
    <cellStyle name="Обычный 2 9 23" xfId="1668"/>
    <cellStyle name="Обычный 2 9 24" xfId="1669"/>
    <cellStyle name="Обычный 2 9 3" xfId="1670"/>
    <cellStyle name="Обычный 2 9 3 2" xfId="1671"/>
    <cellStyle name="Обычный 2 9 3 2 2" xfId="1672"/>
    <cellStyle name="Обычный 2 9 3 2 3" xfId="1673"/>
    <cellStyle name="Обычный 2 9 3 3" xfId="1674"/>
    <cellStyle name="Обычный 2 9 3 4" xfId="1675"/>
    <cellStyle name="Обычный 2 9 4" xfId="1676"/>
    <cellStyle name="Обычный 2 9 4 2" xfId="1677"/>
    <cellStyle name="Обычный 2 9 4 2 2" xfId="1678"/>
    <cellStyle name="Обычный 2 9 4 2 3" xfId="1679"/>
    <cellStyle name="Обычный 2 9 4 3" xfId="1680"/>
    <cellStyle name="Обычный 2 9 4 4" xfId="1681"/>
    <cellStyle name="Обычный 2 9 5" xfId="1682"/>
    <cellStyle name="Обычный 2 9 5 2" xfId="1683"/>
    <cellStyle name="Обычный 2 9 5 2 2" xfId="1684"/>
    <cellStyle name="Обычный 2 9 5 2 3" xfId="1685"/>
    <cellStyle name="Обычный 2 9 5 3" xfId="1686"/>
    <cellStyle name="Обычный 2 9 5 4" xfId="1687"/>
    <cellStyle name="Обычный 2 9 6" xfId="1688"/>
    <cellStyle name="Обычный 2 9 6 2" xfId="1689"/>
    <cellStyle name="Обычный 2 9 6 2 2" xfId="1690"/>
    <cellStyle name="Обычный 2 9 6 2 3" xfId="1691"/>
    <cellStyle name="Обычный 2 9 6 3" xfId="1692"/>
    <cellStyle name="Обычный 2 9 6 4" xfId="1693"/>
    <cellStyle name="Обычный 2 9 7" xfId="1694"/>
    <cellStyle name="Обычный 2 9 7 2" xfId="1695"/>
    <cellStyle name="Обычный 2 9 7 2 2" xfId="1696"/>
    <cellStyle name="Обычный 2 9 7 2 3" xfId="1697"/>
    <cellStyle name="Обычный 2 9 7 3" xfId="1698"/>
    <cellStyle name="Обычный 2 9 7 4" xfId="1699"/>
    <cellStyle name="Обычный 2 9 8" xfId="1700"/>
    <cellStyle name="Обычный 2 9 8 2" xfId="1701"/>
    <cellStyle name="Обычный 2 9 8 3" xfId="1702"/>
    <cellStyle name="Обычный 2 9 9" xfId="1703"/>
    <cellStyle name="Обычный 2 9 9 2" xfId="1704"/>
    <cellStyle name="Обычный 2 9 9 3" xfId="1705"/>
    <cellStyle name="Обычный 2_ИТОГ Заявка п" xfId="1706"/>
    <cellStyle name="Обычный 20" xfId="1707"/>
    <cellStyle name="Обычный 20 2" xfId="1708"/>
    <cellStyle name="Обычный 21" xfId="1709"/>
    <cellStyle name="Обычный 21 2" xfId="1710"/>
    <cellStyle name="Обычный 22" xfId="1711"/>
    <cellStyle name="Обычный 22 2" xfId="1712"/>
    <cellStyle name="Обычный 23" xfId="1713"/>
    <cellStyle name="Обычный 24" xfId="1714"/>
    <cellStyle name="Обычный 25" xfId="1715"/>
    <cellStyle name="Обычный 26" xfId="1716"/>
    <cellStyle name="Обычный 27" xfId="1717"/>
    <cellStyle name="Обычный 28" xfId="1718"/>
    <cellStyle name="Обычный 29" xfId="1719"/>
    <cellStyle name="Обычный 3" xfId="1720"/>
    <cellStyle name="Обычный 3 10" xfId="1721"/>
    <cellStyle name="Обычный 3 10 10" xfId="1722"/>
    <cellStyle name="Обычный 3 10 10 2" xfId="1723"/>
    <cellStyle name="Обычный 3 10 11" xfId="1724"/>
    <cellStyle name="Обычный 3 10 11 2" xfId="1725"/>
    <cellStyle name="Обычный 3 10 12" xfId="1726"/>
    <cellStyle name="Обычный 3 10 12 2" xfId="1727"/>
    <cellStyle name="Обычный 3 10 13" xfId="1728"/>
    <cellStyle name="Обычный 3 10 13 2" xfId="1729"/>
    <cellStyle name="Обычный 3 10 14" xfId="1730"/>
    <cellStyle name="Обычный 3 10 14 2" xfId="1731"/>
    <cellStyle name="Обычный 3 10 15" xfId="1732"/>
    <cellStyle name="Обычный 3 10 15 2" xfId="1733"/>
    <cellStyle name="Обычный 3 10 16" xfId="1734"/>
    <cellStyle name="Обычный 3 10 16 2" xfId="1735"/>
    <cellStyle name="Обычный 3 10 17" xfId="1736"/>
    <cellStyle name="Обычный 3 10 18" xfId="1737"/>
    <cellStyle name="Обычный 3 10 2" xfId="1738"/>
    <cellStyle name="Обычный 3 10 2 2" xfId="1739"/>
    <cellStyle name="Обычный 3 10 2 3" xfId="1740"/>
    <cellStyle name="Обычный 3 10 2 4" xfId="1741"/>
    <cellStyle name="Обычный 3 10 3" xfId="1742"/>
    <cellStyle name="Обычный 3 10 3 2" xfId="1743"/>
    <cellStyle name="Обычный 3 10 3 3" xfId="1744"/>
    <cellStyle name="Обычный 3 10 4" xfId="1745"/>
    <cellStyle name="Обычный 3 10 4 2" xfId="1746"/>
    <cellStyle name="Обычный 3 10 4 3" xfId="1747"/>
    <cellStyle name="Обычный 3 10 5" xfId="1748"/>
    <cellStyle name="Обычный 3 10 5 2" xfId="1749"/>
    <cellStyle name="Обычный 3 10 5 3" xfId="1750"/>
    <cellStyle name="Обычный 3 10 6" xfId="1751"/>
    <cellStyle name="Обычный 3 10 6 2" xfId="1752"/>
    <cellStyle name="Обычный 3 10 7" xfId="1753"/>
    <cellStyle name="Обычный 3 10 7 2" xfId="1754"/>
    <cellStyle name="Обычный 3 10 8" xfId="1755"/>
    <cellStyle name="Обычный 3 10 8 2" xfId="1756"/>
    <cellStyle name="Обычный 3 10 9" xfId="1757"/>
    <cellStyle name="Обычный 3 10 9 2" xfId="1758"/>
    <cellStyle name="Обычный 3 11" xfId="1759"/>
    <cellStyle name="Обычный 3 11 10" xfId="1760"/>
    <cellStyle name="Обычный 3 11 10 2" xfId="1761"/>
    <cellStyle name="Обычный 3 11 11" xfId="1762"/>
    <cellStyle name="Обычный 3 11 11 2" xfId="1763"/>
    <cellStyle name="Обычный 3 11 12" xfId="1764"/>
    <cellStyle name="Обычный 3 11 12 2" xfId="1765"/>
    <cellStyle name="Обычный 3 11 13" xfId="1766"/>
    <cellStyle name="Обычный 3 11 13 2" xfId="1767"/>
    <cellStyle name="Обычный 3 11 14" xfId="1768"/>
    <cellStyle name="Обычный 3 11 14 2" xfId="1769"/>
    <cellStyle name="Обычный 3 11 15" xfId="1770"/>
    <cellStyle name="Обычный 3 11 15 2" xfId="1771"/>
    <cellStyle name="Обычный 3 11 16" xfId="1772"/>
    <cellStyle name="Обычный 3 11 16 2" xfId="1773"/>
    <cellStyle name="Обычный 3 11 17" xfId="1774"/>
    <cellStyle name="Обычный 3 11 18" xfId="1775"/>
    <cellStyle name="Обычный 3 11 2" xfId="1776"/>
    <cellStyle name="Обычный 3 11 2 2" xfId="1777"/>
    <cellStyle name="Обычный 3 11 2 3" xfId="1778"/>
    <cellStyle name="Обычный 3 11 2 4" xfId="1779"/>
    <cellStyle name="Обычный 3 11 3" xfId="1780"/>
    <cellStyle name="Обычный 3 11 3 2" xfId="1781"/>
    <cellStyle name="Обычный 3 11 3 3" xfId="1782"/>
    <cellStyle name="Обычный 3 11 4" xfId="1783"/>
    <cellStyle name="Обычный 3 11 4 2" xfId="1784"/>
    <cellStyle name="Обычный 3 11 4 3" xfId="1785"/>
    <cellStyle name="Обычный 3 11 5" xfId="1786"/>
    <cellStyle name="Обычный 3 11 5 2" xfId="1787"/>
    <cellStyle name="Обычный 3 11 5 3" xfId="1788"/>
    <cellStyle name="Обычный 3 11 6" xfId="1789"/>
    <cellStyle name="Обычный 3 11 6 2" xfId="1790"/>
    <cellStyle name="Обычный 3 11 7" xfId="1791"/>
    <cellStyle name="Обычный 3 11 7 2" xfId="1792"/>
    <cellStyle name="Обычный 3 11 8" xfId="1793"/>
    <cellStyle name="Обычный 3 11 8 2" xfId="1794"/>
    <cellStyle name="Обычный 3 11 9" xfId="1795"/>
    <cellStyle name="Обычный 3 11 9 2" xfId="1796"/>
    <cellStyle name="Обычный 3 12" xfId="1797"/>
    <cellStyle name="Обычный 3 12 10" xfId="1798"/>
    <cellStyle name="Обычный 3 12 10 2" xfId="1799"/>
    <cellStyle name="Обычный 3 12 11" xfId="1800"/>
    <cellStyle name="Обычный 3 12 11 2" xfId="1801"/>
    <cellStyle name="Обычный 3 12 12" xfId="1802"/>
    <cellStyle name="Обычный 3 12 12 2" xfId="1803"/>
    <cellStyle name="Обычный 3 12 13" xfId="1804"/>
    <cellStyle name="Обычный 3 12 13 2" xfId="1805"/>
    <cellStyle name="Обычный 3 12 14" xfId="1806"/>
    <cellStyle name="Обычный 3 12 14 2" xfId="1807"/>
    <cellStyle name="Обычный 3 12 15" xfId="1808"/>
    <cellStyle name="Обычный 3 12 15 2" xfId="1809"/>
    <cellStyle name="Обычный 3 12 16" xfId="1810"/>
    <cellStyle name="Обычный 3 12 16 2" xfId="1811"/>
    <cellStyle name="Обычный 3 12 17" xfId="1812"/>
    <cellStyle name="Обычный 3 12 18" xfId="1813"/>
    <cellStyle name="Обычный 3 12 2" xfId="1814"/>
    <cellStyle name="Обычный 3 12 2 2" xfId="1815"/>
    <cellStyle name="Обычный 3 12 2 3" xfId="1816"/>
    <cellStyle name="Обычный 3 12 2 4" xfId="1817"/>
    <cellStyle name="Обычный 3 12 3" xfId="1818"/>
    <cellStyle name="Обычный 3 12 3 2" xfId="1819"/>
    <cellStyle name="Обычный 3 12 3 3" xfId="1820"/>
    <cellStyle name="Обычный 3 12 4" xfId="1821"/>
    <cellStyle name="Обычный 3 12 4 2" xfId="1822"/>
    <cellStyle name="Обычный 3 12 4 3" xfId="1823"/>
    <cellStyle name="Обычный 3 12 5" xfId="1824"/>
    <cellStyle name="Обычный 3 12 5 2" xfId="1825"/>
    <cellStyle name="Обычный 3 12 5 3" xfId="1826"/>
    <cellStyle name="Обычный 3 12 6" xfId="1827"/>
    <cellStyle name="Обычный 3 12 6 2" xfId="1828"/>
    <cellStyle name="Обычный 3 12 7" xfId="1829"/>
    <cellStyle name="Обычный 3 12 7 2" xfId="1830"/>
    <cellStyle name="Обычный 3 12 8" xfId="1831"/>
    <cellStyle name="Обычный 3 12 8 2" xfId="1832"/>
    <cellStyle name="Обычный 3 12 9" xfId="1833"/>
    <cellStyle name="Обычный 3 12 9 2" xfId="1834"/>
    <cellStyle name="Обычный 3 13" xfId="1835"/>
    <cellStyle name="Обычный 3 13 2" xfId="1836"/>
    <cellStyle name="Обычный 3 13 3" xfId="1837"/>
    <cellStyle name="Обычный 3 13 4" xfId="1838"/>
    <cellStyle name="Обычный 3 14" xfId="1839"/>
    <cellStyle name="Обычный 3 14 2" xfId="1840"/>
    <cellStyle name="Обычный 3 14 3" xfId="1841"/>
    <cellStyle name="Обычный 3 15" xfId="1842"/>
    <cellStyle name="Обычный 3 15 2" xfId="1843"/>
    <cellStyle name="Обычный 3 15 3" xfId="1844"/>
    <cellStyle name="Обычный 3 16" xfId="1845"/>
    <cellStyle name="Обычный 3 16 2" xfId="1846"/>
    <cellStyle name="Обычный 3 16 3" xfId="1847"/>
    <cellStyle name="Обычный 3 17" xfId="1848"/>
    <cellStyle name="Обычный 3 17 2" xfId="1849"/>
    <cellStyle name="Обычный 3 17 3" xfId="1850"/>
    <cellStyle name="Обычный 3 18" xfId="1851"/>
    <cellStyle name="Обычный 3 18 2" xfId="1852"/>
    <cellStyle name="Обычный 3 18 3" xfId="1853"/>
    <cellStyle name="Обычный 3 18 4" xfId="1854"/>
    <cellStyle name="Обычный 3 19" xfId="1855"/>
    <cellStyle name="Обычный 3 19 2" xfId="1856"/>
    <cellStyle name="Обычный 3 19 3" xfId="1857"/>
    <cellStyle name="Обычный 3 2" xfId="1858"/>
    <cellStyle name="Обычный 3 2 10" xfId="1859"/>
    <cellStyle name="Обычный 3 2 10 2" xfId="1860"/>
    <cellStyle name="Обычный 3 2 10 3" xfId="1861"/>
    <cellStyle name="Обычный 3 2 11" xfId="1862"/>
    <cellStyle name="Обычный 3 2 2" xfId="1863"/>
    <cellStyle name="Обычный 3 2 2 2" xfId="1864"/>
    <cellStyle name="Обычный 3 2 2 3" xfId="1865"/>
    <cellStyle name="Обычный 3 2 2 4" xfId="1866"/>
    <cellStyle name="Обычный 3 2 2 5" xfId="1867"/>
    <cellStyle name="Обычный 3 2 2 6" xfId="1868"/>
    <cellStyle name="Обычный 3 2 3" xfId="1869"/>
    <cellStyle name="Обычный 3 2 3 2" xfId="1870"/>
    <cellStyle name="Обычный 3 2 4" xfId="1871"/>
    <cellStyle name="Обычный 3 2 5" xfId="1872"/>
    <cellStyle name="Обычный 3 2 6" xfId="1873"/>
    <cellStyle name="Обычный 3 2 7" xfId="1874"/>
    <cellStyle name="Обычный 3 2 8" xfId="1875"/>
    <cellStyle name="Обычный 3 2 9" xfId="1876"/>
    <cellStyle name="Обычный 3 20" xfId="1877"/>
    <cellStyle name="Обычный 3 20 2" xfId="1878"/>
    <cellStyle name="Обычный 3 20 3" xfId="1879"/>
    <cellStyle name="Обычный 3 21" xfId="1880"/>
    <cellStyle name="Обычный 3 21 2" xfId="1881"/>
    <cellStyle name="Обычный 3 21 3" xfId="1882"/>
    <cellStyle name="Обычный 3 22" xfId="1883"/>
    <cellStyle name="Обычный 3 22 2" xfId="1884"/>
    <cellStyle name="Обычный 3 22 3" xfId="1885"/>
    <cellStyle name="Обычный 3 23" xfId="1886"/>
    <cellStyle name="Обычный 3 23 2" xfId="1887"/>
    <cellStyle name="Обычный 3 23 3" xfId="1888"/>
    <cellStyle name="Обычный 3 24" xfId="1889"/>
    <cellStyle name="Обычный 3 24 2" xfId="1890"/>
    <cellStyle name="Обычный 3 24 3" xfId="1891"/>
    <cellStyle name="Обычный 3 25" xfId="1892"/>
    <cellStyle name="Обычный 3 25 2" xfId="1893"/>
    <cellStyle name="Обычный 3 26" xfId="1894"/>
    <cellStyle name="Обычный 3 26 2" xfId="1895"/>
    <cellStyle name="Обычный 3 27" xfId="1896"/>
    <cellStyle name="Обычный 3 27 2" xfId="1897"/>
    <cellStyle name="Обычный 3 28" xfId="1898"/>
    <cellStyle name="Обычный 3 28 2" xfId="1899"/>
    <cellStyle name="Обычный 3 29" xfId="1900"/>
    <cellStyle name="Обычный 3 29 2" xfId="1901"/>
    <cellStyle name="Обычный 3 3" xfId="1902"/>
    <cellStyle name="Обычный 3 3 10" xfId="1903"/>
    <cellStyle name="Обычный 3 3 10 2" xfId="1904"/>
    <cellStyle name="Обычный 3 3 2" xfId="1905"/>
    <cellStyle name="Обычный 3 3 2 2" xfId="1906"/>
    <cellStyle name="Обычный 3 3 2 3" xfId="1907"/>
    <cellStyle name="Обычный 3 3 2 4" xfId="1908"/>
    <cellStyle name="Обычный 3 3 2 5" xfId="1909"/>
    <cellStyle name="Обычный 3 3 3" xfId="1910"/>
    <cellStyle name="Обычный 3 3 3 2" xfId="1911"/>
    <cellStyle name="Обычный 3 3 4" xfId="1912"/>
    <cellStyle name="Обычный 3 3 5" xfId="1913"/>
    <cellStyle name="Обычный 3 3 6" xfId="1914"/>
    <cellStyle name="Обычный 3 3 7" xfId="1915"/>
    <cellStyle name="Обычный 3 3 8" xfId="1916"/>
    <cellStyle name="Обычный 3 3 9" xfId="1917"/>
    <cellStyle name="Обычный 3 30" xfId="1918"/>
    <cellStyle name="Обычный 3 30 2" xfId="1919"/>
    <cellStyle name="Обычный 3 31" xfId="1920"/>
    <cellStyle name="Обычный 3 31 2" xfId="1921"/>
    <cellStyle name="Обычный 3 32" xfId="1922"/>
    <cellStyle name="Обычный 3 32 2" xfId="1923"/>
    <cellStyle name="Обычный 3 33" xfId="1924"/>
    <cellStyle name="Обычный 3 33 2" xfId="1925"/>
    <cellStyle name="Обычный 3 34" xfId="1926"/>
    <cellStyle name="Обычный 3 34 2" xfId="1927"/>
    <cellStyle name="Обычный 3 4" xfId="1928"/>
    <cellStyle name="Обычный 3 4 2" xfId="1929"/>
    <cellStyle name="Обычный 3 4 2 2" xfId="1930"/>
    <cellStyle name="Обычный 3 4 2 2 2" xfId="1931"/>
    <cellStyle name="Обычный 3 4 2 3" xfId="1932"/>
    <cellStyle name="Обычный 3 4 2 4" xfId="1933"/>
    <cellStyle name="Обычный 3 4 3" xfId="1934"/>
    <cellStyle name="Обычный 3 4 3 2" xfId="1935"/>
    <cellStyle name="Обычный 3 4 4" xfId="1936"/>
    <cellStyle name="Обычный 3 4 5" xfId="1937"/>
    <cellStyle name="Обычный 3 4 5 2" xfId="1938"/>
    <cellStyle name="Обычный 3 5" xfId="1939"/>
    <cellStyle name="Обычный 3 5 2" xfId="1940"/>
    <cellStyle name="Обычный 3 5 3" xfId="1941"/>
    <cellStyle name="Обычный 3 5 4" xfId="1942"/>
    <cellStyle name="Обычный 3 5 5" xfId="1943"/>
    <cellStyle name="Обычный 3 5 5 2" xfId="1944"/>
    <cellStyle name="Обычный 3 5 6" xfId="1945"/>
    <cellStyle name="Обычный 3 6" xfId="1946"/>
    <cellStyle name="Обычный 3 6 10" xfId="1947"/>
    <cellStyle name="Обычный 3 6 10 2" xfId="1948"/>
    <cellStyle name="Обычный 3 6 11" xfId="1949"/>
    <cellStyle name="Обычный 3 6 11 2" xfId="1950"/>
    <cellStyle name="Обычный 3 6 12" xfId="1951"/>
    <cellStyle name="Обычный 3 6 12 2" xfId="1952"/>
    <cellStyle name="Обычный 3 6 13" xfId="1953"/>
    <cellStyle name="Обычный 3 6 13 2" xfId="1954"/>
    <cellStyle name="Обычный 3 6 14" xfId="1955"/>
    <cellStyle name="Обычный 3 6 14 2" xfId="1956"/>
    <cellStyle name="Обычный 3 6 15" xfId="1957"/>
    <cellStyle name="Обычный 3 6 15 2" xfId="1958"/>
    <cellStyle name="Обычный 3 6 16" xfId="1959"/>
    <cellStyle name="Обычный 3 6 16 2" xfId="1960"/>
    <cellStyle name="Обычный 3 6 17" xfId="1961"/>
    <cellStyle name="Обычный 3 6 17 2" xfId="1962"/>
    <cellStyle name="Обычный 3 6 18" xfId="1963"/>
    <cellStyle name="Обычный 3 6 18 2" xfId="1964"/>
    <cellStyle name="Обычный 3 6 19" xfId="1965"/>
    <cellStyle name="Обычный 3 6 2" xfId="1966"/>
    <cellStyle name="Обычный 3 6 2 2" xfId="1967"/>
    <cellStyle name="Обычный 3 6 2 3" xfId="1968"/>
    <cellStyle name="Обычный 3 6 2 4" xfId="1969"/>
    <cellStyle name="Обычный 3 6 20" xfId="1970"/>
    <cellStyle name="Обычный 3 6 3" xfId="1971"/>
    <cellStyle name="Обычный 3 6 4" xfId="1972"/>
    <cellStyle name="Обычный 3 6 5" xfId="1973"/>
    <cellStyle name="Обычный 3 6 6" xfId="1974"/>
    <cellStyle name="Обычный 3 6 6 2" xfId="1975"/>
    <cellStyle name="Обычный 3 6 6 3" xfId="1976"/>
    <cellStyle name="Обычный 3 6 7" xfId="1977"/>
    <cellStyle name="Обычный 3 6 7 2" xfId="1978"/>
    <cellStyle name="Обычный 3 6 7 3" xfId="1979"/>
    <cellStyle name="Обычный 3 6 8" xfId="1980"/>
    <cellStyle name="Обычный 3 6 8 2" xfId="1981"/>
    <cellStyle name="Обычный 3 6 9" xfId="1982"/>
    <cellStyle name="Обычный 3 6 9 2" xfId="1983"/>
    <cellStyle name="Обычный 3 7" xfId="1984"/>
    <cellStyle name="Обычный 3 7 10" xfId="1985"/>
    <cellStyle name="Обычный 3 7 10 2" xfId="1986"/>
    <cellStyle name="Обычный 3 7 11" xfId="1987"/>
    <cellStyle name="Обычный 3 7 11 2" xfId="1988"/>
    <cellStyle name="Обычный 3 7 12" xfId="1989"/>
    <cellStyle name="Обычный 3 7 12 2" xfId="1990"/>
    <cellStyle name="Обычный 3 7 13" xfId="1991"/>
    <cellStyle name="Обычный 3 7 13 2" xfId="1992"/>
    <cellStyle name="Обычный 3 7 14" xfId="1993"/>
    <cellStyle name="Обычный 3 7 14 2" xfId="1994"/>
    <cellStyle name="Обычный 3 7 15" xfId="1995"/>
    <cellStyle name="Обычный 3 7 15 2" xfId="1996"/>
    <cellStyle name="Обычный 3 7 16" xfId="1997"/>
    <cellStyle name="Обычный 3 7 16 2" xfId="1998"/>
    <cellStyle name="Обычный 3 7 17" xfId="1999"/>
    <cellStyle name="Обычный 3 7 18" xfId="2000"/>
    <cellStyle name="Обычный 3 7 2" xfId="2001"/>
    <cellStyle name="Обычный 3 7 2 2" xfId="2002"/>
    <cellStyle name="Обычный 3 7 2 3" xfId="2003"/>
    <cellStyle name="Обычный 3 7 2 4" xfId="2004"/>
    <cellStyle name="Обычный 3 7 3" xfId="2005"/>
    <cellStyle name="Обычный 3 7 3 2" xfId="2006"/>
    <cellStyle name="Обычный 3 7 3 3" xfId="2007"/>
    <cellStyle name="Обычный 3 7 4" xfId="2008"/>
    <cellStyle name="Обычный 3 7 4 2" xfId="2009"/>
    <cellStyle name="Обычный 3 7 4 3" xfId="2010"/>
    <cellStyle name="Обычный 3 7 5" xfId="2011"/>
    <cellStyle name="Обычный 3 7 5 2" xfId="2012"/>
    <cellStyle name="Обычный 3 7 5 3" xfId="2013"/>
    <cellStyle name="Обычный 3 7 6" xfId="2014"/>
    <cellStyle name="Обычный 3 7 6 2" xfId="2015"/>
    <cellStyle name="Обычный 3 7 7" xfId="2016"/>
    <cellStyle name="Обычный 3 7 7 2" xfId="2017"/>
    <cellStyle name="Обычный 3 7 8" xfId="2018"/>
    <cellStyle name="Обычный 3 7 8 2" xfId="2019"/>
    <cellStyle name="Обычный 3 7 9" xfId="2020"/>
    <cellStyle name="Обычный 3 7 9 2" xfId="2021"/>
    <cellStyle name="Обычный 3 8" xfId="2022"/>
    <cellStyle name="Обычный 3 8 10" xfId="2023"/>
    <cellStyle name="Обычный 3 8 10 2" xfId="2024"/>
    <cellStyle name="Обычный 3 8 11" xfId="2025"/>
    <cellStyle name="Обычный 3 8 11 2" xfId="2026"/>
    <cellStyle name="Обычный 3 8 12" xfId="2027"/>
    <cellStyle name="Обычный 3 8 12 2" xfId="2028"/>
    <cellStyle name="Обычный 3 8 13" xfId="2029"/>
    <cellStyle name="Обычный 3 8 13 2" xfId="2030"/>
    <cellStyle name="Обычный 3 8 14" xfId="2031"/>
    <cellStyle name="Обычный 3 8 14 2" xfId="2032"/>
    <cellStyle name="Обычный 3 8 15" xfId="2033"/>
    <cellStyle name="Обычный 3 8 15 2" xfId="2034"/>
    <cellStyle name="Обычный 3 8 16" xfId="2035"/>
    <cellStyle name="Обычный 3 8 16 2" xfId="2036"/>
    <cellStyle name="Обычный 3 8 17" xfId="2037"/>
    <cellStyle name="Обычный 3 8 18" xfId="2038"/>
    <cellStyle name="Обычный 3 8 2" xfId="2039"/>
    <cellStyle name="Обычный 3 8 2 2" xfId="2040"/>
    <cellStyle name="Обычный 3 8 2 3" xfId="2041"/>
    <cellStyle name="Обычный 3 8 2 4" xfId="2042"/>
    <cellStyle name="Обычный 3 8 3" xfId="2043"/>
    <cellStyle name="Обычный 3 8 3 2" xfId="2044"/>
    <cellStyle name="Обычный 3 8 3 3" xfId="2045"/>
    <cellStyle name="Обычный 3 8 4" xfId="2046"/>
    <cellStyle name="Обычный 3 8 4 2" xfId="2047"/>
    <cellStyle name="Обычный 3 8 4 3" xfId="2048"/>
    <cellStyle name="Обычный 3 8 5" xfId="2049"/>
    <cellStyle name="Обычный 3 8 5 2" xfId="2050"/>
    <cellStyle name="Обычный 3 8 5 3" xfId="2051"/>
    <cellStyle name="Обычный 3 8 6" xfId="2052"/>
    <cellStyle name="Обычный 3 8 6 2" xfId="2053"/>
    <cellStyle name="Обычный 3 8 7" xfId="2054"/>
    <cellStyle name="Обычный 3 8 7 2" xfId="2055"/>
    <cellStyle name="Обычный 3 8 8" xfId="2056"/>
    <cellStyle name="Обычный 3 8 8 2" xfId="2057"/>
    <cellStyle name="Обычный 3 8 9" xfId="2058"/>
    <cellStyle name="Обычный 3 8 9 2" xfId="2059"/>
    <cellStyle name="Обычный 3 9" xfId="2060"/>
    <cellStyle name="Обычный 3 9 10" xfId="2061"/>
    <cellStyle name="Обычный 3 9 10 2" xfId="2062"/>
    <cellStyle name="Обычный 3 9 11" xfId="2063"/>
    <cellStyle name="Обычный 3 9 11 2" xfId="2064"/>
    <cellStyle name="Обычный 3 9 12" xfId="2065"/>
    <cellStyle name="Обычный 3 9 12 2" xfId="2066"/>
    <cellStyle name="Обычный 3 9 13" xfId="2067"/>
    <cellStyle name="Обычный 3 9 13 2" xfId="2068"/>
    <cellStyle name="Обычный 3 9 14" xfId="2069"/>
    <cellStyle name="Обычный 3 9 14 2" xfId="2070"/>
    <cellStyle name="Обычный 3 9 15" xfId="2071"/>
    <cellStyle name="Обычный 3 9 15 2" xfId="2072"/>
    <cellStyle name="Обычный 3 9 16" xfId="2073"/>
    <cellStyle name="Обычный 3 9 16 2" xfId="2074"/>
    <cellStyle name="Обычный 3 9 17" xfId="2075"/>
    <cellStyle name="Обычный 3 9 18" xfId="2076"/>
    <cellStyle name="Обычный 3 9 2" xfId="2077"/>
    <cellStyle name="Обычный 3 9 2 2" xfId="2078"/>
    <cellStyle name="Обычный 3 9 2 3" xfId="2079"/>
    <cellStyle name="Обычный 3 9 2 4" xfId="2080"/>
    <cellStyle name="Обычный 3 9 3" xfId="2081"/>
    <cellStyle name="Обычный 3 9 3 2" xfId="2082"/>
    <cellStyle name="Обычный 3 9 3 3" xfId="2083"/>
    <cellStyle name="Обычный 3 9 4" xfId="2084"/>
    <cellStyle name="Обычный 3 9 4 2" xfId="2085"/>
    <cellStyle name="Обычный 3 9 4 3" xfId="2086"/>
    <cellStyle name="Обычный 3 9 5" xfId="2087"/>
    <cellStyle name="Обычный 3 9 5 2" xfId="2088"/>
    <cellStyle name="Обычный 3 9 5 3" xfId="2089"/>
    <cellStyle name="Обычный 3 9 6" xfId="2090"/>
    <cellStyle name="Обычный 3 9 6 2" xfId="2091"/>
    <cellStyle name="Обычный 3 9 7" xfId="2092"/>
    <cellStyle name="Обычный 3 9 7 2" xfId="2093"/>
    <cellStyle name="Обычный 3 9 8" xfId="2094"/>
    <cellStyle name="Обычный 3 9 8 2" xfId="2095"/>
    <cellStyle name="Обычный 3 9 9" xfId="2096"/>
    <cellStyle name="Обычный 3 9 9 2" xfId="2097"/>
    <cellStyle name="Обычный 30" xfId="2098"/>
    <cellStyle name="Обычный 31" xfId="2099"/>
    <cellStyle name="Обычный 32" xfId="2100"/>
    <cellStyle name="Обычный 33" xfId="2101"/>
    <cellStyle name="Обычный 34" xfId="2102"/>
    <cellStyle name="Обычный 35" xfId="2103"/>
    <cellStyle name="Обычный 36" xfId="2104"/>
    <cellStyle name="Обычный 37" xfId="2105"/>
    <cellStyle name="Обычный 38" xfId="2106"/>
    <cellStyle name="Обычный 38 10" xfId="2107"/>
    <cellStyle name="Обычный 38 10 2" xfId="2108"/>
    <cellStyle name="Обычный 38 10 3" xfId="2109"/>
    <cellStyle name="Обычный 38 11" xfId="2110"/>
    <cellStyle name="Обычный 38 11 2" xfId="2111"/>
    <cellStyle name="Обычный 38 12" xfId="2112"/>
    <cellStyle name="Обычный 38 13" xfId="2113"/>
    <cellStyle name="Обычный 38 2" xfId="2114"/>
    <cellStyle name="Обычный 38 2 2" xfId="2115"/>
    <cellStyle name="Обычный 38 2 2 2" xfId="2116"/>
    <cellStyle name="Обычный 38 2 2 3" xfId="2117"/>
    <cellStyle name="Обычный 38 2 3" xfId="2118"/>
    <cellStyle name="Обычный 38 2 3 2" xfId="2119"/>
    <cellStyle name="Обычный 38 2 4" xfId="2120"/>
    <cellStyle name="Обычный 38 2 5" xfId="2121"/>
    <cellStyle name="Обычный 38 3" xfId="2122"/>
    <cellStyle name="Обычный 38 3 2" xfId="2123"/>
    <cellStyle name="Обычный 38 3 2 2" xfId="2124"/>
    <cellStyle name="Обычный 38 3 2 3" xfId="2125"/>
    <cellStyle name="Обычный 38 3 3" xfId="2126"/>
    <cellStyle name="Обычный 38 3 3 2" xfId="2127"/>
    <cellStyle name="Обычный 38 3 4" xfId="2128"/>
    <cellStyle name="Обычный 38 3 5" xfId="2129"/>
    <cellStyle name="Обычный 38 4" xfId="2130"/>
    <cellStyle name="Обычный 38 4 2" xfId="2131"/>
    <cellStyle name="Обычный 38 4 2 2" xfId="2132"/>
    <cellStyle name="Обычный 38 4 2 3" xfId="2133"/>
    <cellStyle name="Обычный 38 4 3" xfId="2134"/>
    <cellStyle name="Обычный 38 4 3 2" xfId="2135"/>
    <cellStyle name="Обычный 38 4 4" xfId="2136"/>
    <cellStyle name="Обычный 38 4 5" xfId="2137"/>
    <cellStyle name="Обычный 38 5" xfId="2138"/>
    <cellStyle name="Обычный 38 6" xfId="2139"/>
    <cellStyle name="Обычный 38 7" xfId="2140"/>
    <cellStyle name="Обычный 38 8" xfId="2141"/>
    <cellStyle name="Обычный 38 8 2" xfId="2142"/>
    <cellStyle name="Обычный 38 8 3" xfId="2143"/>
    <cellStyle name="Обычный 38 9" xfId="2144"/>
    <cellStyle name="Обычный 38 9 2" xfId="2145"/>
    <cellStyle name="Обычный 38 9 3" xfId="2146"/>
    <cellStyle name="Обычный 39" xfId="2147"/>
    <cellStyle name="Обычный 39 10" xfId="2148"/>
    <cellStyle name="Обычный 39 10 2" xfId="2149"/>
    <cellStyle name="Обычный 39 10 3" xfId="2150"/>
    <cellStyle name="Обычный 39 11" xfId="2151"/>
    <cellStyle name="Обычный 39 11 2" xfId="2152"/>
    <cellStyle name="Обычный 39 12" xfId="2153"/>
    <cellStyle name="Обычный 39 13" xfId="2154"/>
    <cellStyle name="Обычный 39 2" xfId="2155"/>
    <cellStyle name="Обычный 39 2 2" xfId="2156"/>
    <cellStyle name="Обычный 39 2 2 2" xfId="2157"/>
    <cellStyle name="Обычный 39 2 2 3" xfId="2158"/>
    <cellStyle name="Обычный 39 2 3" xfId="2159"/>
    <cellStyle name="Обычный 39 2 3 2" xfId="2160"/>
    <cellStyle name="Обычный 39 2 4" xfId="2161"/>
    <cellStyle name="Обычный 39 2 5" xfId="2162"/>
    <cellStyle name="Обычный 39 3" xfId="2163"/>
    <cellStyle name="Обычный 39 3 2" xfId="2164"/>
    <cellStyle name="Обычный 39 3 2 2" xfId="2165"/>
    <cellStyle name="Обычный 39 3 2 3" xfId="2166"/>
    <cellStyle name="Обычный 39 3 3" xfId="2167"/>
    <cellStyle name="Обычный 39 3 3 2" xfId="2168"/>
    <cellStyle name="Обычный 39 3 4" xfId="2169"/>
    <cellStyle name="Обычный 39 3 5" xfId="2170"/>
    <cellStyle name="Обычный 39 4" xfId="2171"/>
    <cellStyle name="Обычный 39 4 2" xfId="2172"/>
    <cellStyle name="Обычный 39 4 2 2" xfId="2173"/>
    <cellStyle name="Обычный 39 4 2 3" xfId="2174"/>
    <cellStyle name="Обычный 39 4 3" xfId="2175"/>
    <cellStyle name="Обычный 39 4 3 2" xfId="2176"/>
    <cellStyle name="Обычный 39 4 4" xfId="2177"/>
    <cellStyle name="Обычный 39 4 5" xfId="2178"/>
    <cellStyle name="Обычный 39 5" xfId="2179"/>
    <cellStyle name="Обычный 39 6" xfId="2180"/>
    <cellStyle name="Обычный 39 7" xfId="2181"/>
    <cellStyle name="Обычный 39 8" xfId="2182"/>
    <cellStyle name="Обычный 39 8 2" xfId="2183"/>
    <cellStyle name="Обычный 39 8 3" xfId="2184"/>
    <cellStyle name="Обычный 39 9" xfId="2185"/>
    <cellStyle name="Обычный 39 9 2" xfId="2186"/>
    <cellStyle name="Обычный 39 9 3" xfId="2187"/>
    <cellStyle name="Обычный 4" xfId="2188"/>
    <cellStyle name="Обычный 4 10" xfId="2189"/>
    <cellStyle name="Обычный 4 10 10" xfId="2190"/>
    <cellStyle name="Обычный 4 10 10 2" xfId="2191"/>
    <cellStyle name="Обычный 4 10 11" xfId="2192"/>
    <cellStyle name="Обычный 4 10 11 2" xfId="2193"/>
    <cellStyle name="Обычный 4 10 12" xfId="2194"/>
    <cellStyle name="Обычный 4 10 12 2" xfId="2195"/>
    <cellStyle name="Обычный 4 10 13" xfId="2196"/>
    <cellStyle name="Обычный 4 10 13 2" xfId="2197"/>
    <cellStyle name="Обычный 4 10 14" xfId="2198"/>
    <cellStyle name="Обычный 4 10 14 2" xfId="2199"/>
    <cellStyle name="Обычный 4 10 15" xfId="2200"/>
    <cellStyle name="Обычный 4 10 15 2" xfId="2201"/>
    <cellStyle name="Обычный 4 10 16" xfId="2202"/>
    <cellStyle name="Обычный 4 10 16 2" xfId="2203"/>
    <cellStyle name="Обычный 4 10 17" xfId="2204"/>
    <cellStyle name="Обычный 4 10 18" xfId="2205"/>
    <cellStyle name="Обычный 4 10 2" xfId="2206"/>
    <cellStyle name="Обычный 4 10 2 2" xfId="2207"/>
    <cellStyle name="Обычный 4 10 2 3" xfId="2208"/>
    <cellStyle name="Обычный 4 10 2 4" xfId="2209"/>
    <cellStyle name="Обычный 4 10 3" xfId="2210"/>
    <cellStyle name="Обычный 4 10 3 2" xfId="2211"/>
    <cellStyle name="Обычный 4 10 3 3" xfId="2212"/>
    <cellStyle name="Обычный 4 10 4" xfId="2213"/>
    <cellStyle name="Обычный 4 10 4 2" xfId="2214"/>
    <cellStyle name="Обычный 4 10 4 3" xfId="2215"/>
    <cellStyle name="Обычный 4 10 5" xfId="2216"/>
    <cellStyle name="Обычный 4 10 5 2" xfId="2217"/>
    <cellStyle name="Обычный 4 10 5 3" xfId="2218"/>
    <cellStyle name="Обычный 4 10 6" xfId="2219"/>
    <cellStyle name="Обычный 4 10 6 2" xfId="2220"/>
    <cellStyle name="Обычный 4 10 7" xfId="2221"/>
    <cellStyle name="Обычный 4 10 7 2" xfId="2222"/>
    <cellStyle name="Обычный 4 10 8" xfId="2223"/>
    <cellStyle name="Обычный 4 10 8 2" xfId="2224"/>
    <cellStyle name="Обычный 4 10 9" xfId="2225"/>
    <cellStyle name="Обычный 4 10 9 2" xfId="2226"/>
    <cellStyle name="Обычный 4 11" xfId="2227"/>
    <cellStyle name="Обычный 4 11 10" xfId="2228"/>
    <cellStyle name="Обычный 4 11 10 2" xfId="2229"/>
    <cellStyle name="Обычный 4 11 11" xfId="2230"/>
    <cellStyle name="Обычный 4 11 11 2" xfId="2231"/>
    <cellStyle name="Обычный 4 11 12" xfId="2232"/>
    <cellStyle name="Обычный 4 11 12 2" xfId="2233"/>
    <cellStyle name="Обычный 4 11 13" xfId="2234"/>
    <cellStyle name="Обычный 4 11 13 2" xfId="2235"/>
    <cellStyle name="Обычный 4 11 14" xfId="2236"/>
    <cellStyle name="Обычный 4 11 14 2" xfId="2237"/>
    <cellStyle name="Обычный 4 11 15" xfId="2238"/>
    <cellStyle name="Обычный 4 11 15 2" xfId="2239"/>
    <cellStyle name="Обычный 4 11 16" xfId="2240"/>
    <cellStyle name="Обычный 4 11 16 2" xfId="2241"/>
    <cellStyle name="Обычный 4 11 17" xfId="2242"/>
    <cellStyle name="Обычный 4 11 18" xfId="2243"/>
    <cellStyle name="Обычный 4 11 2" xfId="2244"/>
    <cellStyle name="Обычный 4 11 2 2" xfId="2245"/>
    <cellStyle name="Обычный 4 11 2 3" xfId="2246"/>
    <cellStyle name="Обычный 4 11 2 4" xfId="2247"/>
    <cellStyle name="Обычный 4 11 3" xfId="2248"/>
    <cellStyle name="Обычный 4 11 3 2" xfId="2249"/>
    <cellStyle name="Обычный 4 11 3 3" xfId="2250"/>
    <cellStyle name="Обычный 4 11 4" xfId="2251"/>
    <cellStyle name="Обычный 4 11 4 2" xfId="2252"/>
    <cellStyle name="Обычный 4 11 4 3" xfId="2253"/>
    <cellStyle name="Обычный 4 11 5" xfId="2254"/>
    <cellStyle name="Обычный 4 11 5 2" xfId="2255"/>
    <cellStyle name="Обычный 4 11 5 3" xfId="2256"/>
    <cellStyle name="Обычный 4 11 6" xfId="2257"/>
    <cellStyle name="Обычный 4 11 6 2" xfId="2258"/>
    <cellStyle name="Обычный 4 11 7" xfId="2259"/>
    <cellStyle name="Обычный 4 11 7 2" xfId="2260"/>
    <cellStyle name="Обычный 4 11 8" xfId="2261"/>
    <cellStyle name="Обычный 4 11 8 2" xfId="2262"/>
    <cellStyle name="Обычный 4 11 9" xfId="2263"/>
    <cellStyle name="Обычный 4 11 9 2" xfId="2264"/>
    <cellStyle name="Обычный 4 12" xfId="2265"/>
    <cellStyle name="Обычный 4 12 10" xfId="2266"/>
    <cellStyle name="Обычный 4 12 10 2" xfId="2267"/>
    <cellStyle name="Обычный 4 12 11" xfId="2268"/>
    <cellStyle name="Обычный 4 12 11 2" xfId="2269"/>
    <cellStyle name="Обычный 4 12 12" xfId="2270"/>
    <cellStyle name="Обычный 4 12 12 2" xfId="2271"/>
    <cellStyle name="Обычный 4 12 13" xfId="2272"/>
    <cellStyle name="Обычный 4 12 13 2" xfId="2273"/>
    <cellStyle name="Обычный 4 12 14" xfId="2274"/>
    <cellStyle name="Обычный 4 12 14 2" xfId="2275"/>
    <cellStyle name="Обычный 4 12 15" xfId="2276"/>
    <cellStyle name="Обычный 4 12 15 2" xfId="2277"/>
    <cellStyle name="Обычный 4 12 16" xfId="2278"/>
    <cellStyle name="Обычный 4 12 16 2" xfId="2279"/>
    <cellStyle name="Обычный 4 12 17" xfId="2280"/>
    <cellStyle name="Обычный 4 12 18" xfId="2281"/>
    <cellStyle name="Обычный 4 12 2" xfId="2282"/>
    <cellStyle name="Обычный 4 12 2 2" xfId="2283"/>
    <cellStyle name="Обычный 4 12 2 3" xfId="2284"/>
    <cellStyle name="Обычный 4 12 2 4" xfId="2285"/>
    <cellStyle name="Обычный 4 12 3" xfId="2286"/>
    <cellStyle name="Обычный 4 12 3 2" xfId="2287"/>
    <cellStyle name="Обычный 4 12 3 3" xfId="2288"/>
    <cellStyle name="Обычный 4 12 4" xfId="2289"/>
    <cellStyle name="Обычный 4 12 4 2" xfId="2290"/>
    <cellStyle name="Обычный 4 12 4 3" xfId="2291"/>
    <cellStyle name="Обычный 4 12 5" xfId="2292"/>
    <cellStyle name="Обычный 4 12 5 2" xfId="2293"/>
    <cellStyle name="Обычный 4 12 5 3" xfId="2294"/>
    <cellStyle name="Обычный 4 12 6" xfId="2295"/>
    <cellStyle name="Обычный 4 12 6 2" xfId="2296"/>
    <cellStyle name="Обычный 4 12 7" xfId="2297"/>
    <cellStyle name="Обычный 4 12 7 2" xfId="2298"/>
    <cellStyle name="Обычный 4 12 8" xfId="2299"/>
    <cellStyle name="Обычный 4 12 8 2" xfId="2300"/>
    <cellStyle name="Обычный 4 12 9" xfId="2301"/>
    <cellStyle name="Обычный 4 12 9 2" xfId="2302"/>
    <cellStyle name="Обычный 4 13" xfId="2303"/>
    <cellStyle name="Обычный 4 13 2" xfId="2304"/>
    <cellStyle name="Обычный 4 13 3" xfId="2305"/>
    <cellStyle name="Обычный 4 13 4" xfId="2306"/>
    <cellStyle name="Обычный 4 14" xfId="2307"/>
    <cellStyle name="Обычный 4 14 2" xfId="2308"/>
    <cellStyle name="Обычный 4 14 3" xfId="2309"/>
    <cellStyle name="Обычный 4 14 4" xfId="2310"/>
    <cellStyle name="Обычный 4 15" xfId="2311"/>
    <cellStyle name="Обычный 4 15 2" xfId="2312"/>
    <cellStyle name="Обычный 4 15 3" xfId="2313"/>
    <cellStyle name="Обычный 4 15 4" xfId="2314"/>
    <cellStyle name="Обычный 4 16" xfId="2315"/>
    <cellStyle name="Обычный 4 16 2" xfId="2316"/>
    <cellStyle name="Обычный 4 16 3" xfId="2317"/>
    <cellStyle name="Обычный 4 16 4" xfId="2318"/>
    <cellStyle name="Обычный 4 17" xfId="2319"/>
    <cellStyle name="Обычный 4 17 2" xfId="2320"/>
    <cellStyle name="Обычный 4 17 3" xfId="2321"/>
    <cellStyle name="Обычный 4 17 4" xfId="2322"/>
    <cellStyle name="Обычный 4 18" xfId="2323"/>
    <cellStyle name="Обычный 4 18 2" xfId="2324"/>
    <cellStyle name="Обычный 4 18 3" xfId="2325"/>
    <cellStyle name="Обычный 4 18 4" xfId="2326"/>
    <cellStyle name="Обычный 4 19" xfId="2327"/>
    <cellStyle name="Обычный 4 19 2" xfId="2328"/>
    <cellStyle name="Обычный 4 19 3" xfId="2329"/>
    <cellStyle name="Обычный 4 19 4" xfId="2330"/>
    <cellStyle name="Обычный 4 2" xfId="2331"/>
    <cellStyle name="Обычный 4 2 10" xfId="2332"/>
    <cellStyle name="Обычный 4 2 11" xfId="2333"/>
    <cellStyle name="Обычный 4 2 12" xfId="2334"/>
    <cellStyle name="Обычный 4 2 13" xfId="2335"/>
    <cellStyle name="Обычный 4 2 13 2" xfId="2336"/>
    <cellStyle name="Обычный 4 2 2" xfId="2337"/>
    <cellStyle name="Обычный 4 2 2 2" xfId="2338"/>
    <cellStyle name="Обычный 4 2 2 3" xfId="2339"/>
    <cellStyle name="Обычный 4 2 2 4" xfId="2340"/>
    <cellStyle name="Обычный 4 2 2 5" xfId="2341"/>
    <cellStyle name="Обычный 4 2 2 6" xfId="2342"/>
    <cellStyle name="Обычный 4 2 2 7" xfId="2343"/>
    <cellStyle name="Обычный 4 2 3" xfId="2344"/>
    <cellStyle name="Обычный 4 2 3 2" xfId="2345"/>
    <cellStyle name="Обычный 4 2 3 3" xfId="2346"/>
    <cellStyle name="Обычный 4 2 3 4" xfId="2347"/>
    <cellStyle name="Обычный 4 2 3 5" xfId="2348"/>
    <cellStyle name="Обычный 4 2 3 6" xfId="2349"/>
    <cellStyle name="Обычный 4 2 3 7" xfId="2350"/>
    <cellStyle name="Обычный 4 2 4" xfId="2351"/>
    <cellStyle name="Обычный 4 2 5" xfId="2352"/>
    <cellStyle name="Обычный 4 2 6" xfId="2353"/>
    <cellStyle name="Обычный 4 2 6 2" xfId="2354"/>
    <cellStyle name="Обычный 4 2 6 3" xfId="2355"/>
    <cellStyle name="Обычный 4 2 6 4" xfId="2356"/>
    <cellStyle name="Обычный 4 2 6 5" xfId="2357"/>
    <cellStyle name="Обычный 4 2 7" xfId="2358"/>
    <cellStyle name="Обычный 4 2 8" xfId="2359"/>
    <cellStyle name="Обычный 4 2 9" xfId="2360"/>
    <cellStyle name="Обычный 4 20" xfId="2361"/>
    <cellStyle name="Обычный 4 21" xfId="2362"/>
    <cellStyle name="Обычный 4 21 2" xfId="2363"/>
    <cellStyle name="Обычный 4 21 3" xfId="2364"/>
    <cellStyle name="Обычный 4 22" xfId="2365"/>
    <cellStyle name="Обычный 4 23" xfId="2366"/>
    <cellStyle name="Обычный 4 24" xfId="2367"/>
    <cellStyle name="Обычный 4 25" xfId="2368"/>
    <cellStyle name="Обычный 4 25 2" xfId="2369"/>
    <cellStyle name="Обычный 4 25 3" xfId="2370"/>
    <cellStyle name="Обычный 4 26" xfId="2371"/>
    <cellStyle name="Обычный 4 26 2" xfId="2372"/>
    <cellStyle name="Обычный 4 26 3" xfId="2373"/>
    <cellStyle name="Обычный 4 27" xfId="2374"/>
    <cellStyle name="Обычный 4 27 2" xfId="2375"/>
    <cellStyle name="Обычный 4 28" xfId="2376"/>
    <cellStyle name="Обычный 4 28 2" xfId="2377"/>
    <cellStyle name="Обычный 4 29" xfId="2378"/>
    <cellStyle name="Обычный 4 29 2" xfId="2379"/>
    <cellStyle name="Обычный 4 3" xfId="2380"/>
    <cellStyle name="Обычный 4 3 2" xfId="2381"/>
    <cellStyle name="Обычный 4 3 2 2" xfId="2382"/>
    <cellStyle name="Обычный 4 3 3" xfId="2383"/>
    <cellStyle name="Обычный 4 3 4" xfId="2384"/>
    <cellStyle name="Обычный 4 3 5" xfId="2385"/>
    <cellStyle name="Обычный 4 3 5 2" xfId="2386"/>
    <cellStyle name="Обычный 4 30" xfId="2387"/>
    <cellStyle name="Обычный 4 30 2" xfId="2388"/>
    <cellStyle name="Обычный 4 31" xfId="2389"/>
    <cellStyle name="Обычный 4 31 2" xfId="2390"/>
    <cellStyle name="Обычный 4 32" xfId="2391"/>
    <cellStyle name="Обычный 4 32 2" xfId="2392"/>
    <cellStyle name="Обычный 4 33" xfId="2393"/>
    <cellStyle name="Обычный 4 33 2" xfId="2394"/>
    <cellStyle name="Обычный 4 34" xfId="2395"/>
    <cellStyle name="Обычный 4 34 2" xfId="2396"/>
    <cellStyle name="Обычный 4 35" xfId="2397"/>
    <cellStyle name="Обычный 4 35 2" xfId="2398"/>
    <cellStyle name="Обычный 4 36" xfId="2399"/>
    <cellStyle name="Обычный 4 36 2" xfId="2400"/>
    <cellStyle name="Обычный 4 37" xfId="2401"/>
    <cellStyle name="Обычный 4 37 2" xfId="2402"/>
    <cellStyle name="Обычный 4 38" xfId="2403"/>
    <cellStyle name="Обычный 4 38 2" xfId="2404"/>
    <cellStyle name="Обычный 4 4" xfId="2405"/>
    <cellStyle name="Обычный 4 4 10" xfId="2406"/>
    <cellStyle name="Обычный 4 4 10 2" xfId="2407"/>
    <cellStyle name="Обычный 4 4 2" xfId="2408"/>
    <cellStyle name="Обычный 4 4 2 2" xfId="2409"/>
    <cellStyle name="Обычный 4 4 2 3" xfId="2410"/>
    <cellStyle name="Обычный 4 4 2 4" xfId="2411"/>
    <cellStyle name="Обычный 4 4 2 5" xfId="2412"/>
    <cellStyle name="Обычный 4 4 3" xfId="2413"/>
    <cellStyle name="Обычный 4 4 4" xfId="2414"/>
    <cellStyle name="Обычный 4 4 5" xfId="2415"/>
    <cellStyle name="Обычный 4 4 6" xfId="2416"/>
    <cellStyle name="Обычный 4 4 7" xfId="2417"/>
    <cellStyle name="Обычный 4 4 8" xfId="2418"/>
    <cellStyle name="Обычный 4 4 9" xfId="2419"/>
    <cellStyle name="Обычный 4 5" xfId="2420"/>
    <cellStyle name="Обычный 4 5 2" xfId="2421"/>
    <cellStyle name="Обычный 4 5 2 2" xfId="2422"/>
    <cellStyle name="Обычный 4 5 2 2 2" xfId="2423"/>
    <cellStyle name="Обычный 4 5 2 3" xfId="2424"/>
    <cellStyle name="Обычный 4 5 2 4" xfId="2425"/>
    <cellStyle name="Обычный 4 5 3" xfId="2426"/>
    <cellStyle name="Обычный 4 5 3 2" xfId="2427"/>
    <cellStyle name="Обычный 4 5 3 3" xfId="2428"/>
    <cellStyle name="Обычный 4 5 4" xfId="2429"/>
    <cellStyle name="Обычный 4 5 4 2" xfId="2430"/>
    <cellStyle name="Обычный 4 5 4 3" xfId="2431"/>
    <cellStyle name="Обычный 4 5 5" xfId="2432"/>
    <cellStyle name="Обычный 4 5 5 2" xfId="2433"/>
    <cellStyle name="Обычный 4 5 6" xfId="2434"/>
    <cellStyle name="Обычный 4 5 7" xfId="2435"/>
    <cellStyle name="Обычный 4 6" xfId="2436"/>
    <cellStyle name="Обычный 4 6 10" xfId="2437"/>
    <cellStyle name="Обычный 4 6 10 2" xfId="2438"/>
    <cellStyle name="Обычный 4 6 11" xfId="2439"/>
    <cellStyle name="Обычный 4 6 11 2" xfId="2440"/>
    <cellStyle name="Обычный 4 6 12" xfId="2441"/>
    <cellStyle name="Обычный 4 6 12 2" xfId="2442"/>
    <cellStyle name="Обычный 4 6 13" xfId="2443"/>
    <cellStyle name="Обычный 4 6 13 2" xfId="2444"/>
    <cellStyle name="Обычный 4 6 14" xfId="2445"/>
    <cellStyle name="Обычный 4 6 14 2" xfId="2446"/>
    <cellStyle name="Обычный 4 6 15" xfId="2447"/>
    <cellStyle name="Обычный 4 6 15 2" xfId="2448"/>
    <cellStyle name="Обычный 4 6 16" xfId="2449"/>
    <cellStyle name="Обычный 4 6 16 2" xfId="2450"/>
    <cellStyle name="Обычный 4 6 17" xfId="2451"/>
    <cellStyle name="Обычный 4 6 17 2" xfId="2452"/>
    <cellStyle name="Обычный 4 6 18" xfId="2453"/>
    <cellStyle name="Обычный 4 6 18 2" xfId="2454"/>
    <cellStyle name="Обычный 4 6 19" xfId="2455"/>
    <cellStyle name="Обычный 4 6 19 2" xfId="2456"/>
    <cellStyle name="Обычный 4 6 2" xfId="2457"/>
    <cellStyle name="Обычный 4 6 2 2" xfId="2458"/>
    <cellStyle name="Обычный 4 6 2 2 2" xfId="2459"/>
    <cellStyle name="Обычный 4 6 2 2 3" xfId="2460"/>
    <cellStyle name="Обычный 4 6 2 3" xfId="2461"/>
    <cellStyle name="Обычный 4 6 2 3 2" xfId="2462"/>
    <cellStyle name="Обычный 4 6 2 4" xfId="2463"/>
    <cellStyle name="Обычный 4 6 2 5" xfId="2464"/>
    <cellStyle name="Обычный 4 6 20" xfId="2465"/>
    <cellStyle name="Обычный 4 6 21" xfId="2466"/>
    <cellStyle name="Обычный 4 6 3" xfId="2467"/>
    <cellStyle name="Обычный 4 6 3 2" xfId="2468"/>
    <cellStyle name="Обычный 4 6 3 2 2" xfId="2469"/>
    <cellStyle name="Обычный 4 6 3 3" xfId="2470"/>
    <cellStyle name="Обычный 4 6 3 4" xfId="2471"/>
    <cellStyle name="Обычный 4 6 4" xfId="2472"/>
    <cellStyle name="Обычный 4 6 4 2" xfId="2473"/>
    <cellStyle name="Обычный 4 6 4 3" xfId="2474"/>
    <cellStyle name="Обычный 4 6 5" xfId="2475"/>
    <cellStyle name="Обычный 4 6 5 2" xfId="2476"/>
    <cellStyle name="Обычный 4 6 5 3" xfId="2477"/>
    <cellStyle name="Обычный 4 6 6" xfId="2478"/>
    <cellStyle name="Обычный 4 6 7" xfId="2479"/>
    <cellStyle name="Обычный 4 6 7 2" xfId="2480"/>
    <cellStyle name="Обычный 4 6 7 3" xfId="2481"/>
    <cellStyle name="Обычный 4 6 8" xfId="2482"/>
    <cellStyle name="Обычный 4 6 8 2" xfId="2483"/>
    <cellStyle name="Обычный 4 6 8 3" xfId="2484"/>
    <cellStyle name="Обычный 4 6 9" xfId="2485"/>
    <cellStyle name="Обычный 4 6 9 2" xfId="2486"/>
    <cellStyle name="Обычный 4 7" xfId="2487"/>
    <cellStyle name="Обычный 4 7 10" xfId="2488"/>
    <cellStyle name="Обычный 4 7 10 2" xfId="2489"/>
    <cellStyle name="Обычный 4 7 11" xfId="2490"/>
    <cellStyle name="Обычный 4 7 11 2" xfId="2491"/>
    <cellStyle name="Обычный 4 7 12" xfId="2492"/>
    <cellStyle name="Обычный 4 7 12 2" xfId="2493"/>
    <cellStyle name="Обычный 4 7 13" xfId="2494"/>
    <cellStyle name="Обычный 4 7 13 2" xfId="2495"/>
    <cellStyle name="Обычный 4 7 14" xfId="2496"/>
    <cellStyle name="Обычный 4 7 14 2" xfId="2497"/>
    <cellStyle name="Обычный 4 7 15" xfId="2498"/>
    <cellStyle name="Обычный 4 7 15 2" xfId="2499"/>
    <cellStyle name="Обычный 4 7 16" xfId="2500"/>
    <cellStyle name="Обычный 4 7 16 2" xfId="2501"/>
    <cellStyle name="Обычный 4 7 17" xfId="2502"/>
    <cellStyle name="Обычный 4 7 18" xfId="2503"/>
    <cellStyle name="Обычный 4 7 2" xfId="2504"/>
    <cellStyle name="Обычный 4 7 2 2" xfId="2505"/>
    <cellStyle name="Обычный 4 7 2 3" xfId="2506"/>
    <cellStyle name="Обычный 4 7 2 4" xfId="2507"/>
    <cellStyle name="Обычный 4 7 3" xfId="2508"/>
    <cellStyle name="Обычный 4 7 3 2" xfId="2509"/>
    <cellStyle name="Обычный 4 7 3 3" xfId="2510"/>
    <cellStyle name="Обычный 4 7 4" xfId="2511"/>
    <cellStyle name="Обычный 4 7 4 2" xfId="2512"/>
    <cellStyle name="Обычный 4 7 4 3" xfId="2513"/>
    <cellStyle name="Обычный 4 7 5" xfId="2514"/>
    <cellStyle name="Обычный 4 7 5 2" xfId="2515"/>
    <cellStyle name="Обычный 4 7 5 3" xfId="2516"/>
    <cellStyle name="Обычный 4 7 6" xfId="2517"/>
    <cellStyle name="Обычный 4 7 6 2" xfId="2518"/>
    <cellStyle name="Обычный 4 7 7" xfId="2519"/>
    <cellStyle name="Обычный 4 7 7 2" xfId="2520"/>
    <cellStyle name="Обычный 4 7 8" xfId="2521"/>
    <cellStyle name="Обычный 4 7 8 2" xfId="2522"/>
    <cellStyle name="Обычный 4 7 9" xfId="2523"/>
    <cellStyle name="Обычный 4 7 9 2" xfId="2524"/>
    <cellStyle name="Обычный 4 8" xfId="2525"/>
    <cellStyle name="Обычный 4 8 10" xfId="2526"/>
    <cellStyle name="Обычный 4 8 10 2" xfId="2527"/>
    <cellStyle name="Обычный 4 8 11" xfId="2528"/>
    <cellStyle name="Обычный 4 8 11 2" xfId="2529"/>
    <cellStyle name="Обычный 4 8 12" xfId="2530"/>
    <cellStyle name="Обычный 4 8 12 2" xfId="2531"/>
    <cellStyle name="Обычный 4 8 13" xfId="2532"/>
    <cellStyle name="Обычный 4 8 13 2" xfId="2533"/>
    <cellStyle name="Обычный 4 8 14" xfId="2534"/>
    <cellStyle name="Обычный 4 8 14 2" xfId="2535"/>
    <cellStyle name="Обычный 4 8 15" xfId="2536"/>
    <cellStyle name="Обычный 4 8 15 2" xfId="2537"/>
    <cellStyle name="Обычный 4 8 16" xfId="2538"/>
    <cellStyle name="Обычный 4 8 16 2" xfId="2539"/>
    <cellStyle name="Обычный 4 8 17" xfId="2540"/>
    <cellStyle name="Обычный 4 8 18" xfId="2541"/>
    <cellStyle name="Обычный 4 8 2" xfId="2542"/>
    <cellStyle name="Обычный 4 8 2 2" xfId="2543"/>
    <cellStyle name="Обычный 4 8 2 3" xfId="2544"/>
    <cellStyle name="Обычный 4 8 2 4" xfId="2545"/>
    <cellStyle name="Обычный 4 8 3" xfId="2546"/>
    <cellStyle name="Обычный 4 8 3 2" xfId="2547"/>
    <cellStyle name="Обычный 4 8 3 3" xfId="2548"/>
    <cellStyle name="Обычный 4 8 4" xfId="2549"/>
    <cellStyle name="Обычный 4 8 4 2" xfId="2550"/>
    <cellStyle name="Обычный 4 8 4 3" xfId="2551"/>
    <cellStyle name="Обычный 4 8 5" xfId="2552"/>
    <cellStyle name="Обычный 4 8 5 2" xfId="2553"/>
    <cellStyle name="Обычный 4 8 5 3" xfId="2554"/>
    <cellStyle name="Обычный 4 8 6" xfId="2555"/>
    <cellStyle name="Обычный 4 8 6 2" xfId="2556"/>
    <cellStyle name="Обычный 4 8 7" xfId="2557"/>
    <cellStyle name="Обычный 4 8 7 2" xfId="2558"/>
    <cellStyle name="Обычный 4 8 8" xfId="2559"/>
    <cellStyle name="Обычный 4 8 8 2" xfId="2560"/>
    <cellStyle name="Обычный 4 8 9" xfId="2561"/>
    <cellStyle name="Обычный 4 8 9 2" xfId="2562"/>
    <cellStyle name="Обычный 4 9" xfId="2563"/>
    <cellStyle name="Обычный 4 9 10" xfId="2564"/>
    <cellStyle name="Обычный 4 9 10 2" xfId="2565"/>
    <cellStyle name="Обычный 4 9 11" xfId="2566"/>
    <cellStyle name="Обычный 4 9 11 2" xfId="2567"/>
    <cellStyle name="Обычный 4 9 12" xfId="2568"/>
    <cellStyle name="Обычный 4 9 12 2" xfId="2569"/>
    <cellStyle name="Обычный 4 9 13" xfId="2570"/>
    <cellStyle name="Обычный 4 9 13 2" xfId="2571"/>
    <cellStyle name="Обычный 4 9 14" xfId="2572"/>
    <cellStyle name="Обычный 4 9 14 2" xfId="2573"/>
    <cellStyle name="Обычный 4 9 15" xfId="2574"/>
    <cellStyle name="Обычный 4 9 15 2" xfId="2575"/>
    <cellStyle name="Обычный 4 9 16" xfId="2576"/>
    <cellStyle name="Обычный 4 9 16 2" xfId="2577"/>
    <cellStyle name="Обычный 4 9 17" xfId="2578"/>
    <cellStyle name="Обычный 4 9 18" xfId="2579"/>
    <cellStyle name="Обычный 4 9 2" xfId="2580"/>
    <cellStyle name="Обычный 4 9 2 2" xfId="2581"/>
    <cellStyle name="Обычный 4 9 2 3" xfId="2582"/>
    <cellStyle name="Обычный 4 9 2 4" xfId="2583"/>
    <cellStyle name="Обычный 4 9 3" xfId="2584"/>
    <cellStyle name="Обычный 4 9 3 2" xfId="2585"/>
    <cellStyle name="Обычный 4 9 3 3" xfId="2586"/>
    <cellStyle name="Обычный 4 9 4" xfId="2587"/>
    <cellStyle name="Обычный 4 9 4 2" xfId="2588"/>
    <cellStyle name="Обычный 4 9 4 3" xfId="2589"/>
    <cellStyle name="Обычный 4 9 5" xfId="2590"/>
    <cellStyle name="Обычный 4 9 5 2" xfId="2591"/>
    <cellStyle name="Обычный 4 9 5 3" xfId="2592"/>
    <cellStyle name="Обычный 4 9 6" xfId="2593"/>
    <cellStyle name="Обычный 4 9 6 2" xfId="2594"/>
    <cellStyle name="Обычный 4 9 7" xfId="2595"/>
    <cellStyle name="Обычный 4 9 7 2" xfId="2596"/>
    <cellStyle name="Обычный 4 9 8" xfId="2597"/>
    <cellStyle name="Обычный 4 9 8 2" xfId="2598"/>
    <cellStyle name="Обычный 4 9 9" xfId="2599"/>
    <cellStyle name="Обычный 4 9 9 2" xfId="2600"/>
    <cellStyle name="Обычный 4_Итоги модернизации 16.01.2011 (v.8)" xfId="2601"/>
    <cellStyle name="Обычный 40" xfId="2602"/>
    <cellStyle name="Обычный 40 2" xfId="2603"/>
    <cellStyle name="Обычный 40 2 2" xfId="2604"/>
    <cellStyle name="Обычный 40 3" xfId="2605"/>
    <cellStyle name="Обычный 40 4" xfId="2606"/>
    <cellStyle name="Обычный 40 5" xfId="2607"/>
    <cellStyle name="Обычный 40 6" xfId="2608"/>
    <cellStyle name="Обычный 40 7" xfId="2609"/>
    <cellStyle name="Обычный 41" xfId="2610"/>
    <cellStyle name="Обычный 41 10" xfId="2611"/>
    <cellStyle name="Обычный 41 10 2" xfId="2612"/>
    <cellStyle name="Обычный 41 10 3" xfId="2613"/>
    <cellStyle name="Обычный 41 11" xfId="2614"/>
    <cellStyle name="Обычный 41 11 2" xfId="2615"/>
    <cellStyle name="Обычный 41 12" xfId="2616"/>
    <cellStyle name="Обычный 41 13" xfId="2617"/>
    <cellStyle name="Обычный 41 2" xfId="2618"/>
    <cellStyle name="Обычный 41 2 2" xfId="2619"/>
    <cellStyle name="Обычный 41 2 2 2" xfId="2620"/>
    <cellStyle name="Обычный 41 2 2 3" xfId="2621"/>
    <cellStyle name="Обычный 41 2 3" xfId="2622"/>
    <cellStyle name="Обычный 41 2 3 2" xfId="2623"/>
    <cellStyle name="Обычный 41 2 4" xfId="2624"/>
    <cellStyle name="Обычный 41 2 5" xfId="2625"/>
    <cellStyle name="Обычный 41 3" xfId="2626"/>
    <cellStyle name="Обычный 41 4" xfId="2627"/>
    <cellStyle name="Обычный 41 5" xfId="2628"/>
    <cellStyle name="Обычный 41 6" xfId="2629"/>
    <cellStyle name="Обычный 41 7" xfId="2630"/>
    <cellStyle name="Обычный 41 8" xfId="2631"/>
    <cellStyle name="Обычный 41 8 2" xfId="2632"/>
    <cellStyle name="Обычный 41 8 3" xfId="2633"/>
    <cellStyle name="Обычный 41 9" xfId="2634"/>
    <cellStyle name="Обычный 41 9 2" xfId="2635"/>
    <cellStyle name="Обычный 41 9 3" xfId="2636"/>
    <cellStyle name="Обычный 42" xfId="2637"/>
    <cellStyle name="Обычный 42 2" xfId="2638"/>
    <cellStyle name="Обычный 42 2 2" xfId="2639"/>
    <cellStyle name="Обычный 42 2 2 2" xfId="2640"/>
    <cellStyle name="Обычный 42 2 3" xfId="2641"/>
    <cellStyle name="Обычный 42 2 4" xfId="2642"/>
    <cellStyle name="Обычный 42 3" xfId="2643"/>
    <cellStyle name="Обычный 42 3 2" xfId="2644"/>
    <cellStyle name="Обычный 42 3 3" xfId="2645"/>
    <cellStyle name="Обычный 42 4" xfId="2646"/>
    <cellStyle name="Обычный 42 4 2" xfId="2647"/>
    <cellStyle name="Обычный 42 4 3" xfId="2648"/>
    <cellStyle name="Обычный 42 5" xfId="2649"/>
    <cellStyle name="Обычный 42 5 2" xfId="2650"/>
    <cellStyle name="Обычный 42 6" xfId="2651"/>
    <cellStyle name="Обычный 42 7" xfId="2652"/>
    <cellStyle name="Обычный 43" xfId="2653"/>
    <cellStyle name="Обычный 43 2" xfId="2654"/>
    <cellStyle name="Обычный 43 2 2" xfId="2655"/>
    <cellStyle name="Обычный 43 2 2 2" xfId="2656"/>
    <cellStyle name="Обычный 43 2 3" xfId="2657"/>
    <cellStyle name="Обычный 43 2 4" xfId="2658"/>
    <cellStyle name="Обычный 43 3" xfId="2659"/>
    <cellStyle name="Обычный 43 3 2" xfId="2660"/>
    <cellStyle name="Обычный 43 3 3" xfId="2661"/>
    <cellStyle name="Обычный 43 4" xfId="2662"/>
    <cellStyle name="Обычный 43 4 2" xfId="2663"/>
    <cellStyle name="Обычный 43 4 3" xfId="2664"/>
    <cellStyle name="Обычный 43 5" xfId="2665"/>
    <cellStyle name="Обычный 43 5 2" xfId="2666"/>
    <cellStyle name="Обычный 43 6" xfId="2667"/>
    <cellStyle name="Обычный 43 7" xfId="2668"/>
    <cellStyle name="Обычный 44" xfId="2669"/>
    <cellStyle name="Обычный 44 2" xfId="2670"/>
    <cellStyle name="Обычный 44 2 2" xfId="2671"/>
    <cellStyle name="Обычный 44 3" xfId="2672"/>
    <cellStyle name="Обычный 44 3 2" xfId="2673"/>
    <cellStyle name="Обычный 44 4" xfId="2674"/>
    <cellStyle name="Обычный 44 5" xfId="2675"/>
    <cellStyle name="Обычный 45" xfId="2676"/>
    <cellStyle name="Обычный 45 2" xfId="2677"/>
    <cellStyle name="Обычный 45 3" xfId="2678"/>
    <cellStyle name="Обычный 45 3 2" xfId="2679"/>
    <cellStyle name="Обычный 45 3 2 2" xfId="2680"/>
    <cellStyle name="Обычный 45 3 2 3" xfId="2681"/>
    <cellStyle name="Обычный 45 3 3" xfId="2682"/>
    <cellStyle name="Обычный 45 3 3 2" xfId="2683"/>
    <cellStyle name="Обычный 45 3 4" xfId="2684"/>
    <cellStyle name="Обычный 45 4" xfId="2685"/>
    <cellStyle name="Обычный 46" xfId="2686"/>
    <cellStyle name="Обычный 47" xfId="2687"/>
    <cellStyle name="Обычный 48" xfId="2688"/>
    <cellStyle name="Обычный 48 2" xfId="2689"/>
    <cellStyle name="Обычный 48 3" xfId="2690"/>
    <cellStyle name="Обычный 48 4" xfId="2691"/>
    <cellStyle name="Обычный 49" xfId="2692"/>
    <cellStyle name="Обычный 5" xfId="2693"/>
    <cellStyle name="Обычный 5 10" xfId="2694"/>
    <cellStyle name="Обычный 5 10 10" xfId="2695"/>
    <cellStyle name="Обычный 5 10 10 2" xfId="2696"/>
    <cellStyle name="Обычный 5 10 11" xfId="2697"/>
    <cellStyle name="Обычный 5 10 11 2" xfId="2698"/>
    <cellStyle name="Обычный 5 10 12" xfId="2699"/>
    <cellStyle name="Обычный 5 10 12 2" xfId="2700"/>
    <cellStyle name="Обычный 5 10 13" xfId="2701"/>
    <cellStyle name="Обычный 5 10 13 2" xfId="2702"/>
    <cellStyle name="Обычный 5 10 14" xfId="2703"/>
    <cellStyle name="Обычный 5 10 14 2" xfId="2704"/>
    <cellStyle name="Обычный 5 10 15" xfId="2705"/>
    <cellStyle name="Обычный 5 10 15 2" xfId="2706"/>
    <cellStyle name="Обычный 5 10 16" xfId="2707"/>
    <cellStyle name="Обычный 5 10 16 2" xfId="2708"/>
    <cellStyle name="Обычный 5 10 17" xfId="2709"/>
    <cellStyle name="Обычный 5 10 18" xfId="2710"/>
    <cellStyle name="Обычный 5 10 2" xfId="2711"/>
    <cellStyle name="Обычный 5 10 2 2" xfId="2712"/>
    <cellStyle name="Обычный 5 10 2 3" xfId="2713"/>
    <cellStyle name="Обычный 5 10 3" xfId="2714"/>
    <cellStyle name="Обычный 5 10 3 2" xfId="2715"/>
    <cellStyle name="Обычный 5 10 3 3" xfId="2716"/>
    <cellStyle name="Обычный 5 10 4" xfId="2717"/>
    <cellStyle name="Обычный 5 10 4 2" xfId="2718"/>
    <cellStyle name="Обычный 5 10 4 3" xfId="2719"/>
    <cellStyle name="Обычный 5 10 5" xfId="2720"/>
    <cellStyle name="Обычный 5 10 5 2" xfId="2721"/>
    <cellStyle name="Обычный 5 10 5 3" xfId="2722"/>
    <cellStyle name="Обычный 5 10 6" xfId="2723"/>
    <cellStyle name="Обычный 5 10 6 2" xfId="2724"/>
    <cellStyle name="Обычный 5 10 7" xfId="2725"/>
    <cellStyle name="Обычный 5 10 7 2" xfId="2726"/>
    <cellStyle name="Обычный 5 10 8" xfId="2727"/>
    <cellStyle name="Обычный 5 10 8 2" xfId="2728"/>
    <cellStyle name="Обычный 5 10 9" xfId="2729"/>
    <cellStyle name="Обычный 5 10 9 2" xfId="2730"/>
    <cellStyle name="Обычный 5 11" xfId="2731"/>
    <cellStyle name="Обычный 5 11 10" xfId="2732"/>
    <cellStyle name="Обычный 5 11 10 2" xfId="2733"/>
    <cellStyle name="Обычный 5 11 11" xfId="2734"/>
    <cellStyle name="Обычный 5 11 11 2" xfId="2735"/>
    <cellStyle name="Обычный 5 11 12" xfId="2736"/>
    <cellStyle name="Обычный 5 11 12 2" xfId="2737"/>
    <cellStyle name="Обычный 5 11 13" xfId="2738"/>
    <cellStyle name="Обычный 5 11 13 2" xfId="2739"/>
    <cellStyle name="Обычный 5 11 14" xfId="2740"/>
    <cellStyle name="Обычный 5 11 14 2" xfId="2741"/>
    <cellStyle name="Обычный 5 11 15" xfId="2742"/>
    <cellStyle name="Обычный 5 11 15 2" xfId="2743"/>
    <cellStyle name="Обычный 5 11 16" xfId="2744"/>
    <cellStyle name="Обычный 5 11 16 2" xfId="2745"/>
    <cellStyle name="Обычный 5 11 17" xfId="2746"/>
    <cellStyle name="Обычный 5 11 18" xfId="2747"/>
    <cellStyle name="Обычный 5 11 2" xfId="2748"/>
    <cellStyle name="Обычный 5 11 2 2" xfId="2749"/>
    <cellStyle name="Обычный 5 11 2 3" xfId="2750"/>
    <cellStyle name="Обычный 5 11 3" xfId="2751"/>
    <cellStyle name="Обычный 5 11 3 2" xfId="2752"/>
    <cellStyle name="Обычный 5 11 3 3" xfId="2753"/>
    <cellStyle name="Обычный 5 11 4" xfId="2754"/>
    <cellStyle name="Обычный 5 11 4 2" xfId="2755"/>
    <cellStyle name="Обычный 5 11 4 3" xfId="2756"/>
    <cellStyle name="Обычный 5 11 5" xfId="2757"/>
    <cellStyle name="Обычный 5 11 5 2" xfId="2758"/>
    <cellStyle name="Обычный 5 11 5 3" xfId="2759"/>
    <cellStyle name="Обычный 5 11 6" xfId="2760"/>
    <cellStyle name="Обычный 5 11 6 2" xfId="2761"/>
    <cellStyle name="Обычный 5 11 7" xfId="2762"/>
    <cellStyle name="Обычный 5 11 7 2" xfId="2763"/>
    <cellStyle name="Обычный 5 11 8" xfId="2764"/>
    <cellStyle name="Обычный 5 11 8 2" xfId="2765"/>
    <cellStyle name="Обычный 5 11 9" xfId="2766"/>
    <cellStyle name="Обычный 5 11 9 2" xfId="2767"/>
    <cellStyle name="Обычный 5 12" xfId="2768"/>
    <cellStyle name="Обычный 5 12 10" xfId="2769"/>
    <cellStyle name="Обычный 5 12 10 2" xfId="2770"/>
    <cellStyle name="Обычный 5 12 11" xfId="2771"/>
    <cellStyle name="Обычный 5 12 11 2" xfId="2772"/>
    <cellStyle name="Обычный 5 12 12" xfId="2773"/>
    <cellStyle name="Обычный 5 12 12 2" xfId="2774"/>
    <cellStyle name="Обычный 5 12 13" xfId="2775"/>
    <cellStyle name="Обычный 5 12 13 2" xfId="2776"/>
    <cellStyle name="Обычный 5 12 14" xfId="2777"/>
    <cellStyle name="Обычный 5 12 14 2" xfId="2778"/>
    <cellStyle name="Обычный 5 12 15" xfId="2779"/>
    <cellStyle name="Обычный 5 12 15 2" xfId="2780"/>
    <cellStyle name="Обычный 5 12 16" xfId="2781"/>
    <cellStyle name="Обычный 5 12 16 2" xfId="2782"/>
    <cellStyle name="Обычный 5 12 17" xfId="2783"/>
    <cellStyle name="Обычный 5 12 18" xfId="2784"/>
    <cellStyle name="Обычный 5 12 2" xfId="2785"/>
    <cellStyle name="Обычный 5 12 2 2" xfId="2786"/>
    <cellStyle name="Обычный 5 12 2 3" xfId="2787"/>
    <cellStyle name="Обычный 5 12 3" xfId="2788"/>
    <cellStyle name="Обычный 5 12 3 2" xfId="2789"/>
    <cellStyle name="Обычный 5 12 3 3" xfId="2790"/>
    <cellStyle name="Обычный 5 12 4" xfId="2791"/>
    <cellStyle name="Обычный 5 12 4 2" xfId="2792"/>
    <cellStyle name="Обычный 5 12 4 3" xfId="2793"/>
    <cellStyle name="Обычный 5 12 5" xfId="2794"/>
    <cellStyle name="Обычный 5 12 5 2" xfId="2795"/>
    <cellStyle name="Обычный 5 12 5 3" xfId="2796"/>
    <cellStyle name="Обычный 5 12 6" xfId="2797"/>
    <cellStyle name="Обычный 5 12 6 2" xfId="2798"/>
    <cellStyle name="Обычный 5 12 7" xfId="2799"/>
    <cellStyle name="Обычный 5 12 7 2" xfId="2800"/>
    <cellStyle name="Обычный 5 12 8" xfId="2801"/>
    <cellStyle name="Обычный 5 12 8 2" xfId="2802"/>
    <cellStyle name="Обычный 5 12 9" xfId="2803"/>
    <cellStyle name="Обычный 5 12 9 2" xfId="2804"/>
    <cellStyle name="Обычный 5 13" xfId="2805"/>
    <cellStyle name="Обычный 5 13 2" xfId="2806"/>
    <cellStyle name="Обычный 5 13 2 2" xfId="2807"/>
    <cellStyle name="Обычный 5 13 2 3" xfId="2808"/>
    <cellStyle name="Обычный 5 13 3" xfId="2809"/>
    <cellStyle name="Обычный 5 13 4" xfId="2810"/>
    <cellStyle name="Обычный 5 14" xfId="2811"/>
    <cellStyle name="Обычный 5 14 2" xfId="2812"/>
    <cellStyle name="Обычный 5 14 2 2" xfId="2813"/>
    <cellStyle name="Обычный 5 14 2 3" xfId="2814"/>
    <cellStyle name="Обычный 5 14 3" xfId="2815"/>
    <cellStyle name="Обычный 5 14 4" xfId="2816"/>
    <cellStyle name="Обычный 5 15" xfId="2817"/>
    <cellStyle name="Обычный 5 15 2" xfId="2818"/>
    <cellStyle name="Обычный 5 15 2 2" xfId="2819"/>
    <cellStyle name="Обычный 5 15 2 3" xfId="2820"/>
    <cellStyle name="Обычный 5 15 3" xfId="2821"/>
    <cellStyle name="Обычный 5 15 4" xfId="2822"/>
    <cellStyle name="Обычный 5 16" xfId="2823"/>
    <cellStyle name="Обычный 5 16 2" xfId="2824"/>
    <cellStyle name="Обычный 5 16 3" xfId="2825"/>
    <cellStyle name="Обычный 5 16 4" xfId="2826"/>
    <cellStyle name="Обычный 5 17" xfId="2827"/>
    <cellStyle name="Обычный 5 17 2" xfId="2828"/>
    <cellStyle name="Обычный 5 17 3" xfId="2829"/>
    <cellStyle name="Обычный 5 17 4" xfId="2830"/>
    <cellStyle name="Обычный 5 18" xfId="2831"/>
    <cellStyle name="Обычный 5 18 2" xfId="2832"/>
    <cellStyle name="Обычный 5 18 3" xfId="2833"/>
    <cellStyle name="Обычный 5 18 4" xfId="2834"/>
    <cellStyle name="Обычный 5 19" xfId="2835"/>
    <cellStyle name="Обычный 5 2" xfId="2836"/>
    <cellStyle name="Обычный 5 2 10" xfId="2837"/>
    <cellStyle name="Обычный 5 2 10 2" xfId="2838"/>
    <cellStyle name="Обычный 5 2 2" xfId="2839"/>
    <cellStyle name="Обычный 5 2 2 2" xfId="2840"/>
    <cellStyle name="Обычный 5 2 2 2 2" xfId="2841"/>
    <cellStyle name="Обычный 5 2 2 2 3" xfId="2842"/>
    <cellStyle name="Обычный 5 2 2 3" xfId="2843"/>
    <cellStyle name="Обычный 5 2 2 3 2" xfId="2844"/>
    <cellStyle name="Обычный 5 2 2 3 3" xfId="2845"/>
    <cellStyle name="Обычный 5 2 2 4" xfId="2846"/>
    <cellStyle name="Обычный 5 2 2 4 2" xfId="2847"/>
    <cellStyle name="Обычный 5 2 2 4 2 2" xfId="2848"/>
    <cellStyle name="Обычный 5 2 2 4 3" xfId="2849"/>
    <cellStyle name="Обычный 5 2 2 4 4" xfId="2850"/>
    <cellStyle name="Обычный 5 2 2 5" xfId="2851"/>
    <cellStyle name="Обычный 5 2 3" xfId="2852"/>
    <cellStyle name="Обычный 5 2 3 2" xfId="2853"/>
    <cellStyle name="Обычный 5 2 4" xfId="2854"/>
    <cellStyle name="Обычный 5 2 5" xfId="2855"/>
    <cellStyle name="Обычный 5 2 6" xfId="2856"/>
    <cellStyle name="Обычный 5 2 7" xfId="2857"/>
    <cellStyle name="Обычный 5 2 8" xfId="2858"/>
    <cellStyle name="Обычный 5 2 9" xfId="2859"/>
    <cellStyle name="Обычный 5 20" xfId="2860"/>
    <cellStyle name="Обычный 5 21" xfId="2861"/>
    <cellStyle name="Обычный 5 21 2" xfId="2862"/>
    <cellStyle name="Обычный 5 21 3" xfId="2863"/>
    <cellStyle name="Обычный 5 22" xfId="2864"/>
    <cellStyle name="Обычный 5 22 2" xfId="2865"/>
    <cellStyle name="Обычный 5 22 3" xfId="2866"/>
    <cellStyle name="Обычный 5 23" xfId="2867"/>
    <cellStyle name="Обычный 5 23 2" xfId="2868"/>
    <cellStyle name="Обычный 5 23 3" xfId="2869"/>
    <cellStyle name="Обычный 5 24" xfId="2870"/>
    <cellStyle name="Обычный 5 24 2" xfId="2871"/>
    <cellStyle name="Обычный 5 24 3" xfId="2872"/>
    <cellStyle name="Обычный 5 25" xfId="2873"/>
    <cellStyle name="Обычный 5 25 2" xfId="2874"/>
    <cellStyle name="Обычный 5 26" xfId="2875"/>
    <cellStyle name="Обычный 5 26 2" xfId="2876"/>
    <cellStyle name="Обычный 5 26 3" xfId="2877"/>
    <cellStyle name="Обычный 5 27" xfId="2878"/>
    <cellStyle name="Обычный 5 27 2" xfId="2879"/>
    <cellStyle name="Обычный 5 28" xfId="2880"/>
    <cellStyle name="Обычный 5 28 2" xfId="2881"/>
    <cellStyle name="Обычный 5 29" xfId="2882"/>
    <cellStyle name="Обычный 5 29 2" xfId="2883"/>
    <cellStyle name="Обычный 5 3" xfId="2884"/>
    <cellStyle name="Обычный 5 3 10" xfId="2885"/>
    <cellStyle name="Обычный 5 3 10 2" xfId="2886"/>
    <cellStyle name="Обычный 5 3 2" xfId="2887"/>
    <cellStyle name="Обычный 5 3 2 2" xfId="2888"/>
    <cellStyle name="Обычный 5 3 2 3" xfId="2889"/>
    <cellStyle name="Обычный 5 3 2 4" xfId="2890"/>
    <cellStyle name="Обычный 5 3 2 5" xfId="2891"/>
    <cellStyle name="Обычный 5 3 3" xfId="2892"/>
    <cellStyle name="Обычный 5 3 4" xfId="2893"/>
    <cellStyle name="Обычный 5 3 5" xfId="2894"/>
    <cellStyle name="Обычный 5 3 6" xfId="2895"/>
    <cellStyle name="Обычный 5 3 7" xfId="2896"/>
    <cellStyle name="Обычный 5 3 8" xfId="2897"/>
    <cellStyle name="Обычный 5 3 9" xfId="2898"/>
    <cellStyle name="Обычный 5 30" xfId="2899"/>
    <cellStyle name="Обычный 5 30 2" xfId="2900"/>
    <cellStyle name="Обычный 5 31" xfId="2901"/>
    <cellStyle name="Обычный 5 31 2" xfId="2902"/>
    <cellStyle name="Обычный 5 32" xfId="2903"/>
    <cellStyle name="Обычный 5 32 2" xfId="2904"/>
    <cellStyle name="Обычный 5 33" xfId="2905"/>
    <cellStyle name="Обычный 5 33 2" xfId="2906"/>
    <cellStyle name="Обычный 5 34" xfId="2907"/>
    <cellStyle name="Обычный 5 34 2" xfId="2908"/>
    <cellStyle name="Обычный 5 35" xfId="2909"/>
    <cellStyle name="Обычный 5 35 2" xfId="2910"/>
    <cellStyle name="Обычный 5 36" xfId="2911"/>
    <cellStyle name="Обычный 5 36 2" xfId="2912"/>
    <cellStyle name="Обычный 5 37" xfId="2913"/>
    <cellStyle name="Обычный 5 38" xfId="2914"/>
    <cellStyle name="Обычный 5 4" xfId="2915"/>
    <cellStyle name="Обычный 5 5" xfId="2916"/>
    <cellStyle name="Обычный 5 6" xfId="2917"/>
    <cellStyle name="Обычный 5 6 10" xfId="2918"/>
    <cellStyle name="Обычный 5 6 10 2" xfId="2919"/>
    <cellStyle name="Обычный 5 6 11" xfId="2920"/>
    <cellStyle name="Обычный 5 6 11 2" xfId="2921"/>
    <cellStyle name="Обычный 5 6 12" xfId="2922"/>
    <cellStyle name="Обычный 5 6 12 2" xfId="2923"/>
    <cellStyle name="Обычный 5 6 13" xfId="2924"/>
    <cellStyle name="Обычный 5 6 13 2" xfId="2925"/>
    <cellStyle name="Обычный 5 6 14" xfId="2926"/>
    <cellStyle name="Обычный 5 6 14 2" xfId="2927"/>
    <cellStyle name="Обычный 5 6 15" xfId="2928"/>
    <cellStyle name="Обычный 5 6 15 2" xfId="2929"/>
    <cellStyle name="Обычный 5 6 16" xfId="2930"/>
    <cellStyle name="Обычный 5 6 16 2" xfId="2931"/>
    <cellStyle name="Обычный 5 6 17" xfId="2932"/>
    <cellStyle name="Обычный 5 6 18" xfId="2933"/>
    <cellStyle name="Обычный 5 6 2" xfId="2934"/>
    <cellStyle name="Обычный 5 6 2 2" xfId="2935"/>
    <cellStyle name="Обычный 5 6 2 3" xfId="2936"/>
    <cellStyle name="Обычный 5 6 3" xfId="2937"/>
    <cellStyle name="Обычный 5 6 3 2" xfId="2938"/>
    <cellStyle name="Обычный 5 6 3 3" xfId="2939"/>
    <cellStyle name="Обычный 5 6 4" xfId="2940"/>
    <cellStyle name="Обычный 5 6 4 2" xfId="2941"/>
    <cellStyle name="Обычный 5 6 4 3" xfId="2942"/>
    <cellStyle name="Обычный 5 6 5" xfId="2943"/>
    <cellStyle name="Обычный 5 6 5 2" xfId="2944"/>
    <cellStyle name="Обычный 5 6 5 3" xfId="2945"/>
    <cellStyle name="Обычный 5 6 6" xfId="2946"/>
    <cellStyle name="Обычный 5 6 6 2" xfId="2947"/>
    <cellStyle name="Обычный 5 6 7" xfId="2948"/>
    <cellStyle name="Обычный 5 6 7 2" xfId="2949"/>
    <cellStyle name="Обычный 5 6 8" xfId="2950"/>
    <cellStyle name="Обычный 5 6 8 2" xfId="2951"/>
    <cellStyle name="Обычный 5 6 9" xfId="2952"/>
    <cellStyle name="Обычный 5 6 9 2" xfId="2953"/>
    <cellStyle name="Обычный 5 7" xfId="2954"/>
    <cellStyle name="Обычный 5 7 10" xfId="2955"/>
    <cellStyle name="Обычный 5 7 10 2" xfId="2956"/>
    <cellStyle name="Обычный 5 7 11" xfId="2957"/>
    <cellStyle name="Обычный 5 7 11 2" xfId="2958"/>
    <cellStyle name="Обычный 5 7 12" xfId="2959"/>
    <cellStyle name="Обычный 5 7 12 2" xfId="2960"/>
    <cellStyle name="Обычный 5 7 13" xfId="2961"/>
    <cellStyle name="Обычный 5 7 13 2" xfId="2962"/>
    <cellStyle name="Обычный 5 7 14" xfId="2963"/>
    <cellStyle name="Обычный 5 7 14 2" xfId="2964"/>
    <cellStyle name="Обычный 5 7 15" xfId="2965"/>
    <cellStyle name="Обычный 5 7 15 2" xfId="2966"/>
    <cellStyle name="Обычный 5 7 16" xfId="2967"/>
    <cellStyle name="Обычный 5 7 16 2" xfId="2968"/>
    <cellStyle name="Обычный 5 7 17" xfId="2969"/>
    <cellStyle name="Обычный 5 7 18" xfId="2970"/>
    <cellStyle name="Обычный 5 7 2" xfId="2971"/>
    <cellStyle name="Обычный 5 7 2 2" xfId="2972"/>
    <cellStyle name="Обычный 5 7 2 3" xfId="2973"/>
    <cellStyle name="Обычный 5 7 3" xfId="2974"/>
    <cellStyle name="Обычный 5 7 3 2" xfId="2975"/>
    <cellStyle name="Обычный 5 7 3 3" xfId="2976"/>
    <cellStyle name="Обычный 5 7 4" xfId="2977"/>
    <cellStyle name="Обычный 5 7 4 2" xfId="2978"/>
    <cellStyle name="Обычный 5 7 4 3" xfId="2979"/>
    <cellStyle name="Обычный 5 7 5" xfId="2980"/>
    <cellStyle name="Обычный 5 7 5 2" xfId="2981"/>
    <cellStyle name="Обычный 5 7 5 3" xfId="2982"/>
    <cellStyle name="Обычный 5 7 6" xfId="2983"/>
    <cellStyle name="Обычный 5 7 6 2" xfId="2984"/>
    <cellStyle name="Обычный 5 7 7" xfId="2985"/>
    <cellStyle name="Обычный 5 7 7 2" xfId="2986"/>
    <cellStyle name="Обычный 5 7 8" xfId="2987"/>
    <cellStyle name="Обычный 5 7 8 2" xfId="2988"/>
    <cellStyle name="Обычный 5 7 9" xfId="2989"/>
    <cellStyle name="Обычный 5 7 9 2" xfId="2990"/>
    <cellStyle name="Обычный 5 8" xfId="2991"/>
    <cellStyle name="Обычный 5 8 10" xfId="2992"/>
    <cellStyle name="Обычный 5 8 10 2" xfId="2993"/>
    <cellStyle name="Обычный 5 8 11" xfId="2994"/>
    <cellStyle name="Обычный 5 8 11 2" xfId="2995"/>
    <cellStyle name="Обычный 5 8 12" xfId="2996"/>
    <cellStyle name="Обычный 5 8 12 2" xfId="2997"/>
    <cellStyle name="Обычный 5 8 13" xfId="2998"/>
    <cellStyle name="Обычный 5 8 13 2" xfId="2999"/>
    <cellStyle name="Обычный 5 8 14" xfId="3000"/>
    <cellStyle name="Обычный 5 8 14 2" xfId="3001"/>
    <cellStyle name="Обычный 5 8 15" xfId="3002"/>
    <cellStyle name="Обычный 5 8 15 2" xfId="3003"/>
    <cellStyle name="Обычный 5 8 16" xfId="3004"/>
    <cellStyle name="Обычный 5 8 16 2" xfId="3005"/>
    <cellStyle name="Обычный 5 8 17" xfId="3006"/>
    <cellStyle name="Обычный 5 8 18" xfId="3007"/>
    <cellStyle name="Обычный 5 8 2" xfId="3008"/>
    <cellStyle name="Обычный 5 8 2 2" xfId="3009"/>
    <cellStyle name="Обычный 5 8 2 3" xfId="3010"/>
    <cellStyle name="Обычный 5 8 3" xfId="3011"/>
    <cellStyle name="Обычный 5 8 3 2" xfId="3012"/>
    <cellStyle name="Обычный 5 8 3 3" xfId="3013"/>
    <cellStyle name="Обычный 5 8 4" xfId="3014"/>
    <cellStyle name="Обычный 5 8 4 2" xfId="3015"/>
    <cellStyle name="Обычный 5 8 4 3" xfId="3016"/>
    <cellStyle name="Обычный 5 8 5" xfId="3017"/>
    <cellStyle name="Обычный 5 8 5 2" xfId="3018"/>
    <cellStyle name="Обычный 5 8 5 3" xfId="3019"/>
    <cellStyle name="Обычный 5 8 6" xfId="3020"/>
    <cellStyle name="Обычный 5 8 6 2" xfId="3021"/>
    <cellStyle name="Обычный 5 8 7" xfId="3022"/>
    <cellStyle name="Обычный 5 8 7 2" xfId="3023"/>
    <cellStyle name="Обычный 5 8 8" xfId="3024"/>
    <cellStyle name="Обычный 5 8 8 2" xfId="3025"/>
    <cellStyle name="Обычный 5 8 9" xfId="3026"/>
    <cellStyle name="Обычный 5 8 9 2" xfId="3027"/>
    <cellStyle name="Обычный 5 9" xfId="3028"/>
    <cellStyle name="Обычный 5 9 10" xfId="3029"/>
    <cellStyle name="Обычный 5 9 10 2" xfId="3030"/>
    <cellStyle name="Обычный 5 9 11" xfId="3031"/>
    <cellStyle name="Обычный 5 9 11 2" xfId="3032"/>
    <cellStyle name="Обычный 5 9 12" xfId="3033"/>
    <cellStyle name="Обычный 5 9 12 2" xfId="3034"/>
    <cellStyle name="Обычный 5 9 13" xfId="3035"/>
    <cellStyle name="Обычный 5 9 13 2" xfId="3036"/>
    <cellStyle name="Обычный 5 9 14" xfId="3037"/>
    <cellStyle name="Обычный 5 9 14 2" xfId="3038"/>
    <cellStyle name="Обычный 5 9 15" xfId="3039"/>
    <cellStyle name="Обычный 5 9 15 2" xfId="3040"/>
    <cellStyle name="Обычный 5 9 16" xfId="3041"/>
    <cellStyle name="Обычный 5 9 16 2" xfId="3042"/>
    <cellStyle name="Обычный 5 9 17" xfId="3043"/>
    <cellStyle name="Обычный 5 9 18" xfId="3044"/>
    <cellStyle name="Обычный 5 9 2" xfId="3045"/>
    <cellStyle name="Обычный 5 9 2 2" xfId="3046"/>
    <cellStyle name="Обычный 5 9 2 3" xfId="3047"/>
    <cellStyle name="Обычный 5 9 3" xfId="3048"/>
    <cellStyle name="Обычный 5 9 3 2" xfId="3049"/>
    <cellStyle name="Обычный 5 9 3 3" xfId="3050"/>
    <cellStyle name="Обычный 5 9 4" xfId="3051"/>
    <cellStyle name="Обычный 5 9 4 2" xfId="3052"/>
    <cellStyle name="Обычный 5 9 4 3" xfId="3053"/>
    <cellStyle name="Обычный 5 9 5" xfId="3054"/>
    <cellStyle name="Обычный 5 9 5 2" xfId="3055"/>
    <cellStyle name="Обычный 5 9 5 3" xfId="3056"/>
    <cellStyle name="Обычный 5 9 6" xfId="3057"/>
    <cellStyle name="Обычный 5 9 6 2" xfId="3058"/>
    <cellStyle name="Обычный 5 9 7" xfId="3059"/>
    <cellStyle name="Обычный 5 9 7 2" xfId="3060"/>
    <cellStyle name="Обычный 5 9 8" xfId="3061"/>
    <cellStyle name="Обычный 5 9 8 2" xfId="3062"/>
    <cellStyle name="Обычный 5 9 9" xfId="3063"/>
    <cellStyle name="Обычный 5 9 9 2" xfId="3064"/>
    <cellStyle name="Обычный 50" xfId="3065"/>
    <cellStyle name="Обычный 51" xfId="3066"/>
    <cellStyle name="Обычный 52" xfId="3067"/>
    <cellStyle name="Обычный 53" xfId="3068"/>
    <cellStyle name="Обычный 54" xfId="3069"/>
    <cellStyle name="Обычный 55" xfId="3070"/>
    <cellStyle name="Обычный 56" xfId="3071"/>
    <cellStyle name="Обычный 57" xfId="3072"/>
    <cellStyle name="Обычный 58" xfId="3073"/>
    <cellStyle name="Обычный 59" xfId="3074"/>
    <cellStyle name="Обычный 6" xfId="3075"/>
    <cellStyle name="Обычный 6 10" xfId="3076"/>
    <cellStyle name="Обычный 6 10 2" xfId="3077"/>
    <cellStyle name="Обычный 6 10 2 2" xfId="3078"/>
    <cellStyle name="Обычный 6 10 2 3" xfId="3079"/>
    <cellStyle name="Обычный 6 10 3" xfId="3080"/>
    <cellStyle name="Обычный 6 10 4" xfId="3081"/>
    <cellStyle name="Обычный 6 11" xfId="3082"/>
    <cellStyle name="Обычный 6 11 2" xfId="3083"/>
    <cellStyle name="Обычный 6 11 2 2" xfId="3084"/>
    <cellStyle name="Обычный 6 11 2 3" xfId="3085"/>
    <cellStyle name="Обычный 6 11 3" xfId="3086"/>
    <cellStyle name="Обычный 6 11 4" xfId="3087"/>
    <cellStyle name="Обычный 6 12" xfId="3088"/>
    <cellStyle name="Обычный 6 12 2" xfId="3089"/>
    <cellStyle name="Обычный 6 12 3" xfId="3090"/>
    <cellStyle name="Обычный 6 13" xfId="3091"/>
    <cellStyle name="Обычный 6 13 2" xfId="3092"/>
    <cellStyle name="Обычный 6 13 3" xfId="3093"/>
    <cellStyle name="Обычный 6 14" xfId="3094"/>
    <cellStyle name="Обычный 6 14 2" xfId="3095"/>
    <cellStyle name="Обычный 6 14 3" xfId="3096"/>
    <cellStyle name="Обычный 6 15" xfId="3097"/>
    <cellStyle name="Обычный 6 15 2" xfId="3098"/>
    <cellStyle name="Обычный 6 15 3" xfId="3099"/>
    <cellStyle name="Обычный 6 16" xfId="3100"/>
    <cellStyle name="Обычный 6 16 2" xfId="3101"/>
    <cellStyle name="Обычный 6 16 3" xfId="3102"/>
    <cellStyle name="Обычный 6 17" xfId="3103"/>
    <cellStyle name="Обычный 6 17 2" xfId="3104"/>
    <cellStyle name="Обычный 6 17 3" xfId="3105"/>
    <cellStyle name="Обычный 6 18" xfId="3106"/>
    <cellStyle name="Обычный 6 18 2" xfId="3107"/>
    <cellStyle name="Обычный 6 19" xfId="3108"/>
    <cellStyle name="Обычный 6 19 2" xfId="3109"/>
    <cellStyle name="Обычный 6 2" xfId="3110"/>
    <cellStyle name="Обычный 6 2 2" xfId="3111"/>
    <cellStyle name="Обычный 6 2 2 2" xfId="3112"/>
    <cellStyle name="Обычный 6 2 2 2 2" xfId="3113"/>
    <cellStyle name="Обычный 6 2 2 2 2 2" xfId="3114"/>
    <cellStyle name="Обычный 6 2 2 2 2 3" xfId="3115"/>
    <cellStyle name="Обычный 6 2 2 2 3" xfId="3116"/>
    <cellStyle name="Обычный 6 2 2 2 3 2" xfId="3117"/>
    <cellStyle name="Обычный 6 2 2 2 4" xfId="3118"/>
    <cellStyle name="Обычный 6 2 2 2 5" xfId="3119"/>
    <cellStyle name="Обычный 6 2 2 3" xfId="3120"/>
    <cellStyle name="Обычный 6 2 2 3 2" xfId="3121"/>
    <cellStyle name="Обычный 6 2 2 3 2 2" xfId="3122"/>
    <cellStyle name="Обычный 6 2 2 3 2 3" xfId="3123"/>
    <cellStyle name="Обычный 6 2 2 3 3" xfId="3124"/>
    <cellStyle name="Обычный 6 2 2 3 3 2" xfId="3125"/>
    <cellStyle name="Обычный 6 2 2 3 4" xfId="3126"/>
    <cellStyle name="Обычный 6 2 2 3 5" xfId="3127"/>
    <cellStyle name="Обычный 6 2 2 4" xfId="3128"/>
    <cellStyle name="Обычный 6 2 2 4 2" xfId="3129"/>
    <cellStyle name="Обычный 6 2 2 4 2 2" xfId="3130"/>
    <cellStyle name="Обычный 6 2 2 4 2 3" xfId="3131"/>
    <cellStyle name="Обычный 6 2 2 4 3" xfId="3132"/>
    <cellStyle name="Обычный 6 2 2 4 3 2" xfId="3133"/>
    <cellStyle name="Обычный 6 2 2 4 4" xfId="3134"/>
    <cellStyle name="Обычный 6 2 2 4 5" xfId="3135"/>
    <cellStyle name="Обычный 6 2 2 5" xfId="3136"/>
    <cellStyle name="Обычный 6 2 2 5 2" xfId="3137"/>
    <cellStyle name="Обычный 6 2 2 5 3" xfId="3138"/>
    <cellStyle name="Обычный 6 2 2 6" xfId="3139"/>
    <cellStyle name="Обычный 6 2 2 6 2" xfId="3140"/>
    <cellStyle name="Обычный 6 2 2 7" xfId="3141"/>
    <cellStyle name="Обычный 6 2 2 8" xfId="3142"/>
    <cellStyle name="Обычный 6 2 3" xfId="3143"/>
    <cellStyle name="Обычный 6 2 3 2" xfId="3144"/>
    <cellStyle name="Обычный 6 2 3 2 2" xfId="3145"/>
    <cellStyle name="Обычный 6 2 3 2 3" xfId="3146"/>
    <cellStyle name="Обычный 6 2 3 3" xfId="3147"/>
    <cellStyle name="Обычный 6 2 3 3 2" xfId="3148"/>
    <cellStyle name="Обычный 6 2 3 4" xfId="3149"/>
    <cellStyle name="Обычный 6 2 3 5" xfId="3150"/>
    <cellStyle name="Обычный 6 2 4" xfId="3151"/>
    <cellStyle name="Обычный 6 2 4 2" xfId="3152"/>
    <cellStyle name="Обычный 6 2 4 2 2" xfId="3153"/>
    <cellStyle name="Обычный 6 2 4 2 3" xfId="3154"/>
    <cellStyle name="Обычный 6 2 4 3" xfId="3155"/>
    <cellStyle name="Обычный 6 2 4 3 2" xfId="3156"/>
    <cellStyle name="Обычный 6 2 4 4" xfId="3157"/>
    <cellStyle name="Обычный 6 2 4 5" xfId="3158"/>
    <cellStyle name="Обычный 6 2 5" xfId="3159"/>
    <cellStyle name="Обычный 6 2 5 2" xfId="3160"/>
    <cellStyle name="Обычный 6 2 5 2 2" xfId="3161"/>
    <cellStyle name="Обычный 6 2 5 2 3" xfId="3162"/>
    <cellStyle name="Обычный 6 2 5 3" xfId="3163"/>
    <cellStyle name="Обычный 6 2 5 3 2" xfId="3164"/>
    <cellStyle name="Обычный 6 2 5 4" xfId="3165"/>
    <cellStyle name="Обычный 6 2 5 5" xfId="3166"/>
    <cellStyle name="Обычный 6 2 6" xfId="3167"/>
    <cellStyle name="Обычный 6 2 6 2" xfId="3168"/>
    <cellStyle name="Обычный 6 2 6 3" xfId="3169"/>
    <cellStyle name="Обычный 6 2 7" xfId="3170"/>
    <cellStyle name="Обычный 6 2 7 2" xfId="3171"/>
    <cellStyle name="Обычный 6 2 8" xfId="3172"/>
    <cellStyle name="Обычный 6 2 9" xfId="3173"/>
    <cellStyle name="Обычный 6 20" xfId="3174"/>
    <cellStyle name="Обычный 6 20 2" xfId="3175"/>
    <cellStyle name="Обычный 6 21" xfId="3176"/>
    <cellStyle name="Обычный 6 21 2" xfId="3177"/>
    <cellStyle name="Обычный 6 22" xfId="3178"/>
    <cellStyle name="Обычный 6 22 2" xfId="3179"/>
    <cellStyle name="Обычный 6 23" xfId="3180"/>
    <cellStyle name="Обычный 6 23 2" xfId="3181"/>
    <cellStyle name="Обычный 6 24" xfId="3182"/>
    <cellStyle name="Обычный 6 24 2" xfId="3183"/>
    <cellStyle name="Обычный 6 25" xfId="3184"/>
    <cellStyle name="Обычный 6 25 2" xfId="3185"/>
    <cellStyle name="Обычный 6 26" xfId="3186"/>
    <cellStyle name="Обычный 6 26 2" xfId="3187"/>
    <cellStyle name="Обычный 6 27" xfId="3188"/>
    <cellStyle name="Обычный 6 27 2" xfId="3189"/>
    <cellStyle name="Обычный 6 28" xfId="3190"/>
    <cellStyle name="Обычный 6 28 2" xfId="3191"/>
    <cellStyle name="Обычный 6 29" xfId="3192"/>
    <cellStyle name="Обычный 6 3" xfId="3193"/>
    <cellStyle name="Обычный 6 3 2" xfId="3194"/>
    <cellStyle name="Обычный 6 3 2 2" xfId="3195"/>
    <cellStyle name="Обычный 6 3 2 2 2" xfId="3196"/>
    <cellStyle name="Обычный 6 3 2 2 3" xfId="3197"/>
    <cellStyle name="Обычный 6 3 2 3" xfId="3198"/>
    <cellStyle name="Обычный 6 3 2 3 2" xfId="3199"/>
    <cellStyle name="Обычный 6 3 2 4" xfId="3200"/>
    <cellStyle name="Обычный 6 3 2 5" xfId="3201"/>
    <cellStyle name="Обычный 6 3 3" xfId="3202"/>
    <cellStyle name="Обычный 6 3 3 2" xfId="3203"/>
    <cellStyle name="Обычный 6 3 3 2 2" xfId="3204"/>
    <cellStyle name="Обычный 6 3 3 2 3" xfId="3205"/>
    <cellStyle name="Обычный 6 3 3 3" xfId="3206"/>
    <cellStyle name="Обычный 6 3 3 3 2" xfId="3207"/>
    <cellStyle name="Обычный 6 3 3 4" xfId="3208"/>
    <cellStyle name="Обычный 6 3 3 5" xfId="3209"/>
    <cellStyle name="Обычный 6 3 4" xfId="3210"/>
    <cellStyle name="Обычный 6 3 4 2" xfId="3211"/>
    <cellStyle name="Обычный 6 3 4 2 2" xfId="3212"/>
    <cellStyle name="Обычный 6 3 4 2 3" xfId="3213"/>
    <cellStyle name="Обычный 6 3 4 3" xfId="3214"/>
    <cellStyle name="Обычный 6 3 4 3 2" xfId="3215"/>
    <cellStyle name="Обычный 6 3 4 4" xfId="3216"/>
    <cellStyle name="Обычный 6 3 4 5" xfId="3217"/>
    <cellStyle name="Обычный 6 3 5" xfId="3218"/>
    <cellStyle name="Обычный 6 3 5 2" xfId="3219"/>
    <cellStyle name="Обычный 6 3 5 3" xfId="3220"/>
    <cellStyle name="Обычный 6 3 6" xfId="3221"/>
    <cellStyle name="Обычный 6 3 6 2" xfId="3222"/>
    <cellStyle name="Обычный 6 3 7" xfId="3223"/>
    <cellStyle name="Обычный 6 3 8" xfId="3224"/>
    <cellStyle name="Обычный 6 30" xfId="3225"/>
    <cellStyle name="Обычный 6 4" xfId="3226"/>
    <cellStyle name="Обычный 6 4 2" xfId="3227"/>
    <cellStyle name="Обычный 6 4 2 2" xfId="3228"/>
    <cellStyle name="Обычный 6 4 2 2 2" xfId="3229"/>
    <cellStyle name="Обычный 6 4 2 2 2 2" xfId="3230"/>
    <cellStyle name="Обычный 6 4 2 2 2 3" xfId="3231"/>
    <cellStyle name="Обычный 6 4 2 2 3" xfId="3232"/>
    <cellStyle name="Обычный 6 4 2 2 3 2" xfId="3233"/>
    <cellStyle name="Обычный 6 4 2 2 4" xfId="3234"/>
    <cellStyle name="Обычный 6 4 2 2 5" xfId="3235"/>
    <cellStyle name="Обычный 6 4 2 3" xfId="3236"/>
    <cellStyle name="Обычный 6 4 2 3 2" xfId="3237"/>
    <cellStyle name="Обычный 6 4 2 3 2 2" xfId="3238"/>
    <cellStyle name="Обычный 6 4 2 3 2 3" xfId="3239"/>
    <cellStyle name="Обычный 6 4 2 3 3" xfId="3240"/>
    <cellStyle name="Обычный 6 4 2 3 3 2" xfId="3241"/>
    <cellStyle name="Обычный 6 4 2 3 4" xfId="3242"/>
    <cellStyle name="Обычный 6 4 2 3 5" xfId="3243"/>
    <cellStyle name="Обычный 6 4 2 4" xfId="3244"/>
    <cellStyle name="Обычный 6 4 2 4 2" xfId="3245"/>
    <cellStyle name="Обычный 6 4 2 4 2 2" xfId="3246"/>
    <cellStyle name="Обычный 6 4 2 4 2 3" xfId="3247"/>
    <cellStyle name="Обычный 6 4 2 4 3" xfId="3248"/>
    <cellStyle name="Обычный 6 4 2 4 3 2" xfId="3249"/>
    <cellStyle name="Обычный 6 4 2 4 4" xfId="3250"/>
    <cellStyle name="Обычный 6 4 2 4 5" xfId="3251"/>
    <cellStyle name="Обычный 6 4 2 5" xfId="3252"/>
    <cellStyle name="Обычный 6 4 2 5 2" xfId="3253"/>
    <cellStyle name="Обычный 6 4 2 5 3" xfId="3254"/>
    <cellStyle name="Обычный 6 4 2 6" xfId="3255"/>
    <cellStyle name="Обычный 6 4 2 6 2" xfId="3256"/>
    <cellStyle name="Обычный 6 4 2 7" xfId="3257"/>
    <cellStyle name="Обычный 6 4 2 8" xfId="3258"/>
    <cellStyle name="Обычный 6 4 3" xfId="3259"/>
    <cellStyle name="Обычный 6 4 3 2" xfId="3260"/>
    <cellStyle name="Обычный 6 4 3 2 2" xfId="3261"/>
    <cellStyle name="Обычный 6 4 3 2 3" xfId="3262"/>
    <cellStyle name="Обычный 6 4 3 3" xfId="3263"/>
    <cellStyle name="Обычный 6 4 3 3 2" xfId="3264"/>
    <cellStyle name="Обычный 6 4 3 4" xfId="3265"/>
    <cellStyle name="Обычный 6 4 3 5" xfId="3266"/>
    <cellStyle name="Обычный 6 4 4" xfId="3267"/>
    <cellStyle name="Обычный 6 5" xfId="3268"/>
    <cellStyle name="Обычный 6 6" xfId="3269"/>
    <cellStyle name="Обычный 6 6 2" xfId="3270"/>
    <cellStyle name="Обычный 6 6 2 2" xfId="3271"/>
    <cellStyle name="Обычный 6 6 2 2 2" xfId="3272"/>
    <cellStyle name="Обычный 6 6 2 2 2 2" xfId="3273"/>
    <cellStyle name="Обычный 6 6 2 2 2 3" xfId="3274"/>
    <cellStyle name="Обычный 6 6 2 2 3" xfId="3275"/>
    <cellStyle name="Обычный 6 6 2 2 3 2" xfId="3276"/>
    <cellStyle name="Обычный 6 6 2 2 4" xfId="3277"/>
    <cellStyle name="Обычный 6 6 2 2 5" xfId="3278"/>
    <cellStyle name="Обычный 6 6 2 3" xfId="3279"/>
    <cellStyle name="Обычный 6 6 2 3 2" xfId="3280"/>
    <cellStyle name="Обычный 6 6 2 3 2 2" xfId="3281"/>
    <cellStyle name="Обычный 6 6 2 3 2 2 2" xfId="3282"/>
    <cellStyle name="Обычный 6 6 2 3 2 2 3" xfId="3283"/>
    <cellStyle name="Обычный 6 6 2 3 2 3" xfId="3284"/>
    <cellStyle name="Обычный 6 6 2 3 2 3 2" xfId="3285"/>
    <cellStyle name="Обычный 6 6 2 3 2 4" xfId="3286"/>
    <cellStyle name="Обычный 6 6 2 3 2 5" xfId="3287"/>
    <cellStyle name="Обычный 6 6 2 3 3" xfId="3288"/>
    <cellStyle name="Обычный 6 6 2 3 3 2" xfId="3289"/>
    <cellStyle name="Обычный 6 6 2 3 3 3" xfId="3290"/>
    <cellStyle name="Обычный 6 6 2 3 4" xfId="3291"/>
    <cellStyle name="Обычный 6 6 2 3 4 2" xfId="3292"/>
    <cellStyle name="Обычный 6 6 2 3 5" xfId="3293"/>
    <cellStyle name="Обычный 6 6 2 3 6" xfId="3294"/>
    <cellStyle name="Обычный 6 6 2 4" xfId="3295"/>
    <cellStyle name="Обычный 6 6 2 4 2" xfId="3296"/>
    <cellStyle name="Обычный 6 6 2 4 2 2" xfId="3297"/>
    <cellStyle name="Обычный 6 6 2 4 3" xfId="3298"/>
    <cellStyle name="Обычный 6 6 2 4 4" xfId="3299"/>
    <cellStyle name="Обычный 6 6 2 5" xfId="3300"/>
    <cellStyle name="Обычный 6 6 2 5 2" xfId="3301"/>
    <cellStyle name="Обычный 6 6 2 6" xfId="3302"/>
    <cellStyle name="Обычный 6 6 2 7" xfId="3303"/>
    <cellStyle name="Обычный 6 6 3" xfId="3304"/>
    <cellStyle name="Обычный 6 6 3 2" xfId="3305"/>
    <cellStyle name="Обычный 6 6 3 2 2" xfId="3306"/>
    <cellStyle name="Обычный 6 6 3 2 3" xfId="3307"/>
    <cellStyle name="Обычный 6 6 3 3" xfId="3308"/>
    <cellStyle name="Обычный 6 6 3 3 2" xfId="3309"/>
    <cellStyle name="Обычный 6 6 3 4" xfId="3310"/>
    <cellStyle name="Обычный 6 6 3 5" xfId="3311"/>
    <cellStyle name="Обычный 6 6 4" xfId="3312"/>
    <cellStyle name="Обычный 6 6 4 2" xfId="3313"/>
    <cellStyle name="Обычный 6 6 4 2 2" xfId="3314"/>
    <cellStyle name="Обычный 6 6 4 2 3" xfId="3315"/>
    <cellStyle name="Обычный 6 6 4 3" xfId="3316"/>
    <cellStyle name="Обычный 6 6 4 3 2" xfId="3317"/>
    <cellStyle name="Обычный 6 6 4 4" xfId="3318"/>
    <cellStyle name="Обычный 6 6 4 5" xfId="3319"/>
    <cellStyle name="Обычный 6 6 5" xfId="3320"/>
    <cellStyle name="Обычный 6 6 5 2" xfId="3321"/>
    <cellStyle name="Обычный 6 6 5 3" xfId="3322"/>
    <cellStyle name="Обычный 6 6 6" xfId="3323"/>
    <cellStyle name="Обычный 6 6 6 2" xfId="3324"/>
    <cellStyle name="Обычный 6 6 7" xfId="3325"/>
    <cellStyle name="Обычный 6 6 8" xfId="3326"/>
    <cellStyle name="Обычный 6 7" xfId="3327"/>
    <cellStyle name="Обычный 6 7 2" xfId="3328"/>
    <cellStyle name="Обычный 6 7 2 2" xfId="3329"/>
    <cellStyle name="Обычный 6 7 2 3" xfId="3330"/>
    <cellStyle name="Обычный 6 7 3" xfId="3331"/>
    <cellStyle name="Обычный 6 7 3 2" xfId="3332"/>
    <cellStyle name="Обычный 6 7 4" xfId="3333"/>
    <cellStyle name="Обычный 6 7 5" xfId="3334"/>
    <cellStyle name="Обычный 6 8" xfId="3335"/>
    <cellStyle name="Обычный 6 8 2" xfId="3336"/>
    <cellStyle name="Обычный 6 8 2 2" xfId="3337"/>
    <cellStyle name="Обычный 6 8 2 3" xfId="3338"/>
    <cellStyle name="Обычный 6 8 3" xfId="3339"/>
    <cellStyle name="Обычный 6 8 3 2" xfId="3340"/>
    <cellStyle name="Обычный 6 8 4" xfId="3341"/>
    <cellStyle name="Обычный 6 8 5" xfId="3342"/>
    <cellStyle name="Обычный 6 9" xfId="3343"/>
    <cellStyle name="Обычный 6 9 2" xfId="3344"/>
    <cellStyle name="Обычный 6 9 2 2" xfId="3345"/>
    <cellStyle name="Обычный 6 9 2 3" xfId="3346"/>
    <cellStyle name="Обычный 6 9 3" xfId="3347"/>
    <cellStyle name="Обычный 6 9 3 2" xfId="3348"/>
    <cellStyle name="Обычный 6 9 4" xfId="3349"/>
    <cellStyle name="Обычный 6 9 5" xfId="3350"/>
    <cellStyle name="Обычный 60" xfId="3351"/>
    <cellStyle name="Обычный 61" xfId="3352"/>
    <cellStyle name="Обычный 62" xfId="3353"/>
    <cellStyle name="Обычный 63" xfId="3354"/>
    <cellStyle name="Обычный 64" xfId="3355"/>
    <cellStyle name="Обычный 65" xfId="3356"/>
    <cellStyle name="Обычный 66" xfId="3357"/>
    <cellStyle name="Обычный 67" xfId="3358"/>
    <cellStyle name="Обычный 68" xfId="3359"/>
    <cellStyle name="Обычный 68 10" xfId="3360"/>
    <cellStyle name="Обычный 68 10 2" xfId="3361"/>
    <cellStyle name="Обычный 68 11" xfId="3362"/>
    <cellStyle name="Обычный 68 11 2" xfId="3363"/>
    <cellStyle name="Обычный 68 12" xfId="3364"/>
    <cellStyle name="Обычный 68 12 2" xfId="3365"/>
    <cellStyle name="Обычный 68 13" xfId="3366"/>
    <cellStyle name="Обычный 68 13 2" xfId="3367"/>
    <cellStyle name="Обычный 68 14" xfId="3368"/>
    <cellStyle name="Обычный 68 14 2" xfId="3369"/>
    <cellStyle name="Обычный 68 15" xfId="3370"/>
    <cellStyle name="Обычный 68 15 2" xfId="3371"/>
    <cellStyle name="Обычный 68 16" xfId="3372"/>
    <cellStyle name="Обычный 68 16 2" xfId="3373"/>
    <cellStyle name="Обычный 68 17" xfId="3374"/>
    <cellStyle name="Обычный 68 17 2" xfId="3375"/>
    <cellStyle name="Обычный 68 18" xfId="3376"/>
    <cellStyle name="Обычный 68 18 2" xfId="3377"/>
    <cellStyle name="Обычный 68 19" xfId="3378"/>
    <cellStyle name="Обычный 68 2" xfId="3379"/>
    <cellStyle name="Обычный 68 2 2" xfId="3380"/>
    <cellStyle name="Обычный 68 2 3" xfId="3381"/>
    <cellStyle name="Обычный 68 2 3 2" xfId="3382"/>
    <cellStyle name="Обычный 68 2 4" xfId="3383"/>
    <cellStyle name="Обычный 68 2 5" xfId="3384"/>
    <cellStyle name="Обычный 68 20" xfId="3385"/>
    <cellStyle name="Обычный 68 3" xfId="3386"/>
    <cellStyle name="Обычный 68 4" xfId="3387"/>
    <cellStyle name="Обычный 68 5" xfId="3388"/>
    <cellStyle name="Обычный 68 5 2" xfId="3389"/>
    <cellStyle name="Обычный 68 5 3" xfId="3390"/>
    <cellStyle name="Обычный 68 6" xfId="3391"/>
    <cellStyle name="Обычный 68 6 2" xfId="3392"/>
    <cellStyle name="Обычный 68 6 3" xfId="3393"/>
    <cellStyle name="Обычный 68 7" xfId="3394"/>
    <cellStyle name="Обычный 68 7 2" xfId="3395"/>
    <cellStyle name="Обычный 68 7 3" xfId="3396"/>
    <cellStyle name="Обычный 68 8" xfId="3397"/>
    <cellStyle name="Обычный 68 8 2" xfId="3398"/>
    <cellStyle name="Обычный 68 9" xfId="3399"/>
    <cellStyle name="Обычный 68 9 2" xfId="3400"/>
    <cellStyle name="Обычный 69" xfId="3401"/>
    <cellStyle name="Обычный 69 10" xfId="3402"/>
    <cellStyle name="Обычный 69 10 2" xfId="3403"/>
    <cellStyle name="Обычный 69 11" xfId="3404"/>
    <cellStyle name="Обычный 69 11 2" xfId="3405"/>
    <cellStyle name="Обычный 69 12" xfId="3406"/>
    <cellStyle name="Обычный 69 12 2" xfId="3407"/>
    <cellStyle name="Обычный 69 13" xfId="3408"/>
    <cellStyle name="Обычный 69 13 2" xfId="3409"/>
    <cellStyle name="Обычный 69 14" xfId="3410"/>
    <cellStyle name="Обычный 69 14 2" xfId="3411"/>
    <cellStyle name="Обычный 69 15" xfId="3412"/>
    <cellStyle name="Обычный 69 15 2" xfId="3413"/>
    <cellStyle name="Обычный 69 16" xfId="3414"/>
    <cellStyle name="Обычный 69 16 2" xfId="3415"/>
    <cellStyle name="Обычный 69 17" xfId="3416"/>
    <cellStyle name="Обычный 69 18" xfId="3417"/>
    <cellStyle name="Обычный 69 2" xfId="3418"/>
    <cellStyle name="Обычный 69 2 2" xfId="3419"/>
    <cellStyle name="Обычный 69 2 3" xfId="3420"/>
    <cellStyle name="Обычный 69 2 3 2" xfId="3421"/>
    <cellStyle name="Обычный 69 2 4" xfId="3422"/>
    <cellStyle name="Обычный 69 2 5" xfId="3423"/>
    <cellStyle name="Обычный 69 3" xfId="3424"/>
    <cellStyle name="Обычный 69 3 2" xfId="3425"/>
    <cellStyle name="Обычный 69 4" xfId="3426"/>
    <cellStyle name="Обычный 69 4 2" xfId="3427"/>
    <cellStyle name="Обычный 69 4 3" xfId="3428"/>
    <cellStyle name="Обычный 69 5" xfId="3429"/>
    <cellStyle name="Обычный 69 5 2" xfId="3430"/>
    <cellStyle name="Обычный 69 5 3" xfId="3431"/>
    <cellStyle name="Обычный 69 6" xfId="3432"/>
    <cellStyle name="Обычный 69 6 2" xfId="3433"/>
    <cellStyle name="Обычный 69 7" xfId="3434"/>
    <cellStyle name="Обычный 69 7 2" xfId="3435"/>
    <cellStyle name="Обычный 69 8" xfId="3436"/>
    <cellStyle name="Обычный 69 8 2" xfId="3437"/>
    <cellStyle name="Обычный 69 9" xfId="3438"/>
    <cellStyle name="Обычный 69 9 2" xfId="3439"/>
    <cellStyle name="Обычный 7" xfId="3440"/>
    <cellStyle name="Обычный 7 10" xfId="3441"/>
    <cellStyle name="Обычный 7 10 2" xfId="3442"/>
    <cellStyle name="Обычный 7 10 2 2" xfId="3443"/>
    <cellStyle name="Обычный 7 10 2 3" xfId="3444"/>
    <cellStyle name="Обычный 7 10 3" xfId="3445"/>
    <cellStyle name="Обычный 7 10 4" xfId="3446"/>
    <cellStyle name="Обычный 7 11" xfId="3447"/>
    <cellStyle name="Обычный 7 11 2" xfId="3448"/>
    <cellStyle name="Обычный 7 11 2 2" xfId="3449"/>
    <cellStyle name="Обычный 7 11 2 3" xfId="3450"/>
    <cellStyle name="Обычный 7 11 3" xfId="3451"/>
    <cellStyle name="Обычный 7 11 4" xfId="3452"/>
    <cellStyle name="Обычный 7 12" xfId="3453"/>
    <cellStyle name="Обычный 7 12 2" xfId="3454"/>
    <cellStyle name="Обычный 7 12 3" xfId="3455"/>
    <cellStyle name="Обычный 7 13" xfId="3456"/>
    <cellStyle name="Обычный 7 13 2" xfId="3457"/>
    <cellStyle name="Обычный 7 13 3" xfId="3458"/>
    <cellStyle name="Обычный 7 14" xfId="3459"/>
    <cellStyle name="Обычный 7 14 2" xfId="3460"/>
    <cellStyle name="Обычный 7 14 3" xfId="3461"/>
    <cellStyle name="Обычный 7 15" xfId="3462"/>
    <cellStyle name="Обычный 7 15 2" xfId="3463"/>
    <cellStyle name="Обычный 7 15 2 2" xfId="3464"/>
    <cellStyle name="Обычный 7 15 2 3" xfId="3465"/>
    <cellStyle name="Обычный 7 16" xfId="3466"/>
    <cellStyle name="Обычный 7 16 2" xfId="3467"/>
    <cellStyle name="Обычный 7 16 3" xfId="3468"/>
    <cellStyle name="Обычный 7 17" xfId="3469"/>
    <cellStyle name="Обычный 7 17 2" xfId="3470"/>
    <cellStyle name="Обычный 7 17 3" xfId="3471"/>
    <cellStyle name="Обычный 7 18" xfId="3472"/>
    <cellStyle name="Обычный 7 18 2" xfId="3473"/>
    <cellStyle name="Обычный 7 19" xfId="3474"/>
    <cellStyle name="Обычный 7 19 2" xfId="3475"/>
    <cellStyle name="Обычный 7 2" xfId="3476"/>
    <cellStyle name="Обычный 7 2 2" xfId="3477"/>
    <cellStyle name="Обычный 7 2 2 2" xfId="3478"/>
    <cellStyle name="Обычный 7 2 2 3" xfId="3479"/>
    <cellStyle name="Обычный 7 2 2 4" xfId="3480"/>
    <cellStyle name="Обычный 7 2 3" xfId="3481"/>
    <cellStyle name="Обычный 7 2 4" xfId="3482"/>
    <cellStyle name="Обычный 7 2 5" xfId="3483"/>
    <cellStyle name="Обычный 7 2 5 2" xfId="3484"/>
    <cellStyle name="Обычный 7 20" xfId="3485"/>
    <cellStyle name="Обычный 7 20 2" xfId="3486"/>
    <cellStyle name="Обычный 7 21" xfId="3487"/>
    <cellStyle name="Обычный 7 21 2" xfId="3488"/>
    <cellStyle name="Обычный 7 22" xfId="3489"/>
    <cellStyle name="Обычный 7 22 2" xfId="3490"/>
    <cellStyle name="Обычный 7 23" xfId="3491"/>
    <cellStyle name="Обычный 7 23 2" xfId="3492"/>
    <cellStyle name="Обычный 7 24" xfId="3493"/>
    <cellStyle name="Обычный 7 24 2" xfId="3494"/>
    <cellStyle name="Обычный 7 25" xfId="3495"/>
    <cellStyle name="Обычный 7 25 2" xfId="3496"/>
    <cellStyle name="Обычный 7 26" xfId="3497"/>
    <cellStyle name="Обычный 7 26 2" xfId="3498"/>
    <cellStyle name="Обычный 7 27" xfId="3499"/>
    <cellStyle name="Обычный 7 27 2" xfId="3500"/>
    <cellStyle name="Обычный 7 28" xfId="3501"/>
    <cellStyle name="Обычный 7 28 2" xfId="3502"/>
    <cellStyle name="Обычный 7 29" xfId="3503"/>
    <cellStyle name="Обычный 7 3" xfId="3504"/>
    <cellStyle name="Обычный 7 3 2" xfId="3505"/>
    <cellStyle name="Обычный 7 30" xfId="3506"/>
    <cellStyle name="Обычный 7 4" xfId="3507"/>
    <cellStyle name="Обычный 7 4 2" xfId="3508"/>
    <cellStyle name="Обычный 7 4 2 2" xfId="3509"/>
    <cellStyle name="Обычный 7 4 2 3" xfId="3510"/>
    <cellStyle name="Обычный 7 4 3" xfId="3511"/>
    <cellStyle name="Обычный 7 4 3 2" xfId="3512"/>
    <cellStyle name="Обычный 7 4 4" xfId="3513"/>
    <cellStyle name="Обычный 7 4 5" xfId="3514"/>
    <cellStyle name="Обычный 7 5" xfId="3515"/>
    <cellStyle name="Обычный 7 5 2" xfId="3516"/>
    <cellStyle name="Обычный 7 5 2 2" xfId="3517"/>
    <cellStyle name="Обычный 7 5 2 3" xfId="3518"/>
    <cellStyle name="Обычный 7 5 3" xfId="3519"/>
    <cellStyle name="Обычный 7 5 3 2" xfId="3520"/>
    <cellStyle name="Обычный 7 5 4" xfId="3521"/>
    <cellStyle name="Обычный 7 5 5" xfId="3522"/>
    <cellStyle name="Обычный 7 6" xfId="3523"/>
    <cellStyle name="Обычный 7 6 2" xfId="3524"/>
    <cellStyle name="Обычный 7 6 2 2" xfId="3525"/>
    <cellStyle name="Обычный 7 6 2 3" xfId="3526"/>
    <cellStyle name="Обычный 7 6 3" xfId="3527"/>
    <cellStyle name="Обычный 7 6 3 2" xfId="3528"/>
    <cellStyle name="Обычный 7 6 4" xfId="3529"/>
    <cellStyle name="Обычный 7 6 5" xfId="3530"/>
    <cellStyle name="Обычный 7 7" xfId="3531"/>
    <cellStyle name="Обычный 7 7 2" xfId="3532"/>
    <cellStyle name="Обычный 7 7 2 2" xfId="3533"/>
    <cellStyle name="Обычный 7 7 2 3" xfId="3534"/>
    <cellStyle name="Обычный 7 7 3" xfId="3535"/>
    <cellStyle name="Обычный 7 7 4" xfId="3536"/>
    <cellStyle name="Обычный 7 8" xfId="3537"/>
    <cellStyle name="Обычный 7 8 2" xfId="3538"/>
    <cellStyle name="Обычный 7 8 2 2" xfId="3539"/>
    <cellStyle name="Обычный 7 8 2 3" xfId="3540"/>
    <cellStyle name="Обычный 7 8 3" xfId="3541"/>
    <cellStyle name="Обычный 7 8 4" xfId="3542"/>
    <cellStyle name="Обычный 7 9" xfId="3543"/>
    <cellStyle name="Обычный 7 9 2" xfId="3544"/>
    <cellStyle name="Обычный 7 9 2 2" xfId="3545"/>
    <cellStyle name="Обычный 7 9 2 3" xfId="3546"/>
    <cellStyle name="Обычный 7 9 3" xfId="3547"/>
    <cellStyle name="Обычный 7 9 4" xfId="3548"/>
    <cellStyle name="Обычный 70" xfId="3549"/>
    <cellStyle name="Обычный 70 10" xfId="3550"/>
    <cellStyle name="Обычный 70 10 2" xfId="3551"/>
    <cellStyle name="Обычный 70 11" xfId="3552"/>
    <cellStyle name="Обычный 70 11 2" xfId="3553"/>
    <cellStyle name="Обычный 70 12" xfId="3554"/>
    <cellStyle name="Обычный 70 12 2" xfId="3555"/>
    <cellStyle name="Обычный 70 13" xfId="3556"/>
    <cellStyle name="Обычный 70 13 2" xfId="3557"/>
    <cellStyle name="Обычный 70 14" xfId="3558"/>
    <cellStyle name="Обычный 70 14 2" xfId="3559"/>
    <cellStyle name="Обычный 70 15" xfId="3560"/>
    <cellStyle name="Обычный 70 15 2" xfId="3561"/>
    <cellStyle name="Обычный 70 16" xfId="3562"/>
    <cellStyle name="Обычный 70 16 2" xfId="3563"/>
    <cellStyle name="Обычный 70 17" xfId="3564"/>
    <cellStyle name="Обычный 70 18" xfId="3565"/>
    <cellStyle name="Обычный 70 2" xfId="3566"/>
    <cellStyle name="Обычный 70 2 2" xfId="3567"/>
    <cellStyle name="Обычный 70 2 3" xfId="3568"/>
    <cellStyle name="Обычный 70 2 3 2" xfId="3569"/>
    <cellStyle name="Обычный 70 2 4" xfId="3570"/>
    <cellStyle name="Обычный 70 2 5" xfId="3571"/>
    <cellStyle name="Обычный 70 3" xfId="3572"/>
    <cellStyle name="Обычный 70 3 2" xfId="3573"/>
    <cellStyle name="Обычный 70 3 3" xfId="3574"/>
    <cellStyle name="Обычный 70 4" xfId="3575"/>
    <cellStyle name="Обычный 70 4 2" xfId="3576"/>
    <cellStyle name="Обычный 70 4 3" xfId="3577"/>
    <cellStyle name="Обычный 70 5" xfId="3578"/>
    <cellStyle name="Обычный 70 5 2" xfId="3579"/>
    <cellStyle name="Обычный 70 5 3" xfId="3580"/>
    <cellStyle name="Обычный 70 6" xfId="3581"/>
    <cellStyle name="Обычный 70 6 2" xfId="3582"/>
    <cellStyle name="Обычный 70 7" xfId="3583"/>
    <cellStyle name="Обычный 70 7 2" xfId="3584"/>
    <cellStyle name="Обычный 70 8" xfId="3585"/>
    <cellStyle name="Обычный 70 8 2" xfId="3586"/>
    <cellStyle name="Обычный 70 9" xfId="3587"/>
    <cellStyle name="Обычный 70 9 2" xfId="3588"/>
    <cellStyle name="Обычный 71" xfId="3589"/>
    <cellStyle name="Обычный 71 2" xfId="3590"/>
    <cellStyle name="Обычный 71 2 2" xfId="3591"/>
    <cellStyle name="Обычный 71 3" xfId="3592"/>
    <cellStyle name="Обычный 71 4" xfId="3593"/>
    <cellStyle name="Обычный 72" xfId="3594"/>
    <cellStyle name="Обычный 72 2" xfId="3595"/>
    <cellStyle name="Обычный 72 2 2" xfId="3596"/>
    <cellStyle name="Обычный 72 2 3" xfId="3597"/>
    <cellStyle name="Обычный 72 3" xfId="3598"/>
    <cellStyle name="Обычный 72 4" xfId="3599"/>
    <cellStyle name="Обычный 73" xfId="3600"/>
    <cellStyle name="Обычный 73 2" xfId="3601"/>
    <cellStyle name="Обычный 73 2 2" xfId="3602"/>
    <cellStyle name="Обычный 73 3" xfId="3603"/>
    <cellStyle name="Обычный 73 4" xfId="3604"/>
    <cellStyle name="Обычный 73 4 2" xfId="3605"/>
    <cellStyle name="Обычный 73 4 3" xfId="3606"/>
    <cellStyle name="Обычный 73 5" xfId="3607"/>
    <cellStyle name="Обычный 73 6" xfId="3608"/>
    <cellStyle name="Обычный 73 7" xfId="3609"/>
    <cellStyle name="Обычный 74" xfId="3610"/>
    <cellStyle name="Обычный 74 2" xfId="3611"/>
    <cellStyle name="Обычный 74 3" xfId="3612"/>
    <cellStyle name="Обычный 74 3 2" xfId="3613"/>
    <cellStyle name="Обычный 74 4" xfId="3614"/>
    <cellStyle name="Обычный 74 5" xfId="3615"/>
    <cellStyle name="Обычный 75" xfId="3616"/>
    <cellStyle name="Обычный 75 2" xfId="3617"/>
    <cellStyle name="Обычный 75 2 2" xfId="3618"/>
    <cellStyle name="Обычный 75 2 3" xfId="3619"/>
    <cellStyle name="Обычный 75 3" xfId="3620"/>
    <cellStyle name="Обычный 75 4" xfId="3621"/>
    <cellStyle name="Обычный 75 5" xfId="3622"/>
    <cellStyle name="Обычный 76" xfId="3623"/>
    <cellStyle name="Обычный 76 2" xfId="3624"/>
    <cellStyle name="Обычный 76 2 2" xfId="3625"/>
    <cellStyle name="Обычный 76 2 2 2" xfId="3626"/>
    <cellStyle name="Обычный 76 2 2 2 2" xfId="3627"/>
    <cellStyle name="Обычный 76 2 2 2 2 2" xfId="3628"/>
    <cellStyle name="Обычный 76 2 2 2 2 2 2" xfId="3629"/>
    <cellStyle name="Обычный 76 2 2 2 2 3" xfId="3630"/>
    <cellStyle name="Обычный 76 2 2 2 3" xfId="3631"/>
    <cellStyle name="Обычный 76 2 2 3" xfId="3632"/>
    <cellStyle name="Обычный 76 2 3" xfId="3633"/>
    <cellStyle name="Обычный 76 2 3 2" xfId="3634"/>
    <cellStyle name="Обычный 76 2 4" xfId="3635"/>
    <cellStyle name="Обычный 76 3" xfId="3636"/>
    <cellStyle name="Обычный 76 3 2" xfId="3637"/>
    <cellStyle name="Обычный 76 4" xfId="3638"/>
    <cellStyle name="Обычный 76 5" xfId="3639"/>
    <cellStyle name="Обычный 77" xfId="3640"/>
    <cellStyle name="Обычный 77 2" xfId="3641"/>
    <cellStyle name="Обычный 77 3" xfId="3642"/>
    <cellStyle name="Обычный 78" xfId="3643"/>
    <cellStyle name="Обычный 78 2" xfId="3644"/>
    <cellStyle name="Обычный 78 3" xfId="3645"/>
    <cellStyle name="Обычный 79" xfId="3646"/>
    <cellStyle name="Обычный 79 2" xfId="3647"/>
    <cellStyle name="Обычный 79 3" xfId="3648"/>
    <cellStyle name="Обычный 8" xfId="3649"/>
    <cellStyle name="Обычный 8 10" xfId="3650"/>
    <cellStyle name="Обычный 8 10 2" xfId="3651"/>
    <cellStyle name="Обычный 8 10 3" xfId="3652"/>
    <cellStyle name="Обычный 8 11" xfId="3653"/>
    <cellStyle name="Обычный 8 12" xfId="3654"/>
    <cellStyle name="Обычный 8 12 2" xfId="3655"/>
    <cellStyle name="Обычный 8 13" xfId="3656"/>
    <cellStyle name="Обычный 8 13 2" xfId="3657"/>
    <cellStyle name="Обычный 8 14" xfId="3658"/>
    <cellStyle name="Обычный 8 14 2" xfId="3659"/>
    <cellStyle name="Обычный 8 15" xfId="3660"/>
    <cellStyle name="Обычный 8 15 2" xfId="3661"/>
    <cellStyle name="Обычный 8 16" xfId="3662"/>
    <cellStyle name="Обычный 8 16 2" xfId="3663"/>
    <cellStyle name="Обычный 8 17" xfId="3664"/>
    <cellStyle name="Обычный 8 17 2" xfId="3665"/>
    <cellStyle name="Обычный 8 18" xfId="3666"/>
    <cellStyle name="Обычный 8 18 2" xfId="3667"/>
    <cellStyle name="Обычный 8 19" xfId="3668"/>
    <cellStyle name="Обычный 8 19 2" xfId="3669"/>
    <cellStyle name="Обычный 8 2" xfId="3670"/>
    <cellStyle name="Обычный 8 2 2" xfId="3671"/>
    <cellStyle name="Обычный 8 2 2 2" xfId="3672"/>
    <cellStyle name="Обычный 8 2 2 3" xfId="3673"/>
    <cellStyle name="Обычный 8 2 3" xfId="3674"/>
    <cellStyle name="Обычный 8 20" xfId="3675"/>
    <cellStyle name="Обычный 8 20 2" xfId="3676"/>
    <cellStyle name="Обычный 8 21" xfId="3677"/>
    <cellStyle name="Обычный 8 21 2" xfId="3678"/>
    <cellStyle name="Обычный 8 3" xfId="3679"/>
    <cellStyle name="Обычный 8 3 2" xfId="3680"/>
    <cellStyle name="Обычный 8 4" xfId="3681"/>
    <cellStyle name="Обычный 8 4 2" xfId="3682"/>
    <cellStyle name="Обычный 8 5" xfId="3683"/>
    <cellStyle name="Обычный 8 6" xfId="3684"/>
    <cellStyle name="Обычный 8 6 2" xfId="3685"/>
    <cellStyle name="Обычный 8 7" xfId="3686"/>
    <cellStyle name="Обычный 8 7 2" xfId="3687"/>
    <cellStyle name="Обычный 8 8" xfId="3688"/>
    <cellStyle name="Обычный 8 8 2" xfId="3689"/>
    <cellStyle name="Обычный 8 8 3" xfId="3690"/>
    <cellStyle name="Обычный 8 9" xfId="3691"/>
    <cellStyle name="Обычный 8 9 2" xfId="3692"/>
    <cellStyle name="Обычный 8 9 3" xfId="3693"/>
    <cellStyle name="Обычный 80" xfId="3694"/>
    <cellStyle name="Обычный 80 2" xfId="3695"/>
    <cellStyle name="Обычный 80 2 2" xfId="3696"/>
    <cellStyle name="Обычный 80 3" xfId="3697"/>
    <cellStyle name="Обычный 80 4" xfId="3698"/>
    <cellStyle name="Обычный 80 5" xfId="3699"/>
    <cellStyle name="Обычный 81" xfId="3700"/>
    <cellStyle name="Обычный 81 2" xfId="3701"/>
    <cellStyle name="Обычный 81 2 2" xfId="3702"/>
    <cellStyle name="Обычный 81 2 3" xfId="3703"/>
    <cellStyle name="Обычный 81 3" xfId="3704"/>
    <cellStyle name="Обычный 81 4" xfId="3705"/>
    <cellStyle name="Обычный 82" xfId="3706"/>
    <cellStyle name="Обычный 82 2" xfId="3707"/>
    <cellStyle name="Обычный 82 2 2" xfId="3708"/>
    <cellStyle name="Обычный 82 2 3" xfId="3709"/>
    <cellStyle name="Обычный 82 3" xfId="3710"/>
    <cellStyle name="Обычный 82 4" xfId="3711"/>
    <cellStyle name="Обычный 83" xfId="3712"/>
    <cellStyle name="Обычный 83 2" xfId="3713"/>
    <cellStyle name="Обычный 83 2 2" xfId="3714"/>
    <cellStyle name="Обычный 83 2 3" xfId="3715"/>
    <cellStyle name="Обычный 83 3" xfId="3716"/>
    <cellStyle name="Обычный 83 4" xfId="3717"/>
    <cellStyle name="Обычный 84" xfId="3718"/>
    <cellStyle name="Обычный 84 2" xfId="3719"/>
    <cellStyle name="Обычный 84 2 2" xfId="3720"/>
    <cellStyle name="Обычный 84 2 3" xfId="3721"/>
    <cellStyle name="Обычный 84 3" xfId="3722"/>
    <cellStyle name="Обычный 84 3 2" xfId="3723"/>
    <cellStyle name="Обычный 84 4" xfId="3724"/>
    <cellStyle name="Обычный 84 5" xfId="3725"/>
    <cellStyle name="Обычный 85" xfId="3726"/>
    <cellStyle name="Обычный 85 2" xfId="3727"/>
    <cellStyle name="Обычный 85 2 2" xfId="3728"/>
    <cellStyle name="Обычный 85 2 3" xfId="3729"/>
    <cellStyle name="Обычный 85 3" xfId="3730"/>
    <cellStyle name="Обычный 85 4" xfId="3731"/>
    <cellStyle name="Обычный 86" xfId="3732"/>
    <cellStyle name="Обычный 86 2" xfId="3733"/>
    <cellStyle name="Обычный 86 2 2" xfId="3734"/>
    <cellStyle name="Обычный 86 2 3" xfId="3735"/>
    <cellStyle name="Обычный 86 3" xfId="3736"/>
    <cellStyle name="Обычный 86 4" xfId="3737"/>
    <cellStyle name="Обычный 87" xfId="3738"/>
    <cellStyle name="Обычный 87 2" xfId="3739"/>
    <cellStyle name="Обычный 87 2 2" xfId="3740"/>
    <cellStyle name="Обычный 87 2 3" xfId="3741"/>
    <cellStyle name="Обычный 87 3" xfId="3742"/>
    <cellStyle name="Обычный 87 4" xfId="3743"/>
    <cellStyle name="Обычный 88" xfId="3744"/>
    <cellStyle name="Обычный 88 2" xfId="3745"/>
    <cellStyle name="Обычный 88 2 2" xfId="3746"/>
    <cellStyle name="Обычный 88 2 3" xfId="3747"/>
    <cellStyle name="Обычный 88 3" xfId="3748"/>
    <cellStyle name="Обычный 88 4" xfId="3749"/>
    <cellStyle name="Обычный 89" xfId="3750"/>
    <cellStyle name="Обычный 89 2" xfId="3751"/>
    <cellStyle name="Обычный 89 2 2" xfId="3752"/>
    <cellStyle name="Обычный 89 2 3" xfId="3753"/>
    <cellStyle name="Обычный 89 3" xfId="3754"/>
    <cellStyle name="Обычный 89 4" xfId="3755"/>
    <cellStyle name="Обычный 9" xfId="3756"/>
    <cellStyle name="Обычный 9 2" xfId="3757"/>
    <cellStyle name="Обычный 9 2 2" xfId="3758"/>
    <cellStyle name="Обычный 9 2 2 2" xfId="3759"/>
    <cellStyle name="Обычный 9 2 2 3" xfId="3760"/>
    <cellStyle name="Обычный 9 3" xfId="3761"/>
    <cellStyle name="Обычный 90" xfId="3762"/>
    <cellStyle name="Обычный 90 2" xfId="3763"/>
    <cellStyle name="Обычный 90 2 2" xfId="3764"/>
    <cellStyle name="Обычный 90 2 3" xfId="3765"/>
    <cellStyle name="Обычный 90 3" xfId="3766"/>
    <cellStyle name="Обычный 90 4" xfId="3767"/>
    <cellStyle name="Обычный 91" xfId="3768"/>
    <cellStyle name="Обычный 91 2" xfId="3769"/>
    <cellStyle name="Обычный 91 2 2" xfId="3770"/>
    <cellStyle name="Обычный 91 2 3" xfId="3771"/>
    <cellStyle name="Обычный 91 3" xfId="3772"/>
    <cellStyle name="Обычный 91 4" xfId="3773"/>
    <cellStyle name="Обычный 92" xfId="3774"/>
    <cellStyle name="Обычный 92 2" xfId="3775"/>
    <cellStyle name="Обычный 92 2 2" xfId="3776"/>
    <cellStyle name="Обычный 92 2 3" xfId="3777"/>
    <cellStyle name="Обычный 92 3" xfId="3778"/>
    <cellStyle name="Обычный 92 4" xfId="3779"/>
    <cellStyle name="Обычный 93" xfId="3780"/>
    <cellStyle name="Обычный 93 2" xfId="3781"/>
    <cellStyle name="Обычный 93 2 2" xfId="3782"/>
    <cellStyle name="Обычный 93 2 3" xfId="3783"/>
    <cellStyle name="Обычный 93 3" xfId="3784"/>
    <cellStyle name="Обычный 93 4" xfId="3785"/>
    <cellStyle name="Обычный 94" xfId="3786"/>
    <cellStyle name="Обычный 94 2" xfId="3787"/>
    <cellStyle name="Обычный 94 2 2" xfId="3788"/>
    <cellStyle name="Обычный 94 2 3" xfId="3789"/>
    <cellStyle name="Обычный 94 3" xfId="3790"/>
    <cellStyle name="Обычный 94 4" xfId="3791"/>
    <cellStyle name="Обычный 95" xfId="3792"/>
    <cellStyle name="Обычный 95 2" xfId="3793"/>
    <cellStyle name="Обычный 95 2 2" xfId="3794"/>
    <cellStyle name="Обычный 95 2 3" xfId="3795"/>
    <cellStyle name="Обычный 95 3" xfId="3796"/>
    <cellStyle name="Обычный 95 4" xfId="3797"/>
    <cellStyle name="Обычный 96" xfId="3798"/>
    <cellStyle name="Обычный 96 2" xfId="3799"/>
    <cellStyle name="Обычный 96 2 2" xfId="3800"/>
    <cellStyle name="Обычный 96 2 3" xfId="3801"/>
    <cellStyle name="Обычный 96 3" xfId="3802"/>
    <cellStyle name="Обычный 96 4" xfId="3803"/>
    <cellStyle name="Обычный 97" xfId="3804"/>
    <cellStyle name="Обычный 97 2" xfId="3805"/>
    <cellStyle name="Обычный 97 2 2" xfId="3806"/>
    <cellStyle name="Обычный 97 2 3" xfId="3807"/>
    <cellStyle name="Обычный 97 3" xfId="3808"/>
    <cellStyle name="Обычный 97 4" xfId="3809"/>
    <cellStyle name="Обычный 98" xfId="3810"/>
    <cellStyle name="Обычный 98 2" xfId="3811"/>
    <cellStyle name="Обычный 98 2 2" xfId="3812"/>
    <cellStyle name="Обычный 98 2 3" xfId="3813"/>
    <cellStyle name="Обычный 98 3" xfId="3814"/>
    <cellStyle name="Обычный 98 4" xfId="3815"/>
    <cellStyle name="Обычный 99" xfId="3816"/>
    <cellStyle name="Обычный 99 2" xfId="3817"/>
    <cellStyle name="Обычный 99 2 2" xfId="3818"/>
    <cellStyle name="Обычный 99 2 3" xfId="3819"/>
    <cellStyle name="Обычный 99 3" xfId="3820"/>
    <cellStyle name="Обычный 99 4" xfId="3821"/>
    <cellStyle name="Обычный_город 661-157 от 27.09.2006" xfId="1"/>
    <cellStyle name="Обычный_госзаказ на 1.10.02" xfId="3822"/>
    <cellStyle name="Обычный_ТП ОМС на 2003 к проекту бюджета 3  352,1 (в УЗО)" xfId="3823"/>
    <cellStyle name="Плохой 2" xfId="3824"/>
    <cellStyle name="Пояснение 2" xfId="3825"/>
    <cellStyle name="Примечание 2" xfId="3826"/>
    <cellStyle name="Примечание 2 10" xfId="3827"/>
    <cellStyle name="Примечание 2 10 2" xfId="3828"/>
    <cellStyle name="Примечание 2 10 2 2" xfId="3829"/>
    <cellStyle name="Примечание 2 10 3" xfId="3830"/>
    <cellStyle name="Примечание 2 10 4" xfId="3831"/>
    <cellStyle name="Примечание 2 10 5" xfId="3832"/>
    <cellStyle name="Примечание 2 10 6" xfId="3833"/>
    <cellStyle name="Примечание 2 11" xfId="3834"/>
    <cellStyle name="Примечание 2 11 2" xfId="3835"/>
    <cellStyle name="Примечание 2 11 2 2" xfId="3836"/>
    <cellStyle name="Примечание 2 11 3" xfId="3837"/>
    <cellStyle name="Примечание 2 11 4" xfId="3838"/>
    <cellStyle name="Примечание 2 11 5" xfId="3839"/>
    <cellStyle name="Примечание 2 11 6" xfId="3840"/>
    <cellStyle name="Примечание 2 12" xfId="3841"/>
    <cellStyle name="Примечание 2 12 2" xfId="3842"/>
    <cellStyle name="Примечание 2 12 2 2" xfId="3843"/>
    <cellStyle name="Примечание 2 12 3" xfId="3844"/>
    <cellStyle name="Примечание 2 12 4" xfId="3845"/>
    <cellStyle name="Примечание 2 12 5" xfId="3846"/>
    <cellStyle name="Примечание 2 12 6" xfId="3847"/>
    <cellStyle name="Примечание 2 13" xfId="3848"/>
    <cellStyle name="Примечание 2 13 2" xfId="3849"/>
    <cellStyle name="Примечание 2 13 2 2" xfId="3850"/>
    <cellStyle name="Примечание 2 13 3" xfId="3851"/>
    <cellStyle name="Примечание 2 13 4" xfId="3852"/>
    <cellStyle name="Примечание 2 13 5" xfId="3853"/>
    <cellStyle name="Примечание 2 13 6" xfId="3854"/>
    <cellStyle name="Примечание 2 14" xfId="3855"/>
    <cellStyle name="Примечание 2 14 2" xfId="3856"/>
    <cellStyle name="Примечание 2 15" xfId="3857"/>
    <cellStyle name="Примечание 2 16" xfId="3858"/>
    <cellStyle name="Примечание 2 17" xfId="3859"/>
    <cellStyle name="Примечание 2 18" xfId="3860"/>
    <cellStyle name="Примечание 2 19" xfId="3861"/>
    <cellStyle name="Примечание 2 2" xfId="3862"/>
    <cellStyle name="Примечание 2 2 2" xfId="3863"/>
    <cellStyle name="Примечание 2 2 2 2" xfId="3864"/>
    <cellStyle name="Примечание 2 2 3" xfId="3865"/>
    <cellStyle name="Примечание 2 2 4" xfId="3866"/>
    <cellStyle name="Примечание 2 2 5" xfId="3867"/>
    <cellStyle name="Примечание 2 2 6" xfId="3868"/>
    <cellStyle name="Примечание 2 20" xfId="3869"/>
    <cellStyle name="Примечание 2 21" xfId="3870"/>
    <cellStyle name="Примечание 2 3" xfId="3871"/>
    <cellStyle name="Примечание 2 3 2" xfId="3872"/>
    <cellStyle name="Примечание 2 3 2 2" xfId="3873"/>
    <cellStyle name="Примечание 2 3 3" xfId="3874"/>
    <cellStyle name="Примечание 2 3 4" xfId="3875"/>
    <cellStyle name="Примечание 2 3 5" xfId="3876"/>
    <cellStyle name="Примечание 2 3 6" xfId="3877"/>
    <cellStyle name="Примечание 2 4" xfId="3878"/>
    <cellStyle name="Примечание 2 4 2" xfId="3879"/>
    <cellStyle name="Примечание 2 4 2 2" xfId="3880"/>
    <cellStyle name="Примечание 2 4 3" xfId="3881"/>
    <cellStyle name="Примечание 2 4 4" xfId="3882"/>
    <cellStyle name="Примечание 2 4 5" xfId="3883"/>
    <cellStyle name="Примечание 2 4 6" xfId="3884"/>
    <cellStyle name="Примечание 2 5" xfId="3885"/>
    <cellStyle name="Примечание 2 5 2" xfId="3886"/>
    <cellStyle name="Примечание 2 5 2 2" xfId="3887"/>
    <cellStyle name="Примечание 2 5 3" xfId="3888"/>
    <cellStyle name="Примечание 2 5 4" xfId="3889"/>
    <cellStyle name="Примечание 2 5 5" xfId="3890"/>
    <cellStyle name="Примечание 2 5 6" xfId="3891"/>
    <cellStyle name="Примечание 2 6" xfId="3892"/>
    <cellStyle name="Примечание 2 6 2" xfId="3893"/>
    <cellStyle name="Примечание 2 6 2 2" xfId="3894"/>
    <cellStyle name="Примечание 2 6 3" xfId="3895"/>
    <cellStyle name="Примечание 2 6 4" xfId="3896"/>
    <cellStyle name="Примечание 2 6 5" xfId="3897"/>
    <cellStyle name="Примечание 2 6 6" xfId="3898"/>
    <cellStyle name="Примечание 2 7" xfId="3899"/>
    <cellStyle name="Примечание 2 7 2" xfId="3900"/>
    <cellStyle name="Примечание 2 7 2 2" xfId="3901"/>
    <cellStyle name="Примечание 2 7 3" xfId="3902"/>
    <cellStyle name="Примечание 2 7 4" xfId="3903"/>
    <cellStyle name="Примечание 2 7 5" xfId="3904"/>
    <cellStyle name="Примечание 2 7 6" xfId="3905"/>
    <cellStyle name="Примечание 2 8" xfId="3906"/>
    <cellStyle name="Примечание 2 8 2" xfId="3907"/>
    <cellStyle name="Примечание 2 8 2 2" xfId="3908"/>
    <cellStyle name="Примечание 2 8 3" xfId="3909"/>
    <cellStyle name="Примечание 2 8 4" xfId="3910"/>
    <cellStyle name="Примечание 2 8 5" xfId="3911"/>
    <cellStyle name="Примечание 2 8 6" xfId="3912"/>
    <cellStyle name="Примечание 2 9" xfId="3913"/>
    <cellStyle name="Примечание 2 9 2" xfId="3914"/>
    <cellStyle name="Примечание 2 9 2 2" xfId="3915"/>
    <cellStyle name="Примечание 2 9 3" xfId="3916"/>
    <cellStyle name="Примечание 2 9 4" xfId="3917"/>
    <cellStyle name="Примечание 2 9 5" xfId="3918"/>
    <cellStyle name="Примечание 2 9 6" xfId="3919"/>
    <cellStyle name="Примечание 3" xfId="3920"/>
    <cellStyle name="Примечание 3 2" xfId="3921"/>
    <cellStyle name="Примечание 4" xfId="3922"/>
    <cellStyle name="Примечание 4 2" xfId="3923"/>
    <cellStyle name="Примечание 5" xfId="3924"/>
    <cellStyle name="Примечание 5 2" xfId="3925"/>
    <cellStyle name="Процентный" xfId="4874" builtinId="5"/>
    <cellStyle name="Процентный 10" xfId="3926"/>
    <cellStyle name="Процентный 10 2" xfId="3927"/>
    <cellStyle name="Процентный 11" xfId="3928"/>
    <cellStyle name="Процентный 11 2" xfId="3929"/>
    <cellStyle name="Процентный 2" xfId="3930"/>
    <cellStyle name="Процентный 2 10" xfId="3931"/>
    <cellStyle name="Процентный 2 10 2" xfId="3932"/>
    <cellStyle name="Процентный 2 10 3" xfId="3933"/>
    <cellStyle name="Процентный 2 11" xfId="3934"/>
    <cellStyle name="Процентный 2 11 2" xfId="3935"/>
    <cellStyle name="Процентный 2 11 3" xfId="3936"/>
    <cellStyle name="Процентный 2 12" xfId="3937"/>
    <cellStyle name="Процентный 2 12 2" xfId="3938"/>
    <cellStyle name="Процентный 2 13" xfId="3939"/>
    <cellStyle name="Процентный 2 13 2" xfId="3940"/>
    <cellStyle name="Процентный 2 14" xfId="3941"/>
    <cellStyle name="Процентный 2 14 2" xfId="3942"/>
    <cellStyle name="Процентный 2 15" xfId="3943"/>
    <cellStyle name="Процентный 2 15 2" xfId="3944"/>
    <cellStyle name="Процентный 2 16" xfId="3945"/>
    <cellStyle name="Процентный 2 16 2" xfId="3946"/>
    <cellStyle name="Процентный 2 17" xfId="3947"/>
    <cellStyle name="Процентный 2 17 2" xfId="3948"/>
    <cellStyle name="Процентный 2 18" xfId="3949"/>
    <cellStyle name="Процентный 2 18 2" xfId="3950"/>
    <cellStyle name="Процентный 2 19" xfId="3951"/>
    <cellStyle name="Процентный 2 19 2" xfId="3952"/>
    <cellStyle name="Процентный 2 2" xfId="3953"/>
    <cellStyle name="Процентный 2 2 10" xfId="3954"/>
    <cellStyle name="Процентный 2 2 10 2" xfId="3955"/>
    <cellStyle name="Процентный 2 2 10 2 2" xfId="3956"/>
    <cellStyle name="Процентный 2 2 10 2 3" xfId="3957"/>
    <cellStyle name="Процентный 2 2 10 3" xfId="3958"/>
    <cellStyle name="Процентный 2 2 10 4" xfId="3959"/>
    <cellStyle name="Процентный 2 2 11" xfId="3960"/>
    <cellStyle name="Процентный 2 2 11 2" xfId="3961"/>
    <cellStyle name="Процентный 2 2 11 2 2" xfId="3962"/>
    <cellStyle name="Процентный 2 2 11 2 3" xfId="3963"/>
    <cellStyle name="Процентный 2 2 11 3" xfId="3964"/>
    <cellStyle name="Процентный 2 2 11 4" xfId="3965"/>
    <cellStyle name="Процентный 2 2 12" xfId="3966"/>
    <cellStyle name="Процентный 2 2 13" xfId="3967"/>
    <cellStyle name="Процентный 2 2 14" xfId="3968"/>
    <cellStyle name="Процентный 2 2 15" xfId="3969"/>
    <cellStyle name="Процентный 2 2 16" xfId="3970"/>
    <cellStyle name="Процентный 2 2 17" xfId="3971"/>
    <cellStyle name="Процентный 2 2 17 2" xfId="3972"/>
    <cellStyle name="Процентный 2 2 17 3" xfId="3973"/>
    <cellStyle name="Процентный 2 2 18" xfId="3974"/>
    <cellStyle name="Процентный 2 2 18 2" xfId="3975"/>
    <cellStyle name="Процентный 2 2 18 3" xfId="3976"/>
    <cellStyle name="Процентный 2 2 19" xfId="3977"/>
    <cellStyle name="Процентный 2 2 19 2" xfId="3978"/>
    <cellStyle name="Процентный 2 2 19 3" xfId="3979"/>
    <cellStyle name="Процентный 2 2 2" xfId="3980"/>
    <cellStyle name="Процентный 2 2 2 10" xfId="3981"/>
    <cellStyle name="Процентный 2 2 2 11" xfId="3982"/>
    <cellStyle name="Процентный 2 2 2 2" xfId="3983"/>
    <cellStyle name="Процентный 2 2 2 2 2" xfId="3984"/>
    <cellStyle name="Процентный 2 2 2 2 2 2" xfId="3985"/>
    <cellStyle name="Процентный 2 2 2 2 2 3" xfId="3986"/>
    <cellStyle name="Процентный 2 2 2 2 3" xfId="3987"/>
    <cellStyle name="Процентный 2 2 2 2 3 2" xfId="3988"/>
    <cellStyle name="Процентный 2 2 2 2 4" xfId="3989"/>
    <cellStyle name="Процентный 2 2 2 2 5" xfId="3990"/>
    <cellStyle name="Процентный 2 2 2 3" xfId="3991"/>
    <cellStyle name="Процентный 2 2 2 3 2" xfId="3992"/>
    <cellStyle name="Процентный 2 2 2 3 2 2" xfId="3993"/>
    <cellStyle name="Процентный 2 2 2 3 2 3" xfId="3994"/>
    <cellStyle name="Процентный 2 2 2 3 3" xfId="3995"/>
    <cellStyle name="Процентный 2 2 2 3 3 2" xfId="3996"/>
    <cellStyle name="Процентный 2 2 2 3 4" xfId="3997"/>
    <cellStyle name="Процентный 2 2 2 3 5" xfId="3998"/>
    <cellStyle name="Процентный 2 2 2 4" xfId="3999"/>
    <cellStyle name="Процентный 2 2 2 4 2" xfId="4000"/>
    <cellStyle name="Процентный 2 2 2 4 2 2" xfId="4001"/>
    <cellStyle name="Процентный 2 2 2 4 2 3" xfId="4002"/>
    <cellStyle name="Процентный 2 2 2 4 3" xfId="4003"/>
    <cellStyle name="Процентный 2 2 2 4 3 2" xfId="4004"/>
    <cellStyle name="Процентный 2 2 2 4 4" xfId="4005"/>
    <cellStyle name="Процентный 2 2 2 4 5" xfId="4006"/>
    <cellStyle name="Процентный 2 2 2 5" xfId="4007"/>
    <cellStyle name="Процентный 2 2 2 5 2" xfId="4008"/>
    <cellStyle name="Процентный 2 2 2 5 2 2" xfId="4009"/>
    <cellStyle name="Процентный 2 2 2 5 2 3" xfId="4010"/>
    <cellStyle name="Процентный 2 2 2 5 3" xfId="4011"/>
    <cellStyle name="Процентный 2 2 2 5 4" xfId="4012"/>
    <cellStyle name="Процентный 2 2 2 6" xfId="4013"/>
    <cellStyle name="Процентный 2 2 2 6 2" xfId="4014"/>
    <cellStyle name="Процентный 2 2 2 6 2 2" xfId="4015"/>
    <cellStyle name="Процентный 2 2 2 6 2 3" xfId="4016"/>
    <cellStyle name="Процентный 2 2 2 6 3" xfId="4017"/>
    <cellStyle name="Процентный 2 2 2 6 4" xfId="4018"/>
    <cellStyle name="Процентный 2 2 2 7" xfId="4019"/>
    <cellStyle name="Процентный 2 2 2 7 2" xfId="4020"/>
    <cellStyle name="Процентный 2 2 2 7 2 2" xfId="4021"/>
    <cellStyle name="Процентный 2 2 2 7 2 3" xfId="4022"/>
    <cellStyle name="Процентный 2 2 2 7 3" xfId="4023"/>
    <cellStyle name="Процентный 2 2 2 7 4" xfId="4024"/>
    <cellStyle name="Процентный 2 2 2 8" xfId="4025"/>
    <cellStyle name="Процентный 2 2 2 8 2" xfId="4026"/>
    <cellStyle name="Процентный 2 2 2 8 3" xfId="4027"/>
    <cellStyle name="Процентный 2 2 2 9" xfId="4028"/>
    <cellStyle name="Процентный 2 2 2 9 2" xfId="4029"/>
    <cellStyle name="Процентный 2 2 20" xfId="4030"/>
    <cellStyle name="Процентный 2 2 20 2" xfId="4031"/>
    <cellStyle name="Процентный 2 2 20 3" xfId="4032"/>
    <cellStyle name="Процентный 2 2 21" xfId="4033"/>
    <cellStyle name="Процентный 2 2 21 2" xfId="4034"/>
    <cellStyle name="Процентный 2 2 21 3" xfId="4035"/>
    <cellStyle name="Процентный 2 2 22" xfId="4036"/>
    <cellStyle name="Процентный 2 2 22 2" xfId="4037"/>
    <cellStyle name="Процентный 2 2 23" xfId="4038"/>
    <cellStyle name="Процентный 2 2 23 2" xfId="4039"/>
    <cellStyle name="Процентный 2 2 24" xfId="4040"/>
    <cellStyle name="Процентный 2 2 24 2" xfId="4041"/>
    <cellStyle name="Процентный 2 2 25" xfId="4042"/>
    <cellStyle name="Процентный 2 2 25 2" xfId="4043"/>
    <cellStyle name="Процентный 2 2 26" xfId="4044"/>
    <cellStyle name="Процентный 2 2 26 2" xfId="4045"/>
    <cellStyle name="Процентный 2 2 27" xfId="4046"/>
    <cellStyle name="Процентный 2 2 27 2" xfId="4047"/>
    <cellStyle name="Процентный 2 2 28" xfId="4048"/>
    <cellStyle name="Процентный 2 2 28 2" xfId="4049"/>
    <cellStyle name="Процентный 2 2 29" xfId="4050"/>
    <cellStyle name="Процентный 2 2 29 2" xfId="4051"/>
    <cellStyle name="Процентный 2 2 3" xfId="4052"/>
    <cellStyle name="Процентный 2 2 3 2" xfId="4053"/>
    <cellStyle name="Процентный 2 2 3 2 2" xfId="4054"/>
    <cellStyle name="Процентный 2 2 3 2 3" xfId="4055"/>
    <cellStyle name="Процентный 2 2 3 3" xfId="4056"/>
    <cellStyle name="Процентный 2 2 3 3 2" xfId="4057"/>
    <cellStyle name="Процентный 2 2 3 4" xfId="4058"/>
    <cellStyle name="Процентный 2 2 3 5" xfId="4059"/>
    <cellStyle name="Процентный 2 2 30" xfId="4060"/>
    <cellStyle name="Процентный 2 2 30 2" xfId="4061"/>
    <cellStyle name="Процентный 2 2 31" xfId="4062"/>
    <cellStyle name="Процентный 2 2 31 2" xfId="4063"/>
    <cellStyle name="Процентный 2 2 32" xfId="4064"/>
    <cellStyle name="Процентный 2 2 32 2" xfId="4065"/>
    <cellStyle name="Процентный 2 2 33" xfId="4066"/>
    <cellStyle name="Процентный 2 2 34" xfId="4067"/>
    <cellStyle name="Процентный 2 2 4" xfId="4068"/>
    <cellStyle name="Процентный 2 2 4 2" xfId="4069"/>
    <cellStyle name="Процентный 2 2 4 2 2" xfId="4070"/>
    <cellStyle name="Процентный 2 2 4 2 3" xfId="4071"/>
    <cellStyle name="Процентный 2 2 4 3" xfId="4072"/>
    <cellStyle name="Процентный 2 2 4 3 2" xfId="4073"/>
    <cellStyle name="Процентный 2 2 4 4" xfId="4074"/>
    <cellStyle name="Процентный 2 2 4 5" xfId="4075"/>
    <cellStyle name="Процентный 2 2 5" xfId="4076"/>
    <cellStyle name="Процентный 2 2 5 2" xfId="4077"/>
    <cellStyle name="Процентный 2 2 5 2 2" xfId="4078"/>
    <cellStyle name="Процентный 2 2 5 2 3" xfId="4079"/>
    <cellStyle name="Процентный 2 2 5 3" xfId="4080"/>
    <cellStyle name="Процентный 2 2 5 3 2" xfId="4081"/>
    <cellStyle name="Процентный 2 2 5 4" xfId="4082"/>
    <cellStyle name="Процентный 2 2 5 5" xfId="4083"/>
    <cellStyle name="Процентный 2 2 6" xfId="4084"/>
    <cellStyle name="Процентный 2 2 6 2" xfId="4085"/>
    <cellStyle name="Процентный 2 2 6 2 2" xfId="4086"/>
    <cellStyle name="Процентный 2 2 6 2 3" xfId="4087"/>
    <cellStyle name="Процентный 2 2 6 3" xfId="4088"/>
    <cellStyle name="Процентный 2 2 6 4" xfId="4089"/>
    <cellStyle name="Процентный 2 2 7" xfId="4090"/>
    <cellStyle name="Процентный 2 2 7 2" xfId="4091"/>
    <cellStyle name="Процентный 2 2 7 2 2" xfId="4092"/>
    <cellStyle name="Процентный 2 2 7 2 3" xfId="4093"/>
    <cellStyle name="Процентный 2 2 7 3" xfId="4094"/>
    <cellStyle name="Процентный 2 2 7 4" xfId="4095"/>
    <cellStyle name="Процентный 2 2 8" xfId="4096"/>
    <cellStyle name="Процентный 2 2 8 2" xfId="4097"/>
    <cellStyle name="Процентный 2 2 8 2 2" xfId="4098"/>
    <cellStyle name="Процентный 2 2 8 2 3" xfId="4099"/>
    <cellStyle name="Процентный 2 2 8 3" xfId="4100"/>
    <cellStyle name="Процентный 2 2 8 4" xfId="4101"/>
    <cellStyle name="Процентный 2 2 9" xfId="4102"/>
    <cellStyle name="Процентный 2 2 9 2" xfId="4103"/>
    <cellStyle name="Процентный 2 2 9 2 2" xfId="4104"/>
    <cellStyle name="Процентный 2 2 9 2 3" xfId="4105"/>
    <cellStyle name="Процентный 2 2 9 3" xfId="4106"/>
    <cellStyle name="Процентный 2 2 9 4" xfId="4107"/>
    <cellStyle name="Процентный 2 20" xfId="4108"/>
    <cellStyle name="Процентный 2 20 2" xfId="4109"/>
    <cellStyle name="Процентный 2 21" xfId="4110"/>
    <cellStyle name="Процентный 2 21 2" xfId="4111"/>
    <cellStyle name="Процентный 2 22" xfId="4112"/>
    <cellStyle name="Процентный 2 22 2" xfId="4113"/>
    <cellStyle name="Процентный 2 3" xfId="4114"/>
    <cellStyle name="Процентный 2 3 2" xfId="4115"/>
    <cellStyle name="Процентный 2 3 2 2" xfId="4116"/>
    <cellStyle name="Процентный 2 3 2 2 2" xfId="4117"/>
    <cellStyle name="Процентный 2 3 2 2 3" xfId="4118"/>
    <cellStyle name="Процентный 2 3 2 3" xfId="4119"/>
    <cellStyle name="Процентный 2 3 2 3 2" xfId="4120"/>
    <cellStyle name="Процентный 2 3 2 4" xfId="4121"/>
    <cellStyle name="Процентный 2 3 2 5" xfId="4122"/>
    <cellStyle name="Процентный 2 3 3" xfId="4123"/>
    <cellStyle name="Процентный 2 3 3 2" xfId="4124"/>
    <cellStyle name="Процентный 2 3 3 2 2" xfId="4125"/>
    <cellStyle name="Процентный 2 3 3 2 3" xfId="4126"/>
    <cellStyle name="Процентный 2 3 3 3" xfId="4127"/>
    <cellStyle name="Процентный 2 3 3 3 2" xfId="4128"/>
    <cellStyle name="Процентный 2 3 3 4" xfId="4129"/>
    <cellStyle name="Процентный 2 3 3 5" xfId="4130"/>
    <cellStyle name="Процентный 2 3 4" xfId="4131"/>
    <cellStyle name="Процентный 2 3 4 2" xfId="4132"/>
    <cellStyle name="Процентный 2 3 4 2 2" xfId="4133"/>
    <cellStyle name="Процентный 2 3 4 2 3" xfId="4134"/>
    <cellStyle name="Процентный 2 3 4 3" xfId="4135"/>
    <cellStyle name="Процентный 2 3 4 3 2" xfId="4136"/>
    <cellStyle name="Процентный 2 3 4 4" xfId="4137"/>
    <cellStyle name="Процентный 2 3 4 5" xfId="4138"/>
    <cellStyle name="Процентный 2 3 5" xfId="4139"/>
    <cellStyle name="Процентный 2 3 5 2" xfId="4140"/>
    <cellStyle name="Процентный 2 3 5 3" xfId="4141"/>
    <cellStyle name="Процентный 2 3 6" xfId="4142"/>
    <cellStyle name="Процентный 2 3 6 2" xfId="4143"/>
    <cellStyle name="Процентный 2 3 7" xfId="4144"/>
    <cellStyle name="Процентный 2 3 8" xfId="4145"/>
    <cellStyle name="Процентный 2 4" xfId="4146"/>
    <cellStyle name="Процентный 2 4 2" xfId="4147"/>
    <cellStyle name="Процентный 2 4 2 2" xfId="4148"/>
    <cellStyle name="Процентный 2 4 2 3" xfId="4149"/>
    <cellStyle name="Процентный 2 4 3" xfId="4150"/>
    <cellStyle name="Процентный 2 4 3 2" xfId="4151"/>
    <cellStyle name="Процентный 2 4 4" xfId="4152"/>
    <cellStyle name="Процентный 2 4 5" xfId="4153"/>
    <cellStyle name="Процентный 2 5" xfId="4154"/>
    <cellStyle name="Процентный 2 5 2" xfId="4155"/>
    <cellStyle name="Процентный 2 5 2 2" xfId="4156"/>
    <cellStyle name="Процентный 2 5 2 3" xfId="4157"/>
    <cellStyle name="Процентный 2 5 3" xfId="4158"/>
    <cellStyle name="Процентный 2 5 3 2" xfId="4159"/>
    <cellStyle name="Процентный 2 5 4" xfId="4160"/>
    <cellStyle name="Процентный 2 5 5" xfId="4161"/>
    <cellStyle name="Процентный 2 6" xfId="4162"/>
    <cellStyle name="Процентный 2 6 2" xfId="4163"/>
    <cellStyle name="Процентный 2 6 2 2" xfId="4164"/>
    <cellStyle name="Процентный 2 6 2 3" xfId="4165"/>
    <cellStyle name="Процентный 2 6 3" xfId="4166"/>
    <cellStyle name="Процентный 2 6 3 2" xfId="4167"/>
    <cellStyle name="Процентный 2 6 4" xfId="4168"/>
    <cellStyle name="Процентный 2 6 5" xfId="4169"/>
    <cellStyle name="Процентный 2 7" xfId="4170"/>
    <cellStyle name="Процентный 2 7 2" xfId="4171"/>
    <cellStyle name="Процентный 2 7 2 2" xfId="4172"/>
    <cellStyle name="Процентный 2 7 2 3" xfId="4173"/>
    <cellStyle name="Процентный 2 7 3" xfId="4174"/>
    <cellStyle name="Процентный 2 7 4" xfId="4175"/>
    <cellStyle name="Процентный 2 8" xfId="4176"/>
    <cellStyle name="Процентный 2 9" xfId="4177"/>
    <cellStyle name="Процентный 2 9 2" xfId="4178"/>
    <cellStyle name="Процентный 2 9 3" xfId="4179"/>
    <cellStyle name="Процентный 3" xfId="4180"/>
    <cellStyle name="Процентный 3 10" xfId="4181"/>
    <cellStyle name="Процентный 3 11" xfId="4182"/>
    <cellStyle name="Процентный 3 12" xfId="4183"/>
    <cellStyle name="Процентный 3 13" xfId="4184"/>
    <cellStyle name="Процентный 3 14" xfId="4185"/>
    <cellStyle name="Процентный 3 14 2" xfId="4186"/>
    <cellStyle name="Процентный 3 2" xfId="4187"/>
    <cellStyle name="Процентный 3 3" xfId="4188"/>
    <cellStyle name="Процентный 3 4" xfId="4189"/>
    <cellStyle name="Процентный 3 5" xfId="4190"/>
    <cellStyle name="Процентный 3 6" xfId="4191"/>
    <cellStyle name="Процентный 3 7" xfId="4192"/>
    <cellStyle name="Процентный 3 8" xfId="4193"/>
    <cellStyle name="Процентный 3 9" xfId="4194"/>
    <cellStyle name="Процентный 4" xfId="4195"/>
    <cellStyle name="Процентный 4 10" xfId="4196"/>
    <cellStyle name="Процентный 4 10 2" xfId="4197"/>
    <cellStyle name="Процентный 4 11" xfId="4198"/>
    <cellStyle name="Процентный 4 11 2" xfId="4199"/>
    <cellStyle name="Процентный 4 12" xfId="4200"/>
    <cellStyle name="Процентный 4 12 2" xfId="4201"/>
    <cellStyle name="Процентный 4 13" xfId="4202"/>
    <cellStyle name="Процентный 4 13 2" xfId="4203"/>
    <cellStyle name="Процентный 4 14" xfId="4204"/>
    <cellStyle name="Процентный 4 14 2" xfId="4205"/>
    <cellStyle name="Процентный 4 15" xfId="4206"/>
    <cellStyle name="Процентный 4 15 2" xfId="4207"/>
    <cellStyle name="Процентный 4 16" xfId="4208"/>
    <cellStyle name="Процентный 4 16 2" xfId="4209"/>
    <cellStyle name="Процентный 4 17" xfId="4210"/>
    <cellStyle name="Процентный 4 18" xfId="4211"/>
    <cellStyle name="Процентный 4 2" xfId="4212"/>
    <cellStyle name="Процентный 4 2 2" xfId="4213"/>
    <cellStyle name="Процентный 4 2 2 2" xfId="4214"/>
    <cellStyle name="Процентный 4 2 3" xfId="4215"/>
    <cellStyle name="Процентный 4 2 3 2" xfId="4216"/>
    <cellStyle name="Процентный 4 2 4" xfId="4217"/>
    <cellStyle name="Процентный 4 2 5" xfId="4218"/>
    <cellStyle name="Процентный 4 3" xfId="4219"/>
    <cellStyle name="Процентный 4 3 2" xfId="4220"/>
    <cellStyle name="Процентный 4 3 3" xfId="4221"/>
    <cellStyle name="Процентный 4 4" xfId="4222"/>
    <cellStyle name="Процентный 4 4 2" xfId="4223"/>
    <cellStyle name="Процентный 4 4 3" xfId="4224"/>
    <cellStyle name="Процентный 4 5" xfId="4225"/>
    <cellStyle name="Процентный 4 5 2" xfId="4226"/>
    <cellStyle name="Процентный 4 5 3" xfId="4227"/>
    <cellStyle name="Процентный 4 6" xfId="4228"/>
    <cellStyle name="Процентный 4 6 2" xfId="4229"/>
    <cellStyle name="Процентный 4 7" xfId="4230"/>
    <cellStyle name="Процентный 4 7 2" xfId="4231"/>
    <cellStyle name="Процентный 4 8" xfId="4232"/>
    <cellStyle name="Процентный 4 8 2" xfId="4233"/>
    <cellStyle name="Процентный 4 9" xfId="4234"/>
    <cellStyle name="Процентный 4 9 2" xfId="4235"/>
    <cellStyle name="Процентный 5" xfId="4236"/>
    <cellStyle name="Процентный 5 2" xfId="4237"/>
    <cellStyle name="Процентный 5 3" xfId="4238"/>
    <cellStyle name="Процентный 5 4" xfId="4239"/>
    <cellStyle name="Процентный 5 5" xfId="4240"/>
    <cellStyle name="Процентный 5 6" xfId="4241"/>
    <cellStyle name="Процентный 5 6 2" xfId="4242"/>
    <cellStyle name="Процентный 5 7" xfId="4243"/>
    <cellStyle name="Процентный 6" xfId="4244"/>
    <cellStyle name="Процентный 6 2" xfId="4245"/>
    <cellStyle name="Процентный 7" xfId="4246"/>
    <cellStyle name="Процентный 7 2" xfId="4247"/>
    <cellStyle name="Процентный 8" xfId="4248"/>
    <cellStyle name="Процентный 9" xfId="4249"/>
    <cellStyle name="Процентный 9 2" xfId="4250"/>
    <cellStyle name="Связанная ячейка 2" xfId="4251"/>
    <cellStyle name="Стиль 1" xfId="4252"/>
    <cellStyle name="Текст предупреждения 2" xfId="4253"/>
    <cellStyle name="Тысячи [0]_перечис.11" xfId="4254"/>
    <cellStyle name="Тысячи_перечис.11" xfId="4255"/>
    <cellStyle name="Финансовый [0] 10" xfId="4256"/>
    <cellStyle name="Финансовый [0] 10 2" xfId="4257"/>
    <cellStyle name="Финансовый [0] 2" xfId="4258"/>
    <cellStyle name="Финансовый [0] 2 2" xfId="4259"/>
    <cellStyle name="Финансовый [0] 2 2 2" xfId="4260"/>
    <cellStyle name="Финансовый [0] 2 3" xfId="4261"/>
    <cellStyle name="Финансовый [0] 2 4" xfId="4262"/>
    <cellStyle name="Финансовый [0] 2 5" xfId="4263"/>
    <cellStyle name="Финансовый [0] 2 6" xfId="4264"/>
    <cellStyle name="Финансовый [0] 2 7" xfId="4265"/>
    <cellStyle name="Финансовый [0] 2 8" xfId="4266"/>
    <cellStyle name="Финансовый [0] 2 9" xfId="4267"/>
    <cellStyle name="Финансовый [0] 2 9 2" xfId="4268"/>
    <cellStyle name="Финансовый [0] 3" xfId="4269"/>
    <cellStyle name="Финансовый [0] 4" xfId="4270"/>
    <cellStyle name="Финансовый [0] 4 2" xfId="4271"/>
    <cellStyle name="Финансовый [0] 5" xfId="4272"/>
    <cellStyle name="Финансовый [0] 6" xfId="4273"/>
    <cellStyle name="Финансовый [0] 7" xfId="4274"/>
    <cellStyle name="Финансовый [0] 7 2" xfId="4275"/>
    <cellStyle name="Финансовый [0] 7 2 2" xfId="4276"/>
    <cellStyle name="Финансовый [0] 7 3" xfId="4277"/>
    <cellStyle name="Финансовый [0] 7 4" xfId="4278"/>
    <cellStyle name="Финансовый [0] 7 5" xfId="4279"/>
    <cellStyle name="Финансовый [0] 8" xfId="4280"/>
    <cellStyle name="Финансовый [0] 9" xfId="4281"/>
    <cellStyle name="Финансовый 10" xfId="4282"/>
    <cellStyle name="Финансовый 10 2" xfId="4283"/>
    <cellStyle name="Финансовый 10 2 2" xfId="4284"/>
    <cellStyle name="Финансовый 11" xfId="4285"/>
    <cellStyle name="Финансовый 12" xfId="4286"/>
    <cellStyle name="Финансовый 12 2" xfId="4287"/>
    <cellStyle name="Финансовый 12 2 2" xfId="4288"/>
    <cellStyle name="Финансовый 12 2 2 2" xfId="4289"/>
    <cellStyle name="Финансовый 12 2 3" xfId="4290"/>
    <cellStyle name="Финансовый 12 2 3 2" xfId="4291"/>
    <cellStyle name="Финансовый 12 2 3 3" xfId="4292"/>
    <cellStyle name="Финансовый 12 2 4" xfId="4293"/>
    <cellStyle name="Финансовый 12 3" xfId="4294"/>
    <cellStyle name="Финансовый 12 3 2" xfId="4295"/>
    <cellStyle name="Финансовый 12 3 2 2" xfId="4296"/>
    <cellStyle name="Финансовый 12 3 3" xfId="4297"/>
    <cellStyle name="Финансовый 12 3 4" xfId="4298"/>
    <cellStyle name="Финансовый 13" xfId="4299"/>
    <cellStyle name="Финансовый 13 2" xfId="4300"/>
    <cellStyle name="Финансовый 14" xfId="4301"/>
    <cellStyle name="Финансовый 14 2" xfId="4302"/>
    <cellStyle name="Финансовый 14 3" xfId="4303"/>
    <cellStyle name="Финансовый 14 4" xfId="4304"/>
    <cellStyle name="Финансовый 14 4 2" xfId="4305"/>
    <cellStyle name="Финансовый 15" xfId="4306"/>
    <cellStyle name="Финансовый 15 2" xfId="4307"/>
    <cellStyle name="Финансовый 16" xfId="4308"/>
    <cellStyle name="Финансовый 16 2" xfId="4309"/>
    <cellStyle name="Финансовый 16 3" xfId="4310"/>
    <cellStyle name="Финансовый 17" xfId="4311"/>
    <cellStyle name="Финансовый 17 2" xfId="4312"/>
    <cellStyle name="Финансовый 17 2 2" xfId="4313"/>
    <cellStyle name="Финансовый 18" xfId="4314"/>
    <cellStyle name="Финансовый 18 2" xfId="4315"/>
    <cellStyle name="Финансовый 18 2 2" xfId="4316"/>
    <cellStyle name="Финансовый 19" xfId="4317"/>
    <cellStyle name="Финансовый 2" xfId="4318"/>
    <cellStyle name="Финансовый 2 10" xfId="4319"/>
    <cellStyle name="Финансовый 2 11" xfId="4320"/>
    <cellStyle name="Финансовый 2 11 2" xfId="4321"/>
    <cellStyle name="Финансовый 2 11 3" xfId="4322"/>
    <cellStyle name="Финансовый 2 12" xfId="4323"/>
    <cellStyle name="Финансовый 2 12 2" xfId="4324"/>
    <cellStyle name="Финансовый 2 2" xfId="4325"/>
    <cellStyle name="Финансовый 2 2 10" xfId="4326"/>
    <cellStyle name="Финансовый 2 2 10 2" xfId="4327"/>
    <cellStyle name="Финансовый 2 2 11" xfId="4328"/>
    <cellStyle name="Финансовый 2 2 11 2" xfId="4329"/>
    <cellStyle name="Финансовый 2 2 12" xfId="4330"/>
    <cellStyle name="Финансовый 2 2 12 2" xfId="4331"/>
    <cellStyle name="Финансовый 2 2 13" xfId="4332"/>
    <cellStyle name="Финансовый 2 2 13 2" xfId="4333"/>
    <cellStyle name="Финансовый 2 2 14" xfId="4334"/>
    <cellStyle name="Финансовый 2 2 14 2" xfId="4335"/>
    <cellStyle name="Финансовый 2 2 15" xfId="4336"/>
    <cellStyle name="Финансовый 2 2 15 2" xfId="4337"/>
    <cellStyle name="Финансовый 2 2 16" xfId="4338"/>
    <cellStyle name="Финансовый 2 2 16 2" xfId="4339"/>
    <cellStyle name="Финансовый 2 2 17" xfId="4340"/>
    <cellStyle name="Финансовый 2 2 17 2" xfId="4341"/>
    <cellStyle name="Финансовый 2 2 18" xfId="4342"/>
    <cellStyle name="Финансовый 2 2 18 2" xfId="4343"/>
    <cellStyle name="Финансовый 2 2 19" xfId="4344"/>
    <cellStyle name="Финансовый 2 2 19 2" xfId="4345"/>
    <cellStyle name="Финансовый 2 2 2" xfId="4346"/>
    <cellStyle name="Финансовый 2 2 2 10" xfId="4347"/>
    <cellStyle name="Финансовый 2 2 2 2" xfId="4348"/>
    <cellStyle name="Финансовый 2 2 2 2 2" xfId="4349"/>
    <cellStyle name="Финансовый 2 2 2 2 3" xfId="4350"/>
    <cellStyle name="Финансовый 2 2 2 2 4" xfId="4351"/>
    <cellStyle name="Финансовый 2 2 2 2 5" xfId="4352"/>
    <cellStyle name="Финансовый 2 2 2 2 6" xfId="4353"/>
    <cellStyle name="Финансовый 2 2 2 2 7" xfId="4354"/>
    <cellStyle name="Финансовый 2 2 2 3" xfId="4355"/>
    <cellStyle name="Финансовый 2 2 2 4" xfId="4356"/>
    <cellStyle name="Финансовый 2 2 2 5" xfId="4357"/>
    <cellStyle name="Финансовый 2 2 2 6" xfId="4358"/>
    <cellStyle name="Финансовый 2 2 2 7" xfId="4359"/>
    <cellStyle name="Финансовый 2 2 2 8" xfId="4360"/>
    <cellStyle name="Финансовый 2 2 2 9" xfId="4361"/>
    <cellStyle name="Финансовый 2 2 20" xfId="4362"/>
    <cellStyle name="Финансовый 2 2 20 2" xfId="4363"/>
    <cellStyle name="Финансовый 2 2 21" xfId="4364"/>
    <cellStyle name="Финансовый 2 2 21 2" xfId="4365"/>
    <cellStyle name="Финансовый 2 2 22" xfId="4366"/>
    <cellStyle name="Финансовый 2 2 22 2" xfId="4367"/>
    <cellStyle name="Финансовый 2 2 23" xfId="4368"/>
    <cellStyle name="Финансовый 2 2 23 2" xfId="4369"/>
    <cellStyle name="Финансовый 2 2 24" xfId="4370"/>
    <cellStyle name="Финансовый 2 2 24 2" xfId="4371"/>
    <cellStyle name="Финансовый 2 2 25" xfId="4372"/>
    <cellStyle name="Финансовый 2 2 25 2" xfId="4373"/>
    <cellStyle name="Финансовый 2 2 26" xfId="4374"/>
    <cellStyle name="Финансовый 2 2 26 2" xfId="4375"/>
    <cellStyle name="Финансовый 2 2 27" xfId="4376"/>
    <cellStyle name="Финансовый 2 2 27 2" xfId="4377"/>
    <cellStyle name="Финансовый 2 2 28" xfId="4378"/>
    <cellStyle name="Финансовый 2 2 28 2" xfId="4379"/>
    <cellStyle name="Финансовый 2 2 29" xfId="4380"/>
    <cellStyle name="Финансовый 2 2 29 2" xfId="4381"/>
    <cellStyle name="Финансовый 2 2 3" xfId="4382"/>
    <cellStyle name="Финансовый 2 2 30" xfId="4383"/>
    <cellStyle name="Финансовый 2 2 30 2" xfId="4384"/>
    <cellStyle name="Финансовый 2 2 31" xfId="4385"/>
    <cellStyle name="Финансовый 2 2 31 2" xfId="4386"/>
    <cellStyle name="Финансовый 2 2 32" xfId="4387"/>
    <cellStyle name="Финансовый 2 2 32 2" xfId="4388"/>
    <cellStyle name="Финансовый 2 2 33" xfId="4389"/>
    <cellStyle name="Финансовый 2 2 33 2" xfId="4390"/>
    <cellStyle name="Финансовый 2 2 34" xfId="4391"/>
    <cellStyle name="Финансовый 2 2 34 2" xfId="4392"/>
    <cellStyle name="Финансовый 2 2 35" xfId="4393"/>
    <cellStyle name="Финансовый 2 2 35 2" xfId="4394"/>
    <cellStyle name="Финансовый 2 2 36" xfId="4395"/>
    <cellStyle name="Финансовый 2 2 36 2" xfId="4396"/>
    <cellStyle name="Финансовый 2 2 37" xfId="4397"/>
    <cellStyle name="Финансовый 2 2 37 2" xfId="4398"/>
    <cellStyle name="Финансовый 2 2 38" xfId="4399"/>
    <cellStyle name="Финансовый 2 2 38 2" xfId="4400"/>
    <cellStyle name="Финансовый 2 2 39" xfId="4401"/>
    <cellStyle name="Финансовый 2 2 39 2" xfId="4402"/>
    <cellStyle name="Финансовый 2 2 4" xfId="4403"/>
    <cellStyle name="Финансовый 2 2 40" xfId="4404"/>
    <cellStyle name="Финансовый 2 2 40 2" xfId="4405"/>
    <cellStyle name="Финансовый 2 2 41" xfId="4406"/>
    <cellStyle name="Финансовый 2 2 41 2" xfId="4407"/>
    <cellStyle name="Финансовый 2 2 42" xfId="4408"/>
    <cellStyle name="Финансовый 2 2 42 2" xfId="4409"/>
    <cellStyle name="Финансовый 2 2 43" xfId="4410"/>
    <cellStyle name="Финансовый 2 2 43 2" xfId="4411"/>
    <cellStyle name="Финансовый 2 2 44" xfId="4412"/>
    <cellStyle name="Финансовый 2 2 44 2" xfId="4413"/>
    <cellStyle name="Финансовый 2 2 45" xfId="4414"/>
    <cellStyle name="Финансовый 2 2 45 2" xfId="4415"/>
    <cellStyle name="Финансовый 2 2 46" xfId="4416"/>
    <cellStyle name="Финансовый 2 2 46 2" xfId="4417"/>
    <cellStyle name="Финансовый 2 2 47" xfId="4418"/>
    <cellStyle name="Финансовый 2 2 5" xfId="4419"/>
    <cellStyle name="Финансовый 2 2 6" xfId="4420"/>
    <cellStyle name="Финансовый 2 2 6 2" xfId="4421"/>
    <cellStyle name="Финансовый 2 2 6 3" xfId="4422"/>
    <cellStyle name="Финансовый 2 2 6 4" xfId="4423"/>
    <cellStyle name="Финансовый 2 2 6 5" xfId="4424"/>
    <cellStyle name="Финансовый 2 2 7" xfId="4425"/>
    <cellStyle name="Финансовый 2 2 7 2" xfId="4426"/>
    <cellStyle name="Финансовый 2 2 8" xfId="4427"/>
    <cellStyle name="Финансовый 2 2 8 2" xfId="4428"/>
    <cellStyle name="Финансовый 2 2 9" xfId="4429"/>
    <cellStyle name="Финансовый 2 2 9 2" xfId="4430"/>
    <cellStyle name="Финансовый 2 3" xfId="4431"/>
    <cellStyle name="Финансовый 2 3 2" xfId="4432"/>
    <cellStyle name="Финансовый 2 3 3" xfId="4433"/>
    <cellStyle name="Финансовый 2 3 4" xfId="4434"/>
    <cellStyle name="Финансовый 2 4" xfId="4435"/>
    <cellStyle name="Финансовый 2 5" xfId="4436"/>
    <cellStyle name="Финансовый 2 6" xfId="4437"/>
    <cellStyle name="Финансовый 2 6 2" xfId="4438"/>
    <cellStyle name="Финансовый 2 7" xfId="4439"/>
    <cellStyle name="Финансовый 2 8" xfId="4440"/>
    <cellStyle name="Финансовый 2 9" xfId="4441"/>
    <cellStyle name="Финансовый 20" xfId="4442"/>
    <cellStyle name="Финансовый 21" xfId="4443"/>
    <cellStyle name="Финансовый 22" xfId="4444"/>
    <cellStyle name="Финансовый 23" xfId="4445"/>
    <cellStyle name="Финансовый 23 2" xfId="4446"/>
    <cellStyle name="Финансовый 23 2 2" xfId="4447"/>
    <cellStyle name="Финансовый 23 2 2 2" xfId="4448"/>
    <cellStyle name="Финансовый 23 2 3" xfId="4449"/>
    <cellStyle name="Финансовый 23 2 4" xfId="4450"/>
    <cellStyle name="Финансовый 23 3" xfId="4451"/>
    <cellStyle name="Финансовый 23 3 2" xfId="4452"/>
    <cellStyle name="Финансовый 23 4" xfId="4453"/>
    <cellStyle name="Финансовый 23 5" xfId="4454"/>
    <cellStyle name="Финансовый 24" xfId="4455"/>
    <cellStyle name="Финансовый 24 2" xfId="4456"/>
    <cellStyle name="Финансовый 24 2 2" xfId="4457"/>
    <cellStyle name="Финансовый 24 3" xfId="4458"/>
    <cellStyle name="Финансовый 24 3 2" xfId="4459"/>
    <cellStyle name="Финансовый 25" xfId="4460"/>
    <cellStyle name="Финансовый 25 2" xfId="4461"/>
    <cellStyle name="Финансовый 25 2 2" xfId="4462"/>
    <cellStyle name="Финансовый 25 2 2 2" xfId="4463"/>
    <cellStyle name="Финансовый 25 2 2 2 2" xfId="4464"/>
    <cellStyle name="Финансовый 25 2 2 2 2 2" xfId="4465"/>
    <cellStyle name="Финансовый 25 2 2 3" xfId="4466"/>
    <cellStyle name="Финансовый 25 2 2 4" xfId="4467"/>
    <cellStyle name="Финансовый 25 2 3" xfId="4468"/>
    <cellStyle name="Финансовый 25 2 3 2" xfId="4469"/>
    <cellStyle name="Финансовый 25 2 3 3" xfId="4470"/>
    <cellStyle name="Финансовый 25 2 4" xfId="4471"/>
    <cellStyle name="Финансовый 25 2 4 2" xfId="4472"/>
    <cellStyle name="Финансовый 25 2 5" xfId="4473"/>
    <cellStyle name="Финансовый 25 2 5 2" xfId="4474"/>
    <cellStyle name="Финансовый 25 2 5 3" xfId="4475"/>
    <cellStyle name="Финансовый 25 3" xfId="4476"/>
    <cellStyle name="Финансовый 26" xfId="4477"/>
    <cellStyle name="Финансовый 27" xfId="4478"/>
    <cellStyle name="Финансовый 28" xfId="4479"/>
    <cellStyle name="Финансовый 28 2" xfId="4480"/>
    <cellStyle name="Финансовый 29" xfId="4481"/>
    <cellStyle name="Финансовый 3" xfId="4482"/>
    <cellStyle name="Финансовый 3 10" xfId="4483"/>
    <cellStyle name="Финансовый 3 10 2" xfId="4484"/>
    <cellStyle name="Финансовый 3 10 2 2" xfId="4485"/>
    <cellStyle name="Финансовый 3 10 2 2 2" xfId="4486"/>
    <cellStyle name="Финансовый 3 10 2 3" xfId="4487"/>
    <cellStyle name="Финансовый 3 10 2 4" xfId="4488"/>
    <cellStyle name="Финансовый 3 10 3" xfId="4489"/>
    <cellStyle name="Финансовый 3 10 4" xfId="4490"/>
    <cellStyle name="Финансовый 3 11" xfId="4491"/>
    <cellStyle name="Финансовый 3 11 2" xfId="4492"/>
    <cellStyle name="Финансовый 3 11 2 2" xfId="4493"/>
    <cellStyle name="Финансовый 3 11 2 3" xfId="4494"/>
    <cellStyle name="Финансовый 3 11 3" xfId="4495"/>
    <cellStyle name="Финансовый 3 11 4" xfId="4496"/>
    <cellStyle name="Финансовый 3 12" xfId="4497"/>
    <cellStyle name="Финансовый 3 13" xfId="4498"/>
    <cellStyle name="Финансовый 3 14" xfId="4499"/>
    <cellStyle name="Финансовый 3 15" xfId="4500"/>
    <cellStyle name="Финансовый 3 16" xfId="4501"/>
    <cellStyle name="Финансовый 3 17" xfId="4502"/>
    <cellStyle name="Финансовый 3 17 2" xfId="4503"/>
    <cellStyle name="Финансовый 3 17 3" xfId="4504"/>
    <cellStyle name="Финансовый 3 18" xfId="4505"/>
    <cellStyle name="Финансовый 3 18 2" xfId="4506"/>
    <cellStyle name="Финансовый 3 18 3" xfId="4507"/>
    <cellStyle name="Финансовый 3 19" xfId="4508"/>
    <cellStyle name="Финансовый 3 19 2" xfId="4509"/>
    <cellStyle name="Финансовый 3 19 3" xfId="4510"/>
    <cellStyle name="Финансовый 3 2" xfId="4511"/>
    <cellStyle name="Финансовый 3 2 10" xfId="4512"/>
    <cellStyle name="Финансовый 3 2 11" xfId="4513"/>
    <cellStyle name="Финансовый 3 2 2" xfId="4514"/>
    <cellStyle name="Финансовый 3 2 2 2" xfId="4515"/>
    <cellStyle name="Финансовый 3 2 2 2 2" xfId="4516"/>
    <cellStyle name="Финансовый 3 2 2 2 2 2" xfId="4517"/>
    <cellStyle name="Финансовый 3 2 2 2 2 3" xfId="4518"/>
    <cellStyle name="Финансовый 3 2 2 2 3" xfId="4519"/>
    <cellStyle name="Финансовый 3 2 2 2 3 2" xfId="4520"/>
    <cellStyle name="Финансовый 3 2 2 2 4" xfId="4521"/>
    <cellStyle name="Финансовый 3 2 2 2 5" xfId="4522"/>
    <cellStyle name="Финансовый 3 2 2 3" xfId="4523"/>
    <cellStyle name="Финансовый 3 2 2 3 2" xfId="4524"/>
    <cellStyle name="Финансовый 3 2 2 3 2 2" xfId="4525"/>
    <cellStyle name="Финансовый 3 2 2 3 2 3" xfId="4526"/>
    <cellStyle name="Финансовый 3 2 2 3 3" xfId="4527"/>
    <cellStyle name="Финансовый 3 2 2 3 3 2" xfId="4528"/>
    <cellStyle name="Финансовый 3 2 2 3 4" xfId="4529"/>
    <cellStyle name="Финансовый 3 2 2 3 5" xfId="4530"/>
    <cellStyle name="Финансовый 3 2 2 4" xfId="4531"/>
    <cellStyle name="Финансовый 3 2 2 4 2" xfId="4532"/>
    <cellStyle name="Финансовый 3 2 2 4 2 2" xfId="4533"/>
    <cellStyle name="Финансовый 3 2 2 4 2 3" xfId="4534"/>
    <cellStyle name="Финансовый 3 2 2 4 3" xfId="4535"/>
    <cellStyle name="Финансовый 3 2 2 4 3 2" xfId="4536"/>
    <cellStyle name="Финансовый 3 2 2 4 4" xfId="4537"/>
    <cellStyle name="Финансовый 3 2 2 4 5" xfId="4538"/>
    <cellStyle name="Финансовый 3 2 2 5" xfId="4539"/>
    <cellStyle name="Финансовый 3 2 2 5 2" xfId="4540"/>
    <cellStyle name="Финансовый 3 2 2 5 3" xfId="4541"/>
    <cellStyle name="Финансовый 3 2 2 6" xfId="4542"/>
    <cellStyle name="Финансовый 3 2 2 6 2" xfId="4543"/>
    <cellStyle name="Финансовый 3 2 2 7" xfId="4544"/>
    <cellStyle name="Финансовый 3 2 2 8" xfId="4545"/>
    <cellStyle name="Финансовый 3 2 3" xfId="4546"/>
    <cellStyle name="Финансовый 3 2 3 2" xfId="4547"/>
    <cellStyle name="Финансовый 3 2 3 2 2" xfId="4548"/>
    <cellStyle name="Финансовый 3 2 3 2 3" xfId="4549"/>
    <cellStyle name="Финансовый 3 2 3 3" xfId="4550"/>
    <cellStyle name="Финансовый 3 2 3 3 2" xfId="4551"/>
    <cellStyle name="Финансовый 3 2 3 4" xfId="4552"/>
    <cellStyle name="Финансовый 3 2 3 5" xfId="4553"/>
    <cellStyle name="Финансовый 3 2 4" xfId="4554"/>
    <cellStyle name="Финансовый 3 2 4 2" xfId="4555"/>
    <cellStyle name="Финансовый 3 2 4 2 2" xfId="4556"/>
    <cellStyle name="Финансовый 3 2 4 2 3" xfId="4557"/>
    <cellStyle name="Финансовый 3 2 4 3" xfId="4558"/>
    <cellStyle name="Финансовый 3 2 4 3 2" xfId="4559"/>
    <cellStyle name="Финансовый 3 2 4 4" xfId="4560"/>
    <cellStyle name="Финансовый 3 2 4 5" xfId="4561"/>
    <cellStyle name="Финансовый 3 2 5" xfId="4562"/>
    <cellStyle name="Финансовый 3 2 5 2" xfId="4563"/>
    <cellStyle name="Финансовый 3 2 5 2 2" xfId="4564"/>
    <cellStyle name="Финансовый 3 2 5 2 3" xfId="4565"/>
    <cellStyle name="Финансовый 3 2 5 3" xfId="4566"/>
    <cellStyle name="Финансовый 3 2 5 3 2" xfId="4567"/>
    <cellStyle name="Финансовый 3 2 5 4" xfId="4568"/>
    <cellStyle name="Финансовый 3 2 5 5" xfId="4569"/>
    <cellStyle name="Финансовый 3 2 6" xfId="4570"/>
    <cellStyle name="Финансовый 3 2 6 2" xfId="4571"/>
    <cellStyle name="Финансовый 3 2 6 2 2" xfId="4572"/>
    <cellStyle name="Финансовый 3 2 6 2 3" xfId="4573"/>
    <cellStyle name="Финансовый 3 2 6 3" xfId="4574"/>
    <cellStyle name="Финансовый 3 2 6 4" xfId="4575"/>
    <cellStyle name="Финансовый 3 2 7" xfId="4576"/>
    <cellStyle name="Финансовый 3 2 7 2" xfId="4577"/>
    <cellStyle name="Финансовый 3 2 7 2 2" xfId="4578"/>
    <cellStyle name="Финансовый 3 2 7 2 3" xfId="4579"/>
    <cellStyle name="Финансовый 3 2 7 3" xfId="4580"/>
    <cellStyle name="Финансовый 3 2 7 4" xfId="4581"/>
    <cellStyle name="Финансовый 3 2 8" xfId="4582"/>
    <cellStyle name="Финансовый 3 2 8 2" xfId="4583"/>
    <cellStyle name="Финансовый 3 2 8 3" xfId="4584"/>
    <cellStyle name="Финансовый 3 2 9" xfId="4585"/>
    <cellStyle name="Финансовый 3 2 9 2" xfId="4586"/>
    <cellStyle name="Финансовый 3 20" xfId="4587"/>
    <cellStyle name="Финансовый 3 20 2" xfId="4588"/>
    <cellStyle name="Финансовый 3 20 3" xfId="4589"/>
    <cellStyle name="Финансовый 3 21" xfId="4590"/>
    <cellStyle name="Финансовый 3 21 2" xfId="4591"/>
    <cellStyle name="Финансовый 3 21 3" xfId="4592"/>
    <cellStyle name="Финансовый 3 22" xfId="4593"/>
    <cellStyle name="Финансовый 3 22 2" xfId="4594"/>
    <cellStyle name="Финансовый 3 23" xfId="4595"/>
    <cellStyle name="Финансовый 3 23 2" xfId="4596"/>
    <cellStyle name="Финансовый 3 24" xfId="4597"/>
    <cellStyle name="Финансовый 3 24 2" xfId="4598"/>
    <cellStyle name="Финансовый 3 25" xfId="4599"/>
    <cellStyle name="Финансовый 3 25 2" xfId="4600"/>
    <cellStyle name="Финансовый 3 26" xfId="4601"/>
    <cellStyle name="Финансовый 3 26 2" xfId="4602"/>
    <cellStyle name="Финансовый 3 27" xfId="4603"/>
    <cellStyle name="Финансовый 3 27 2" xfId="4604"/>
    <cellStyle name="Финансовый 3 28" xfId="4605"/>
    <cellStyle name="Финансовый 3 28 2" xfId="4606"/>
    <cellStyle name="Финансовый 3 29" xfId="4607"/>
    <cellStyle name="Финансовый 3 29 2" xfId="4608"/>
    <cellStyle name="Финансовый 3 3" xfId="4609"/>
    <cellStyle name="Финансовый 3 3 2" xfId="4610"/>
    <cellStyle name="Финансовый 3 3 2 2" xfId="4611"/>
    <cellStyle name="Финансовый 3 3 2 2 2" xfId="4612"/>
    <cellStyle name="Финансовый 3 3 2 2 3" xfId="4613"/>
    <cellStyle name="Финансовый 3 3 2 3" xfId="4614"/>
    <cellStyle name="Финансовый 3 3 2 3 2" xfId="4615"/>
    <cellStyle name="Финансовый 3 3 2 4" xfId="4616"/>
    <cellStyle name="Финансовый 3 3 2 5" xfId="4617"/>
    <cellStyle name="Финансовый 3 3 3" xfId="4618"/>
    <cellStyle name="Финансовый 3 3 3 2" xfId="4619"/>
    <cellStyle name="Финансовый 3 3 3 2 2" xfId="4620"/>
    <cellStyle name="Финансовый 3 3 3 2 3" xfId="4621"/>
    <cellStyle name="Финансовый 3 3 3 3" xfId="4622"/>
    <cellStyle name="Финансовый 3 3 3 3 2" xfId="4623"/>
    <cellStyle name="Финансовый 3 3 3 4" xfId="4624"/>
    <cellStyle name="Финансовый 3 3 3 5" xfId="4625"/>
    <cellStyle name="Финансовый 3 3 4" xfId="4626"/>
    <cellStyle name="Финансовый 3 3 4 2" xfId="4627"/>
    <cellStyle name="Финансовый 3 3 4 2 2" xfId="4628"/>
    <cellStyle name="Финансовый 3 3 4 2 3" xfId="4629"/>
    <cellStyle name="Финансовый 3 3 4 3" xfId="4630"/>
    <cellStyle name="Финансовый 3 3 4 3 2" xfId="4631"/>
    <cellStyle name="Финансовый 3 3 4 4" xfId="4632"/>
    <cellStyle name="Финансовый 3 3 4 5" xfId="4633"/>
    <cellStyle name="Финансовый 3 3 5" xfId="4634"/>
    <cellStyle name="Финансовый 3 3 5 2" xfId="4635"/>
    <cellStyle name="Финансовый 3 3 5 3" xfId="4636"/>
    <cellStyle name="Финансовый 3 3 6" xfId="4637"/>
    <cellStyle name="Финансовый 3 3 6 2" xfId="4638"/>
    <cellStyle name="Финансовый 3 3 7" xfId="4639"/>
    <cellStyle name="Финансовый 3 3 8" xfId="4640"/>
    <cellStyle name="Финансовый 3 30" xfId="4641"/>
    <cellStyle name="Финансовый 3 30 2" xfId="4642"/>
    <cellStyle name="Финансовый 3 31" xfId="4643"/>
    <cellStyle name="Финансовый 3 31 2" xfId="4644"/>
    <cellStyle name="Финансовый 3 32" xfId="4645"/>
    <cellStyle name="Финансовый 3 32 2" xfId="4646"/>
    <cellStyle name="Финансовый 3 33" xfId="4647"/>
    <cellStyle name="Финансовый 3 34" xfId="4648"/>
    <cellStyle name="Финансовый 3 4" xfId="4649"/>
    <cellStyle name="Финансовый 3 4 2" xfId="4650"/>
    <cellStyle name="Финансовый 3 4 2 2" xfId="4651"/>
    <cellStyle name="Финансовый 3 4 2 2 2" xfId="4652"/>
    <cellStyle name="Финансовый 3 4 2 2 2 2" xfId="4653"/>
    <cellStyle name="Финансовый 3 4 2 2 2 3" xfId="4654"/>
    <cellStyle name="Финансовый 3 4 2 2 3" xfId="4655"/>
    <cellStyle name="Финансовый 3 4 2 2 3 2" xfId="4656"/>
    <cellStyle name="Финансовый 3 4 2 2 4" xfId="4657"/>
    <cellStyle name="Финансовый 3 4 2 2 5" xfId="4658"/>
    <cellStyle name="Финансовый 3 4 2 3" xfId="4659"/>
    <cellStyle name="Финансовый 3 4 2 3 2" xfId="4660"/>
    <cellStyle name="Финансовый 3 4 2 3 2 2" xfId="4661"/>
    <cellStyle name="Финансовый 3 4 2 3 2 2 2" xfId="4662"/>
    <cellStyle name="Финансовый 3 4 2 3 2 2 3" xfId="4663"/>
    <cellStyle name="Финансовый 3 4 2 3 2 3" xfId="4664"/>
    <cellStyle name="Финансовый 3 4 2 3 2 3 2" xfId="4665"/>
    <cellStyle name="Финансовый 3 4 2 3 2 4" xfId="4666"/>
    <cellStyle name="Финансовый 3 4 2 3 2 5" xfId="4667"/>
    <cellStyle name="Финансовый 3 4 2 3 3" xfId="4668"/>
    <cellStyle name="Финансовый 3 4 2 3 3 2" xfId="4669"/>
    <cellStyle name="Финансовый 3 4 2 3 3 3" xfId="4670"/>
    <cellStyle name="Финансовый 3 4 2 3 4" xfId="4671"/>
    <cellStyle name="Финансовый 3 4 2 3 4 2" xfId="4672"/>
    <cellStyle name="Финансовый 3 4 2 3 5" xfId="4673"/>
    <cellStyle name="Финансовый 3 4 2 3 6" xfId="4674"/>
    <cellStyle name="Финансовый 3 4 2 4" xfId="4675"/>
    <cellStyle name="Финансовый 3 4 2 4 2" xfId="4676"/>
    <cellStyle name="Финансовый 3 4 2 4 3" xfId="4677"/>
    <cellStyle name="Финансовый 3 4 2 5" xfId="4678"/>
    <cellStyle name="Финансовый 3 4 2 5 2" xfId="4679"/>
    <cellStyle name="Финансовый 3 4 2 6" xfId="4680"/>
    <cellStyle name="Финансовый 3 4 2 7" xfId="4681"/>
    <cellStyle name="Финансовый 3 4 3" xfId="4682"/>
    <cellStyle name="Финансовый 3 4 3 2" xfId="4683"/>
    <cellStyle name="Финансовый 3 4 3 2 2" xfId="4684"/>
    <cellStyle name="Финансовый 3 4 3 2 3" xfId="4685"/>
    <cellStyle name="Финансовый 3 4 3 3" xfId="4686"/>
    <cellStyle name="Финансовый 3 4 3 3 2" xfId="4687"/>
    <cellStyle name="Финансовый 3 4 3 4" xfId="4688"/>
    <cellStyle name="Финансовый 3 4 3 5" xfId="4689"/>
    <cellStyle name="Финансовый 3 4 4" xfId="4690"/>
    <cellStyle name="Финансовый 3 4 4 2" xfId="4691"/>
    <cellStyle name="Финансовый 3 4 4 2 2" xfId="4692"/>
    <cellStyle name="Финансовый 3 4 4 2 3" xfId="4693"/>
    <cellStyle name="Финансовый 3 4 4 3" xfId="4694"/>
    <cellStyle name="Финансовый 3 4 4 3 2" xfId="4695"/>
    <cellStyle name="Финансовый 3 4 4 4" xfId="4696"/>
    <cellStyle name="Финансовый 3 4 4 5" xfId="4697"/>
    <cellStyle name="Финансовый 3 4 5" xfId="4698"/>
    <cellStyle name="Финансовый 3 4 5 2" xfId="4699"/>
    <cellStyle name="Финансовый 3 4 5 3" xfId="4700"/>
    <cellStyle name="Финансовый 3 4 6" xfId="4701"/>
    <cellStyle name="Финансовый 3 4 6 2" xfId="4702"/>
    <cellStyle name="Финансовый 3 4 7" xfId="4703"/>
    <cellStyle name="Финансовый 3 4 8" xfId="4704"/>
    <cellStyle name="Финансовый 3 5" xfId="4705"/>
    <cellStyle name="Финансовый 3 5 2" xfId="4706"/>
    <cellStyle name="Финансовый 3 5 2 2" xfId="4707"/>
    <cellStyle name="Финансовый 3 5 2 3" xfId="4708"/>
    <cellStyle name="Финансовый 3 5 3" xfId="4709"/>
    <cellStyle name="Финансовый 3 5 3 2" xfId="4710"/>
    <cellStyle name="Финансовый 3 5 4" xfId="4711"/>
    <cellStyle name="Финансовый 3 5 5" xfId="4712"/>
    <cellStyle name="Финансовый 3 6" xfId="4713"/>
    <cellStyle name="Финансовый 3 6 2" xfId="4714"/>
    <cellStyle name="Финансовый 3 6 2 2" xfId="4715"/>
    <cellStyle name="Финансовый 3 6 2 3" xfId="4716"/>
    <cellStyle name="Финансовый 3 6 3" xfId="4717"/>
    <cellStyle name="Финансовый 3 6 3 2" xfId="4718"/>
    <cellStyle name="Финансовый 3 6 4" xfId="4719"/>
    <cellStyle name="Финансовый 3 6 4 2" xfId="4720"/>
    <cellStyle name="Финансовый 3 6 5" xfId="4721"/>
    <cellStyle name="Финансовый 3 6 6" xfId="4722"/>
    <cellStyle name="Финансовый 3 6 6 2" xfId="4723"/>
    <cellStyle name="Финансовый 3 6 7" xfId="4724"/>
    <cellStyle name="Финансовый 3 6 8" xfId="4725"/>
    <cellStyle name="Финансовый 3 7" xfId="4726"/>
    <cellStyle name="Финансовый 3 7 2" xfId="4727"/>
    <cellStyle name="Финансовый 3 7 2 2" xfId="4728"/>
    <cellStyle name="Финансовый 3 7 2 3" xfId="4729"/>
    <cellStyle name="Финансовый 3 7 3" xfId="4730"/>
    <cellStyle name="Финансовый 3 7 3 2" xfId="4731"/>
    <cellStyle name="Финансовый 3 7 4" xfId="4732"/>
    <cellStyle name="Финансовый 3 7 5" xfId="4733"/>
    <cellStyle name="Финансовый 3 8" xfId="4734"/>
    <cellStyle name="Финансовый 3 8 2" xfId="4735"/>
    <cellStyle name="Финансовый 3 8 2 2" xfId="4736"/>
    <cellStyle name="Финансовый 3 8 2 3" xfId="4737"/>
    <cellStyle name="Финансовый 3 8 3" xfId="4738"/>
    <cellStyle name="Финансовый 3 8 4" xfId="4739"/>
    <cellStyle name="Финансовый 3 9" xfId="4740"/>
    <cellStyle name="Финансовый 3 9 2" xfId="4741"/>
    <cellStyle name="Финансовый 3 9 2 2" xfId="4742"/>
    <cellStyle name="Финансовый 3 9 2 3" xfId="4743"/>
    <cellStyle name="Финансовый 3 9 3" xfId="4744"/>
    <cellStyle name="Финансовый 3 9 4" xfId="4745"/>
    <cellStyle name="Финансовый 30" xfId="4746"/>
    <cellStyle name="Финансовый 31" xfId="4747"/>
    <cellStyle name="Финансовый 32" xfId="4748"/>
    <cellStyle name="Финансовый 33" xfId="4749"/>
    <cellStyle name="Финансовый 34" xfId="4750"/>
    <cellStyle name="Финансовый 35" xfId="4751"/>
    <cellStyle name="Финансовый 36" xfId="4752"/>
    <cellStyle name="Финансовый 37" xfId="4753"/>
    <cellStyle name="Финансовый 37 2" xfId="4754"/>
    <cellStyle name="Финансовый 37 2 2" xfId="4755"/>
    <cellStyle name="Финансовый 37 2 3" xfId="4756"/>
    <cellStyle name="Финансовый 37 3" xfId="4757"/>
    <cellStyle name="Финансовый 37 4" xfId="4758"/>
    <cellStyle name="Финансовый 37 4 2" xfId="4759"/>
    <cellStyle name="Финансовый 38" xfId="4760"/>
    <cellStyle name="Финансовый 39" xfId="4761"/>
    <cellStyle name="Финансовый 4" xfId="4762"/>
    <cellStyle name="Финансовый 4 10" xfId="4763"/>
    <cellStyle name="Финансовый 4 11" xfId="4764"/>
    <cellStyle name="Финансовый 4 2" xfId="4765"/>
    <cellStyle name="Финансовый 4 2 2" xfId="4766"/>
    <cellStyle name="Финансовый 4 3" xfId="4767"/>
    <cellStyle name="Финансовый 4 4" xfId="4768"/>
    <cellStyle name="Финансовый 4 5" xfId="4769"/>
    <cellStyle name="Финансовый 4 6" xfId="4770"/>
    <cellStyle name="Финансовый 4 7" xfId="4771"/>
    <cellStyle name="Финансовый 4 8" xfId="4772"/>
    <cellStyle name="Финансовый 4 8 2" xfId="4773"/>
    <cellStyle name="Финансовый 4 8 2 2" xfId="4774"/>
    <cellStyle name="Финансовый 4 8 2 3" xfId="4775"/>
    <cellStyle name="Финансовый 4 8 3" xfId="4776"/>
    <cellStyle name="Финансовый 4 8 3 2" xfId="4777"/>
    <cellStyle name="Финансовый 4 8 3 3" xfId="4778"/>
    <cellStyle name="Финансовый 4 8 4" xfId="4779"/>
    <cellStyle name="Финансовый 4 8 5" xfId="4780"/>
    <cellStyle name="Финансовый 4 9" xfId="4781"/>
    <cellStyle name="Финансовый 4 9 2" xfId="4782"/>
    <cellStyle name="Финансовый 4 9 3" xfId="4783"/>
    <cellStyle name="Финансовый 40" xfId="4784"/>
    <cellStyle name="Финансовый 40 2" xfId="4785"/>
    <cellStyle name="Финансовый 41" xfId="4786"/>
    <cellStyle name="Финансовый 41 2" xfId="4787"/>
    <cellStyle name="Финансовый 41 3" xfId="4788"/>
    <cellStyle name="Финансовый 42" xfId="4789"/>
    <cellStyle name="Финансовый 42 2" xfId="4790"/>
    <cellStyle name="Финансовый 42 3" xfId="4791"/>
    <cellStyle name="Финансовый 43" xfId="4792"/>
    <cellStyle name="Финансовый 43 2" xfId="4793"/>
    <cellStyle name="Финансовый 43 2 2" xfId="4794"/>
    <cellStyle name="Финансовый 43 2 3" xfId="4795"/>
    <cellStyle name="Финансовый 43 3" xfId="4796"/>
    <cellStyle name="Финансовый 43 4" xfId="4797"/>
    <cellStyle name="Финансовый 44" xfId="4798"/>
    <cellStyle name="Финансовый 44 2" xfId="4799"/>
    <cellStyle name="Финансовый 45" xfId="4800"/>
    <cellStyle name="Финансовый 45 2" xfId="4801"/>
    <cellStyle name="Финансовый 45 2 2" xfId="4802"/>
    <cellStyle name="Финансовый 45 3" xfId="4803"/>
    <cellStyle name="Финансовый 46" xfId="4804"/>
    <cellStyle name="Финансовый 46 2" xfId="4805"/>
    <cellStyle name="Финансовый 46 2 2" xfId="4806"/>
    <cellStyle name="Финансовый 46 3" xfId="4807"/>
    <cellStyle name="Финансовый 46 4" xfId="4808"/>
    <cellStyle name="Финансовый 47" xfId="4809"/>
    <cellStyle name="Финансовый 47 2" xfId="4810"/>
    <cellStyle name="Финансовый 47 3" xfId="4811"/>
    <cellStyle name="Финансовый 48" xfId="4812"/>
    <cellStyle name="Финансовый 48 2" xfId="4813"/>
    <cellStyle name="Финансовый 49" xfId="4814"/>
    <cellStyle name="Финансовый 49 2" xfId="4815"/>
    <cellStyle name="Финансовый 5" xfId="4816"/>
    <cellStyle name="Финансовый 5 10" xfId="4817"/>
    <cellStyle name="Финансовый 5 11" xfId="4818"/>
    <cellStyle name="Финансовый 5 12" xfId="4819"/>
    <cellStyle name="Финансовый 5 13" xfId="4820"/>
    <cellStyle name="Финансовый 5 14" xfId="4821"/>
    <cellStyle name="Финансовый 5 15" xfId="4822"/>
    <cellStyle name="Финансовый 5 16" xfId="4823"/>
    <cellStyle name="Финансовый 5 17" xfId="4824"/>
    <cellStyle name="Финансовый 5 18" xfId="4825"/>
    <cellStyle name="Финансовый 5 19" xfId="4826"/>
    <cellStyle name="Финансовый 5 2" xfId="4827"/>
    <cellStyle name="Финансовый 5 2 2" xfId="4828"/>
    <cellStyle name="Финансовый 5 2 3" xfId="4829"/>
    <cellStyle name="Финансовый 5 2 4" xfId="4830"/>
    <cellStyle name="Финансовый 5 2 5" xfId="4831"/>
    <cellStyle name="Финансовый 5 2 6" xfId="4832"/>
    <cellStyle name="Финансовый 5 2 7" xfId="4833"/>
    <cellStyle name="Финансовый 5 3" xfId="4834"/>
    <cellStyle name="Финансовый 5 4" xfId="4835"/>
    <cellStyle name="Финансовый 5 5" xfId="4836"/>
    <cellStyle name="Финансовый 5 6" xfId="4837"/>
    <cellStyle name="Финансовый 5 7" xfId="4838"/>
    <cellStyle name="Финансовый 5 8" xfId="4839"/>
    <cellStyle name="Финансовый 5 9" xfId="4840"/>
    <cellStyle name="Финансовый 50" xfId="4841"/>
    <cellStyle name="Финансовый 50 2" xfId="4842"/>
    <cellStyle name="Финансовый 51" xfId="4843"/>
    <cellStyle name="Финансовый 51 2" xfId="4844"/>
    <cellStyle name="Финансовый 52" xfId="4845"/>
    <cellStyle name="Финансовый 52 2" xfId="4846"/>
    <cellStyle name="Финансовый 53" xfId="4847"/>
    <cellStyle name="Финансовый 53 2" xfId="4848"/>
    <cellStyle name="Финансовый 54" xfId="4849"/>
    <cellStyle name="Финансовый 54 2" xfId="4850"/>
    <cellStyle name="Финансовый 55" xfId="4851"/>
    <cellStyle name="Финансовый 55 2" xfId="4852"/>
    <cellStyle name="Финансовый 55 3" xfId="4853"/>
    <cellStyle name="Финансовый 56" xfId="4854"/>
    <cellStyle name="Финансовый 56 2" xfId="4855"/>
    <cellStyle name="Финансовый 57" xfId="4856"/>
    <cellStyle name="Финансовый 58" xfId="4857"/>
    <cellStyle name="Финансовый 58 2" xfId="4858"/>
    <cellStyle name="Финансовый 59" xfId="4859"/>
    <cellStyle name="Финансовый 59 2" xfId="4860"/>
    <cellStyle name="Финансовый 6" xfId="4861"/>
    <cellStyle name="Финансовый 6 2" xfId="4862"/>
    <cellStyle name="Финансовый 6 3" xfId="4863"/>
    <cellStyle name="Финансовый 6 4" xfId="4864"/>
    <cellStyle name="Финансовый 6 5" xfId="4865"/>
    <cellStyle name="Финансовый 6 6" xfId="4866"/>
    <cellStyle name="Финансовый 6 7" xfId="4867"/>
    <cellStyle name="Финансовый 60" xfId="4868"/>
    <cellStyle name="Финансовый 61" xfId="4869"/>
    <cellStyle name="Финансовый 7" xfId="4870"/>
    <cellStyle name="Финансовый 8" xfId="4871"/>
    <cellStyle name="Финансовый 9" xfId="4872"/>
    <cellStyle name="Хороший 2" xfId="48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/&#1043;&#1054;&#1051;_&#1052;&#1048;&#104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F/GOL_BRA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WZV170"/>
  <sheetViews>
    <sheetView showZeros="0" tabSelected="1" zoomScale="120" zoomScaleNormal="120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sqref="A1:M1"/>
    </sheetView>
  </sheetViews>
  <sheetFormatPr defaultRowHeight="12.75"/>
  <cols>
    <col min="1" max="1" width="9" style="2" customWidth="1"/>
    <col min="2" max="2" width="35" style="2" customWidth="1"/>
    <col min="3" max="4" width="10" style="2" customWidth="1"/>
    <col min="5" max="5" width="9.7109375" style="2" customWidth="1"/>
    <col min="6" max="6" width="9.5703125" style="2" customWidth="1"/>
    <col min="7" max="7" width="10.42578125" style="2" customWidth="1"/>
    <col min="8" max="8" width="13" style="2" bestFit="1" customWidth="1"/>
    <col min="9" max="9" width="10.5703125" style="2" bestFit="1" customWidth="1"/>
    <col min="10" max="10" width="8.5703125" style="2" customWidth="1"/>
    <col min="11" max="11" width="8.85546875" style="2" customWidth="1"/>
    <col min="12" max="12" width="7" style="2" customWidth="1"/>
    <col min="13" max="13" width="10.42578125" style="2" customWidth="1"/>
    <col min="14" max="14" width="0" style="2" hidden="1" customWidth="1"/>
    <col min="15" max="16384" width="9.140625" style="2"/>
  </cols>
  <sheetData>
    <row r="1" spans="1:16246" s="1" customFormat="1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6246" s="1" customFormat="1" ht="15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  <c r="ALF2" s="99"/>
      <c r="ALG2" s="99"/>
      <c r="ALH2" s="99"/>
      <c r="ALI2" s="99"/>
      <c r="ALJ2" s="99"/>
      <c r="ALK2" s="99"/>
      <c r="ALL2" s="99"/>
      <c r="ALM2" s="99"/>
      <c r="ALN2" s="99"/>
      <c r="ALO2" s="99"/>
      <c r="ALP2" s="99"/>
      <c r="ALQ2" s="99"/>
      <c r="ALR2" s="99"/>
      <c r="ALS2" s="99"/>
      <c r="ALT2" s="99"/>
      <c r="ALU2" s="99"/>
      <c r="ALV2" s="99"/>
      <c r="ALW2" s="99"/>
      <c r="ALX2" s="99"/>
      <c r="ALY2" s="99"/>
      <c r="ALZ2" s="99"/>
      <c r="AMA2" s="99"/>
      <c r="AMB2" s="99"/>
      <c r="AMC2" s="99"/>
      <c r="AMD2" s="99"/>
      <c r="AME2" s="99"/>
      <c r="AMF2" s="99"/>
      <c r="AMG2" s="99"/>
      <c r="AMH2" s="99"/>
      <c r="AMI2" s="99"/>
      <c r="AMJ2" s="99"/>
      <c r="AMK2" s="99"/>
      <c r="AML2" s="99"/>
      <c r="AMM2" s="99"/>
      <c r="AMN2" s="99"/>
      <c r="AMO2" s="99"/>
      <c r="AMP2" s="99"/>
      <c r="AMQ2" s="99"/>
      <c r="AMR2" s="99"/>
      <c r="AMS2" s="99"/>
      <c r="AMT2" s="99"/>
      <c r="AMU2" s="99"/>
      <c r="AMV2" s="99"/>
      <c r="AMW2" s="99"/>
      <c r="AMX2" s="99"/>
      <c r="AMY2" s="99"/>
      <c r="AMZ2" s="99"/>
      <c r="ANA2" s="99"/>
      <c r="ANB2" s="99"/>
      <c r="ANC2" s="99"/>
      <c r="AND2" s="99"/>
      <c r="ANE2" s="99"/>
      <c r="ANF2" s="99"/>
      <c r="ANG2" s="99"/>
      <c r="ANH2" s="99"/>
      <c r="ANI2" s="99"/>
      <c r="ANJ2" s="99"/>
      <c r="ANK2" s="99"/>
      <c r="ANL2" s="99"/>
      <c r="ANM2" s="99"/>
      <c r="ANN2" s="99"/>
      <c r="ANO2" s="99"/>
      <c r="ANP2" s="99"/>
      <c r="ANQ2" s="99"/>
      <c r="ANR2" s="99"/>
      <c r="ANS2" s="99"/>
      <c r="ANT2" s="99"/>
      <c r="ANU2" s="99"/>
      <c r="ANV2" s="99"/>
      <c r="ANW2" s="99"/>
      <c r="ANX2" s="99"/>
      <c r="ANY2" s="99"/>
      <c r="ANZ2" s="99"/>
      <c r="AOA2" s="99"/>
      <c r="AOB2" s="99"/>
      <c r="AOC2" s="99"/>
      <c r="AOD2" s="99"/>
      <c r="AOE2" s="99"/>
      <c r="AOF2" s="99"/>
      <c r="AOG2" s="99"/>
      <c r="AOH2" s="99"/>
      <c r="AOI2" s="99"/>
      <c r="AOJ2" s="99"/>
      <c r="AOK2" s="99"/>
      <c r="AOL2" s="99"/>
      <c r="AOM2" s="99"/>
      <c r="AON2" s="99"/>
      <c r="AOO2" s="99"/>
      <c r="AOP2" s="99"/>
      <c r="AOQ2" s="99"/>
      <c r="AOR2" s="99"/>
      <c r="AOS2" s="99"/>
      <c r="AOT2" s="99"/>
      <c r="AOU2" s="99"/>
      <c r="AOV2" s="99"/>
      <c r="AOW2" s="99"/>
      <c r="AOX2" s="99"/>
      <c r="AOY2" s="99"/>
      <c r="AOZ2" s="99"/>
      <c r="APA2" s="99"/>
      <c r="APB2" s="99"/>
      <c r="APC2" s="99"/>
      <c r="APD2" s="99"/>
      <c r="APE2" s="99"/>
      <c r="APF2" s="99"/>
      <c r="APG2" s="99"/>
      <c r="APH2" s="99"/>
      <c r="API2" s="99"/>
      <c r="APJ2" s="99"/>
      <c r="APK2" s="99"/>
      <c r="APL2" s="99"/>
      <c r="APM2" s="99"/>
      <c r="APN2" s="99"/>
      <c r="APO2" s="99"/>
      <c r="APP2" s="99"/>
      <c r="APQ2" s="99"/>
      <c r="APR2" s="99"/>
      <c r="APS2" s="99"/>
      <c r="APT2" s="99"/>
      <c r="APU2" s="99"/>
      <c r="APV2" s="99"/>
      <c r="APW2" s="99"/>
      <c r="APX2" s="99"/>
      <c r="APY2" s="99"/>
      <c r="APZ2" s="99"/>
      <c r="AQA2" s="99"/>
      <c r="AQB2" s="99"/>
      <c r="AQC2" s="99"/>
      <c r="AQD2" s="99"/>
      <c r="AQE2" s="99"/>
      <c r="AQF2" s="99"/>
      <c r="AQG2" s="99"/>
      <c r="AQH2" s="99"/>
      <c r="AQI2" s="99"/>
      <c r="AQJ2" s="99"/>
      <c r="AQK2" s="99"/>
      <c r="AQL2" s="99"/>
      <c r="AQM2" s="99"/>
      <c r="AQN2" s="99"/>
      <c r="AQO2" s="99"/>
      <c r="AQP2" s="99"/>
      <c r="AQQ2" s="99"/>
      <c r="AQR2" s="99"/>
      <c r="AQS2" s="99"/>
      <c r="AQT2" s="99"/>
      <c r="AQU2" s="99"/>
      <c r="AQV2" s="99"/>
      <c r="AQW2" s="99"/>
      <c r="AQX2" s="99"/>
      <c r="AQY2" s="99"/>
      <c r="AQZ2" s="99"/>
      <c r="ARA2" s="99"/>
      <c r="ARB2" s="99"/>
      <c r="ARC2" s="99"/>
      <c r="ARD2" s="99"/>
      <c r="ARE2" s="99"/>
      <c r="ARF2" s="99"/>
      <c r="ARG2" s="99"/>
      <c r="ARH2" s="99"/>
      <c r="ARI2" s="99"/>
      <c r="ARJ2" s="99"/>
      <c r="ARK2" s="99"/>
      <c r="ARL2" s="99"/>
      <c r="ARM2" s="99"/>
      <c r="ARN2" s="99"/>
      <c r="ARO2" s="99"/>
      <c r="ARP2" s="99"/>
      <c r="ARQ2" s="99"/>
      <c r="ARR2" s="99"/>
      <c r="ARS2" s="99"/>
      <c r="ART2" s="99"/>
      <c r="ARU2" s="99"/>
      <c r="ARV2" s="99"/>
      <c r="ARW2" s="99"/>
      <c r="ARX2" s="99"/>
      <c r="ARY2" s="99"/>
      <c r="ARZ2" s="99"/>
      <c r="ASA2" s="99"/>
      <c r="ASB2" s="99"/>
      <c r="ASC2" s="99"/>
      <c r="ASD2" s="99"/>
      <c r="ASE2" s="99"/>
      <c r="ASF2" s="99"/>
      <c r="ASG2" s="99"/>
      <c r="ASH2" s="99"/>
      <c r="ASI2" s="99"/>
      <c r="ASJ2" s="99"/>
      <c r="ASK2" s="99"/>
      <c r="ASL2" s="99"/>
      <c r="ASM2" s="99"/>
      <c r="ASN2" s="99"/>
      <c r="ASO2" s="99"/>
      <c r="ASP2" s="99"/>
      <c r="ASQ2" s="99"/>
      <c r="ASR2" s="99"/>
      <c r="ASS2" s="99"/>
      <c r="AST2" s="99"/>
      <c r="ASU2" s="99"/>
      <c r="ASV2" s="99"/>
      <c r="ASW2" s="99"/>
      <c r="ASX2" s="99"/>
      <c r="ASY2" s="99"/>
      <c r="ASZ2" s="99"/>
      <c r="ATA2" s="99"/>
      <c r="ATB2" s="99"/>
      <c r="ATC2" s="99"/>
      <c r="ATD2" s="99"/>
      <c r="ATE2" s="99"/>
      <c r="ATF2" s="99"/>
      <c r="ATG2" s="99"/>
      <c r="ATH2" s="99"/>
      <c r="ATI2" s="99"/>
      <c r="ATJ2" s="99"/>
      <c r="ATK2" s="99"/>
      <c r="ATL2" s="99"/>
      <c r="ATM2" s="99"/>
      <c r="ATN2" s="99"/>
      <c r="ATO2" s="99"/>
      <c r="ATP2" s="99"/>
      <c r="ATQ2" s="99"/>
      <c r="ATR2" s="99"/>
      <c r="ATS2" s="99"/>
      <c r="ATT2" s="99"/>
      <c r="ATU2" s="99"/>
      <c r="ATV2" s="99"/>
      <c r="ATW2" s="99"/>
      <c r="ATX2" s="99"/>
      <c r="ATY2" s="99"/>
      <c r="ATZ2" s="99"/>
      <c r="AUA2" s="99"/>
      <c r="AUB2" s="99"/>
      <c r="AUC2" s="99"/>
      <c r="AUD2" s="99"/>
      <c r="AUE2" s="99"/>
      <c r="AUF2" s="99"/>
      <c r="AUG2" s="99"/>
      <c r="AUH2" s="99"/>
      <c r="AUI2" s="99"/>
      <c r="AUJ2" s="99"/>
      <c r="AUK2" s="99"/>
      <c r="AUL2" s="99"/>
      <c r="AUM2" s="99"/>
      <c r="AUN2" s="99"/>
      <c r="AUO2" s="99"/>
      <c r="AUP2" s="99"/>
      <c r="AUQ2" s="99"/>
      <c r="AUR2" s="99"/>
      <c r="AUS2" s="99"/>
      <c r="AUT2" s="99"/>
      <c r="AUU2" s="99"/>
      <c r="AUV2" s="99"/>
      <c r="AUW2" s="99"/>
      <c r="AUX2" s="99"/>
      <c r="AUY2" s="99"/>
      <c r="AUZ2" s="99"/>
      <c r="AVA2" s="99"/>
      <c r="AVB2" s="99"/>
      <c r="AVC2" s="99"/>
      <c r="AVD2" s="99"/>
      <c r="AVE2" s="99"/>
      <c r="AVF2" s="99"/>
      <c r="AVG2" s="99"/>
      <c r="AVH2" s="99"/>
      <c r="AVI2" s="99"/>
      <c r="AVJ2" s="99"/>
      <c r="AVK2" s="99"/>
      <c r="AVL2" s="99"/>
      <c r="AVM2" s="99"/>
      <c r="AVN2" s="99"/>
      <c r="AVO2" s="99"/>
      <c r="AVP2" s="99"/>
      <c r="AVQ2" s="99"/>
      <c r="AVR2" s="99"/>
      <c r="AVS2" s="99"/>
      <c r="AVT2" s="99"/>
      <c r="AVU2" s="99"/>
      <c r="AVV2" s="99"/>
      <c r="AVW2" s="99"/>
      <c r="AVX2" s="99"/>
      <c r="AVY2" s="99"/>
      <c r="AVZ2" s="99"/>
      <c r="AWA2" s="99"/>
      <c r="AWB2" s="99"/>
      <c r="AWC2" s="99"/>
      <c r="AWD2" s="99"/>
      <c r="AWE2" s="99"/>
      <c r="AWF2" s="99"/>
      <c r="AWG2" s="99"/>
      <c r="AWH2" s="99"/>
      <c r="AWI2" s="99"/>
      <c r="AWJ2" s="99"/>
      <c r="AWK2" s="99"/>
      <c r="AWL2" s="99"/>
      <c r="AWM2" s="99"/>
      <c r="AWN2" s="99"/>
      <c r="AWO2" s="99"/>
      <c r="AWP2" s="99"/>
      <c r="AWQ2" s="99"/>
      <c r="AWR2" s="99"/>
      <c r="AWS2" s="99"/>
      <c r="AWT2" s="99"/>
      <c r="AWU2" s="99"/>
      <c r="AWV2" s="99"/>
      <c r="AWW2" s="99"/>
      <c r="AWX2" s="99"/>
      <c r="AWY2" s="99"/>
      <c r="AWZ2" s="99"/>
      <c r="AXA2" s="99"/>
      <c r="AXB2" s="99"/>
      <c r="AXC2" s="99"/>
      <c r="AXD2" s="99"/>
      <c r="AXE2" s="99"/>
      <c r="AXF2" s="99"/>
      <c r="AXG2" s="99"/>
      <c r="AXH2" s="99"/>
      <c r="AXI2" s="99"/>
      <c r="AXJ2" s="99"/>
      <c r="AXK2" s="99"/>
      <c r="AXL2" s="99"/>
      <c r="AXM2" s="99"/>
      <c r="AXN2" s="99"/>
      <c r="AXO2" s="99"/>
      <c r="AXP2" s="99"/>
      <c r="AXQ2" s="99"/>
      <c r="AXR2" s="99"/>
      <c r="AXS2" s="99"/>
      <c r="AXT2" s="99"/>
      <c r="AXU2" s="99"/>
      <c r="AXV2" s="99"/>
      <c r="AXW2" s="99"/>
      <c r="AXX2" s="99"/>
      <c r="AXY2" s="99"/>
      <c r="AXZ2" s="99"/>
      <c r="AYA2" s="99"/>
      <c r="AYB2" s="99"/>
      <c r="AYC2" s="99"/>
      <c r="AYD2" s="99"/>
      <c r="AYE2" s="99"/>
      <c r="AYF2" s="99"/>
      <c r="AYG2" s="99"/>
      <c r="AYH2" s="99"/>
      <c r="AYI2" s="99"/>
      <c r="AYJ2" s="99"/>
      <c r="AYK2" s="99"/>
      <c r="AYL2" s="99"/>
      <c r="AYM2" s="99"/>
      <c r="AYN2" s="99"/>
      <c r="AYO2" s="99"/>
      <c r="AYP2" s="99"/>
      <c r="AYQ2" s="99"/>
      <c r="AYR2" s="99"/>
      <c r="AYS2" s="99"/>
      <c r="AYT2" s="99"/>
      <c r="AYU2" s="99"/>
      <c r="AYV2" s="99"/>
      <c r="AYW2" s="99"/>
      <c r="AYX2" s="99"/>
      <c r="AYY2" s="99"/>
      <c r="AYZ2" s="99"/>
      <c r="AZA2" s="99"/>
      <c r="AZB2" s="99"/>
      <c r="AZC2" s="99"/>
      <c r="AZD2" s="99"/>
      <c r="AZE2" s="99"/>
      <c r="AZF2" s="99"/>
      <c r="AZG2" s="99"/>
      <c r="AZH2" s="99"/>
      <c r="AZI2" s="99"/>
      <c r="AZJ2" s="99"/>
      <c r="AZK2" s="99"/>
      <c r="AZL2" s="99"/>
      <c r="AZM2" s="99"/>
      <c r="AZN2" s="99"/>
      <c r="AZO2" s="99"/>
      <c r="AZP2" s="99"/>
      <c r="AZQ2" s="99"/>
      <c r="AZR2" s="99"/>
      <c r="AZS2" s="99"/>
      <c r="AZT2" s="99"/>
      <c r="AZU2" s="99"/>
      <c r="AZV2" s="99"/>
      <c r="AZW2" s="99"/>
      <c r="AZX2" s="99"/>
      <c r="AZY2" s="99"/>
      <c r="AZZ2" s="99"/>
      <c r="BAA2" s="99"/>
      <c r="BAB2" s="99"/>
      <c r="BAC2" s="99"/>
      <c r="BAD2" s="99"/>
      <c r="BAE2" s="99"/>
      <c r="BAF2" s="99"/>
      <c r="BAG2" s="99"/>
      <c r="BAH2" s="99"/>
      <c r="BAI2" s="99"/>
      <c r="BAJ2" s="99"/>
      <c r="BAK2" s="99"/>
      <c r="BAL2" s="99"/>
      <c r="BAM2" s="99"/>
      <c r="BAN2" s="99"/>
      <c r="BAO2" s="99"/>
      <c r="BAP2" s="99"/>
      <c r="BAQ2" s="99"/>
      <c r="BAR2" s="99"/>
      <c r="BAS2" s="99"/>
      <c r="BAT2" s="99"/>
      <c r="BAU2" s="99"/>
      <c r="BAV2" s="99"/>
      <c r="BAW2" s="99"/>
      <c r="BAX2" s="99"/>
      <c r="BAY2" s="99"/>
      <c r="BAZ2" s="99"/>
      <c r="BBA2" s="99"/>
      <c r="BBB2" s="99"/>
      <c r="BBC2" s="99"/>
      <c r="BBD2" s="99"/>
      <c r="BBE2" s="99"/>
      <c r="BBF2" s="99"/>
      <c r="BBG2" s="99"/>
      <c r="BBH2" s="99"/>
      <c r="BBI2" s="99"/>
      <c r="BBJ2" s="99"/>
      <c r="BBK2" s="99"/>
      <c r="BBL2" s="99"/>
      <c r="BBM2" s="99"/>
      <c r="BBN2" s="99"/>
      <c r="BBO2" s="99"/>
      <c r="BBP2" s="99"/>
      <c r="BBQ2" s="99"/>
      <c r="BBR2" s="99"/>
      <c r="BBS2" s="99"/>
      <c r="BBT2" s="99"/>
      <c r="BBU2" s="99"/>
      <c r="BBV2" s="99"/>
      <c r="BBW2" s="99"/>
      <c r="BBX2" s="99"/>
      <c r="BBY2" s="99"/>
      <c r="BBZ2" s="99"/>
      <c r="BCA2" s="99"/>
      <c r="BCB2" s="99"/>
      <c r="BCC2" s="99"/>
      <c r="BCD2" s="99"/>
      <c r="BCE2" s="99"/>
      <c r="BCF2" s="99"/>
      <c r="BCG2" s="99"/>
      <c r="BCH2" s="99"/>
      <c r="BCI2" s="99"/>
      <c r="BCJ2" s="99"/>
      <c r="BCK2" s="99"/>
      <c r="BCL2" s="99"/>
      <c r="BCM2" s="99"/>
      <c r="BCN2" s="99"/>
      <c r="BCO2" s="99"/>
      <c r="BCP2" s="99"/>
      <c r="BCQ2" s="99"/>
      <c r="BCR2" s="99"/>
      <c r="BCS2" s="99"/>
      <c r="BCT2" s="99"/>
      <c r="BCU2" s="99"/>
      <c r="BCV2" s="99"/>
      <c r="BCW2" s="99"/>
      <c r="BCX2" s="99"/>
      <c r="BCY2" s="99"/>
      <c r="BCZ2" s="99"/>
      <c r="BDA2" s="99"/>
      <c r="BDB2" s="99"/>
      <c r="BDC2" s="99"/>
      <c r="BDD2" s="99"/>
      <c r="BDE2" s="99"/>
      <c r="BDF2" s="99"/>
      <c r="BDG2" s="99"/>
      <c r="BDH2" s="99"/>
      <c r="BDI2" s="99"/>
      <c r="BDJ2" s="99"/>
      <c r="BDK2" s="99"/>
      <c r="BDL2" s="99"/>
      <c r="BDM2" s="99"/>
      <c r="BDN2" s="99"/>
      <c r="BDO2" s="99"/>
      <c r="BDP2" s="99"/>
      <c r="BDQ2" s="99"/>
      <c r="BDR2" s="99"/>
      <c r="BDS2" s="99"/>
      <c r="BDT2" s="99"/>
      <c r="BDU2" s="99"/>
      <c r="BDV2" s="99"/>
      <c r="BDW2" s="99"/>
      <c r="BDX2" s="99"/>
      <c r="BDY2" s="99"/>
      <c r="BDZ2" s="99"/>
      <c r="BEA2" s="99"/>
      <c r="BEB2" s="99"/>
      <c r="BEC2" s="99"/>
      <c r="BED2" s="99"/>
      <c r="BEE2" s="99"/>
      <c r="BEF2" s="99"/>
      <c r="BEG2" s="99"/>
      <c r="BEH2" s="99"/>
      <c r="BEI2" s="99"/>
      <c r="BEJ2" s="99"/>
      <c r="BEK2" s="99"/>
      <c r="BEL2" s="99"/>
      <c r="BEM2" s="99"/>
      <c r="BEN2" s="99"/>
      <c r="BEO2" s="99"/>
      <c r="BEP2" s="99"/>
      <c r="BEQ2" s="99"/>
      <c r="BER2" s="99"/>
      <c r="BES2" s="99"/>
      <c r="BET2" s="99"/>
      <c r="BEU2" s="99"/>
      <c r="BEV2" s="99"/>
      <c r="BEW2" s="99"/>
      <c r="BEX2" s="99"/>
      <c r="BEY2" s="99"/>
      <c r="BEZ2" s="99"/>
      <c r="BFA2" s="99"/>
      <c r="BFB2" s="99"/>
      <c r="BFC2" s="99"/>
      <c r="BFD2" s="99"/>
      <c r="BFE2" s="99"/>
      <c r="BFF2" s="99"/>
      <c r="BFG2" s="99"/>
      <c r="BFH2" s="99"/>
      <c r="BFI2" s="99"/>
      <c r="BFJ2" s="99"/>
      <c r="BFK2" s="99"/>
      <c r="BFL2" s="99"/>
      <c r="BFM2" s="99"/>
      <c r="BFN2" s="99"/>
      <c r="BFO2" s="99"/>
      <c r="BFP2" s="99"/>
      <c r="BFQ2" s="99"/>
      <c r="BFR2" s="99"/>
      <c r="BFS2" s="99"/>
      <c r="BFT2" s="99"/>
      <c r="BFU2" s="99"/>
      <c r="BFV2" s="99"/>
      <c r="BFW2" s="99"/>
      <c r="BFX2" s="99"/>
      <c r="BFY2" s="99"/>
      <c r="BFZ2" s="99"/>
      <c r="BGA2" s="99"/>
      <c r="BGB2" s="99"/>
      <c r="BGC2" s="99"/>
      <c r="BGD2" s="99"/>
      <c r="BGE2" s="99"/>
      <c r="BGF2" s="99"/>
      <c r="BGG2" s="99"/>
      <c r="BGH2" s="99"/>
      <c r="BGI2" s="99"/>
      <c r="BGJ2" s="99"/>
      <c r="BGK2" s="99"/>
      <c r="BGL2" s="99"/>
      <c r="BGM2" s="99"/>
      <c r="BGN2" s="99"/>
      <c r="BGO2" s="99"/>
      <c r="BGP2" s="99"/>
      <c r="BGQ2" s="99"/>
      <c r="BGR2" s="99"/>
      <c r="BGS2" s="99"/>
      <c r="BGT2" s="99"/>
      <c r="BGU2" s="99"/>
      <c r="BGV2" s="99"/>
      <c r="BGW2" s="99"/>
      <c r="BGX2" s="99"/>
      <c r="BGY2" s="99"/>
      <c r="BGZ2" s="99"/>
      <c r="BHA2" s="99"/>
      <c r="BHB2" s="99"/>
      <c r="BHC2" s="99"/>
      <c r="BHD2" s="99"/>
      <c r="BHE2" s="99"/>
      <c r="BHF2" s="99"/>
      <c r="BHG2" s="99"/>
      <c r="BHH2" s="99"/>
      <c r="BHI2" s="99"/>
      <c r="BHJ2" s="99"/>
      <c r="BHK2" s="99"/>
      <c r="BHL2" s="99"/>
      <c r="BHM2" s="99"/>
      <c r="BHN2" s="99"/>
      <c r="BHO2" s="99"/>
      <c r="BHP2" s="99"/>
      <c r="BHQ2" s="99"/>
      <c r="BHR2" s="99"/>
      <c r="BHS2" s="99"/>
      <c r="BHT2" s="99"/>
      <c r="BHU2" s="99"/>
      <c r="BHV2" s="99"/>
      <c r="BHW2" s="99"/>
      <c r="BHX2" s="99"/>
      <c r="BHY2" s="99"/>
      <c r="BHZ2" s="99"/>
      <c r="BIA2" s="99"/>
      <c r="BIB2" s="99"/>
      <c r="BIC2" s="99"/>
      <c r="BID2" s="99"/>
      <c r="BIE2" s="99"/>
      <c r="BIF2" s="99"/>
      <c r="BIG2" s="99"/>
      <c r="BIH2" s="99"/>
      <c r="BII2" s="99"/>
      <c r="BIJ2" s="99"/>
      <c r="BIK2" s="99"/>
      <c r="BIL2" s="99"/>
      <c r="BIM2" s="99"/>
      <c r="BIN2" s="99"/>
      <c r="BIO2" s="99"/>
      <c r="BIP2" s="99"/>
      <c r="BIQ2" s="99"/>
      <c r="BIR2" s="99"/>
      <c r="BIS2" s="99"/>
      <c r="BIT2" s="99"/>
      <c r="BIU2" s="99"/>
      <c r="BIV2" s="99"/>
      <c r="BIW2" s="99"/>
      <c r="BIX2" s="99"/>
      <c r="BIY2" s="99"/>
      <c r="BIZ2" s="99"/>
      <c r="BJA2" s="99"/>
      <c r="BJB2" s="99"/>
      <c r="BJC2" s="99"/>
      <c r="BJD2" s="99"/>
      <c r="BJE2" s="99"/>
      <c r="BJF2" s="99"/>
      <c r="BJG2" s="99"/>
      <c r="BJH2" s="99"/>
      <c r="BJI2" s="99"/>
      <c r="BJJ2" s="99"/>
      <c r="BJK2" s="99"/>
      <c r="BJL2" s="99"/>
      <c r="BJM2" s="99"/>
      <c r="BJN2" s="99"/>
      <c r="BJO2" s="99"/>
      <c r="BJP2" s="99"/>
      <c r="BJQ2" s="99"/>
      <c r="BJR2" s="99"/>
      <c r="BJS2" s="99"/>
      <c r="BJT2" s="99"/>
      <c r="BJU2" s="99"/>
      <c r="BJV2" s="99"/>
      <c r="BJW2" s="99"/>
      <c r="BJX2" s="99"/>
      <c r="BJY2" s="99"/>
      <c r="BJZ2" s="99"/>
      <c r="BKA2" s="99"/>
      <c r="BKB2" s="99"/>
      <c r="BKC2" s="99"/>
      <c r="BKD2" s="99"/>
      <c r="BKE2" s="99"/>
      <c r="BKF2" s="99"/>
      <c r="BKG2" s="99"/>
      <c r="BKH2" s="99"/>
      <c r="BKI2" s="99"/>
      <c r="BKJ2" s="99"/>
      <c r="BKK2" s="99"/>
      <c r="BKL2" s="99"/>
      <c r="BKM2" s="99"/>
      <c r="BKN2" s="99"/>
      <c r="BKO2" s="99"/>
      <c r="BKP2" s="99"/>
      <c r="BKQ2" s="99"/>
      <c r="BKR2" s="99"/>
      <c r="BKS2" s="99"/>
      <c r="BKT2" s="99"/>
      <c r="BKU2" s="99"/>
      <c r="BKV2" s="99"/>
      <c r="BKW2" s="99"/>
      <c r="BKX2" s="99"/>
      <c r="BKY2" s="99"/>
      <c r="BKZ2" s="99"/>
      <c r="BLA2" s="99"/>
      <c r="BLB2" s="99"/>
      <c r="BLC2" s="99"/>
      <c r="BLD2" s="99"/>
      <c r="BLE2" s="99"/>
      <c r="BLF2" s="99"/>
      <c r="BLG2" s="99"/>
      <c r="BLH2" s="99"/>
      <c r="BLI2" s="99"/>
      <c r="BLJ2" s="99"/>
      <c r="BLK2" s="99"/>
      <c r="BLL2" s="99"/>
      <c r="BLM2" s="99"/>
      <c r="BLN2" s="99"/>
      <c r="BLO2" s="99"/>
      <c r="BLP2" s="99"/>
      <c r="BLQ2" s="99"/>
      <c r="BLR2" s="99"/>
      <c r="BLS2" s="99"/>
      <c r="BLT2" s="99"/>
      <c r="BLU2" s="99"/>
      <c r="BLV2" s="99"/>
      <c r="BLW2" s="99"/>
      <c r="BLX2" s="99"/>
      <c r="BLY2" s="99"/>
      <c r="BLZ2" s="99"/>
      <c r="BMA2" s="99"/>
      <c r="BMB2" s="99"/>
      <c r="BMC2" s="99"/>
      <c r="BMD2" s="99"/>
      <c r="BME2" s="99"/>
      <c r="BMF2" s="99"/>
      <c r="BMG2" s="99"/>
      <c r="BMH2" s="99"/>
      <c r="BMI2" s="99"/>
      <c r="BMJ2" s="99"/>
      <c r="BMK2" s="99"/>
      <c r="BML2" s="99"/>
      <c r="BMM2" s="99"/>
      <c r="BMN2" s="99"/>
      <c r="BMO2" s="99"/>
      <c r="BMP2" s="99"/>
      <c r="BMQ2" s="99"/>
      <c r="BMR2" s="99"/>
      <c r="BMS2" s="99"/>
      <c r="BMT2" s="99"/>
      <c r="BMU2" s="99"/>
      <c r="BMV2" s="99"/>
      <c r="BMW2" s="99"/>
      <c r="BMX2" s="99"/>
      <c r="BMY2" s="99"/>
      <c r="BMZ2" s="99"/>
      <c r="BNA2" s="99"/>
      <c r="BNB2" s="99"/>
      <c r="BNC2" s="99"/>
      <c r="BND2" s="99"/>
      <c r="BNE2" s="99"/>
      <c r="BNF2" s="99"/>
      <c r="BNG2" s="99"/>
      <c r="BNH2" s="99"/>
      <c r="BNI2" s="99"/>
      <c r="BNJ2" s="99"/>
      <c r="BNK2" s="99"/>
      <c r="BNL2" s="99"/>
      <c r="BNM2" s="99"/>
      <c r="BNN2" s="99"/>
      <c r="BNO2" s="99"/>
      <c r="BNP2" s="99"/>
      <c r="BNQ2" s="99"/>
      <c r="BNR2" s="99"/>
      <c r="BNS2" s="99"/>
      <c r="BNT2" s="99"/>
      <c r="BNU2" s="99"/>
      <c r="BNV2" s="99"/>
      <c r="BNW2" s="99"/>
      <c r="BNX2" s="99"/>
      <c r="BNY2" s="99"/>
      <c r="BNZ2" s="99"/>
      <c r="BOA2" s="99"/>
      <c r="BOB2" s="99"/>
      <c r="BOC2" s="99"/>
      <c r="BOD2" s="99"/>
      <c r="BOE2" s="99"/>
      <c r="BOF2" s="99"/>
      <c r="BOG2" s="99"/>
      <c r="BOH2" s="99"/>
      <c r="BOI2" s="99"/>
      <c r="BOJ2" s="99"/>
      <c r="BOK2" s="99"/>
      <c r="BOL2" s="99"/>
      <c r="BOM2" s="99"/>
      <c r="BON2" s="99"/>
      <c r="BOO2" s="99"/>
      <c r="BOP2" s="99"/>
      <c r="BOQ2" s="99"/>
      <c r="BOR2" s="99"/>
      <c r="BOS2" s="99"/>
      <c r="BOT2" s="99"/>
      <c r="BOU2" s="99"/>
      <c r="BOV2" s="99"/>
      <c r="BOW2" s="99"/>
      <c r="BOX2" s="99"/>
      <c r="BOY2" s="99"/>
      <c r="BOZ2" s="99"/>
      <c r="BPA2" s="99"/>
      <c r="BPB2" s="99"/>
      <c r="BPC2" s="99"/>
      <c r="BPD2" s="99"/>
      <c r="BPE2" s="99"/>
      <c r="BPF2" s="99"/>
      <c r="BPG2" s="99"/>
      <c r="BPH2" s="99"/>
      <c r="BPI2" s="99"/>
      <c r="BPJ2" s="99"/>
      <c r="BPK2" s="99"/>
      <c r="BPL2" s="99"/>
      <c r="BPM2" s="99"/>
      <c r="BPN2" s="99"/>
      <c r="BPO2" s="99"/>
      <c r="BPP2" s="99"/>
      <c r="BPQ2" s="99"/>
      <c r="BPR2" s="99"/>
      <c r="BPS2" s="99"/>
      <c r="BPT2" s="99"/>
      <c r="BPU2" s="99"/>
      <c r="BPV2" s="99"/>
      <c r="BPW2" s="99"/>
      <c r="BPX2" s="99"/>
      <c r="BPY2" s="99"/>
      <c r="BPZ2" s="99"/>
      <c r="BQA2" s="99"/>
      <c r="BQB2" s="99"/>
      <c r="BQC2" s="99"/>
      <c r="BQD2" s="99"/>
      <c r="BQE2" s="99"/>
      <c r="BQF2" s="99"/>
      <c r="BQG2" s="99"/>
      <c r="BQH2" s="99"/>
      <c r="BQI2" s="99"/>
      <c r="BQJ2" s="99"/>
      <c r="BQK2" s="99"/>
      <c r="BQL2" s="99"/>
      <c r="BQM2" s="99"/>
      <c r="BQN2" s="99"/>
      <c r="BQO2" s="99"/>
      <c r="BQP2" s="99"/>
      <c r="BQQ2" s="99"/>
      <c r="BQR2" s="99"/>
      <c r="BQS2" s="99"/>
      <c r="BQT2" s="99"/>
      <c r="BQU2" s="99"/>
      <c r="BQV2" s="99"/>
      <c r="BQW2" s="99"/>
      <c r="BQX2" s="99"/>
      <c r="BQY2" s="99"/>
      <c r="BQZ2" s="99"/>
      <c r="BRA2" s="99"/>
      <c r="BRB2" s="99"/>
      <c r="BRC2" s="99"/>
      <c r="BRD2" s="99"/>
      <c r="BRE2" s="99"/>
      <c r="BRF2" s="99"/>
      <c r="BRG2" s="99"/>
      <c r="BRH2" s="99"/>
      <c r="BRI2" s="99"/>
      <c r="BRJ2" s="99"/>
      <c r="BRK2" s="99"/>
      <c r="BRL2" s="99"/>
      <c r="BRM2" s="99"/>
      <c r="BRN2" s="99"/>
      <c r="BRO2" s="99"/>
      <c r="BRP2" s="99"/>
      <c r="BRQ2" s="99"/>
      <c r="BRR2" s="99"/>
      <c r="BRS2" s="99"/>
      <c r="BRT2" s="99"/>
      <c r="BRU2" s="99"/>
      <c r="BRV2" s="99"/>
      <c r="BRW2" s="99"/>
      <c r="BRX2" s="99"/>
      <c r="BRY2" s="99"/>
      <c r="BRZ2" s="99"/>
      <c r="BSA2" s="99"/>
      <c r="BSB2" s="99"/>
      <c r="BSC2" s="99"/>
      <c r="BSD2" s="99"/>
      <c r="BSE2" s="99"/>
      <c r="BSF2" s="99"/>
      <c r="BSG2" s="99"/>
      <c r="BSH2" s="99"/>
      <c r="BSI2" s="99"/>
      <c r="BSJ2" s="99"/>
      <c r="BSK2" s="99"/>
      <c r="BSL2" s="99"/>
      <c r="BSM2" s="99"/>
      <c r="BSN2" s="99"/>
      <c r="BSO2" s="99"/>
      <c r="BSP2" s="99"/>
      <c r="BSQ2" s="99"/>
      <c r="BSR2" s="99"/>
      <c r="BSS2" s="99"/>
      <c r="BST2" s="99"/>
      <c r="BSU2" s="99"/>
      <c r="BSV2" s="99"/>
      <c r="BSW2" s="99"/>
      <c r="BSX2" s="99"/>
      <c r="BSY2" s="99"/>
      <c r="BSZ2" s="99"/>
      <c r="BTA2" s="99"/>
      <c r="BTB2" s="99"/>
      <c r="BTC2" s="99"/>
      <c r="BTD2" s="99"/>
      <c r="BTE2" s="99"/>
      <c r="BTF2" s="99"/>
      <c r="BTG2" s="99"/>
      <c r="BTH2" s="99"/>
      <c r="BTI2" s="99"/>
      <c r="BTJ2" s="99"/>
      <c r="BTK2" s="99"/>
      <c r="BTL2" s="99"/>
      <c r="BTM2" s="99"/>
      <c r="BTN2" s="99"/>
      <c r="BTO2" s="99"/>
      <c r="BTP2" s="99"/>
      <c r="BTQ2" s="99"/>
      <c r="BTR2" s="99"/>
      <c r="BTS2" s="99"/>
      <c r="BTT2" s="99"/>
      <c r="BTU2" s="99"/>
      <c r="BTV2" s="99"/>
      <c r="BTW2" s="99"/>
      <c r="BTX2" s="99"/>
      <c r="BTY2" s="99"/>
      <c r="BTZ2" s="99"/>
      <c r="BUA2" s="99"/>
      <c r="BUB2" s="99"/>
      <c r="BUC2" s="99"/>
      <c r="BUD2" s="99"/>
      <c r="BUE2" s="99"/>
      <c r="BUF2" s="99"/>
      <c r="BUG2" s="99"/>
      <c r="BUH2" s="99"/>
      <c r="BUI2" s="99"/>
      <c r="BUJ2" s="99"/>
      <c r="BUK2" s="99"/>
      <c r="BUL2" s="99"/>
      <c r="BUM2" s="99"/>
      <c r="BUN2" s="99"/>
      <c r="BUO2" s="99"/>
      <c r="BUP2" s="99"/>
      <c r="BUQ2" s="99"/>
      <c r="BUR2" s="99"/>
      <c r="BUS2" s="99"/>
      <c r="BUT2" s="99"/>
      <c r="BUU2" s="99"/>
      <c r="BUV2" s="99"/>
      <c r="BUW2" s="99"/>
      <c r="BUX2" s="99"/>
      <c r="BUY2" s="99"/>
      <c r="BUZ2" s="99"/>
      <c r="BVA2" s="99"/>
      <c r="BVB2" s="99"/>
      <c r="BVC2" s="99"/>
      <c r="BVD2" s="99"/>
      <c r="BVE2" s="99"/>
      <c r="BVF2" s="99"/>
      <c r="BVG2" s="99"/>
      <c r="BVH2" s="99"/>
      <c r="BVI2" s="99"/>
      <c r="BVJ2" s="99"/>
      <c r="BVK2" s="99"/>
      <c r="BVL2" s="99"/>
      <c r="BVM2" s="99"/>
      <c r="BVN2" s="99"/>
      <c r="BVO2" s="99"/>
      <c r="BVP2" s="99"/>
      <c r="BVQ2" s="99"/>
      <c r="BVR2" s="99"/>
      <c r="BVS2" s="99"/>
      <c r="BVT2" s="99"/>
      <c r="BVU2" s="99"/>
      <c r="BVV2" s="99"/>
      <c r="BVW2" s="99"/>
      <c r="BVX2" s="99"/>
      <c r="BVY2" s="99"/>
      <c r="BVZ2" s="99"/>
      <c r="BWA2" s="99"/>
      <c r="BWB2" s="99"/>
      <c r="BWC2" s="99"/>
      <c r="BWD2" s="99"/>
      <c r="BWE2" s="99"/>
      <c r="BWF2" s="99"/>
      <c r="BWG2" s="99"/>
      <c r="BWH2" s="99"/>
      <c r="BWI2" s="99"/>
      <c r="BWJ2" s="99"/>
      <c r="BWK2" s="99"/>
      <c r="BWL2" s="99"/>
      <c r="BWM2" s="99"/>
      <c r="BWN2" s="99"/>
      <c r="BWO2" s="99"/>
      <c r="BWP2" s="99"/>
      <c r="BWQ2" s="99"/>
      <c r="BWR2" s="99"/>
      <c r="BWS2" s="99"/>
      <c r="BWT2" s="99"/>
      <c r="BWU2" s="99"/>
      <c r="BWV2" s="99"/>
      <c r="BWW2" s="99"/>
      <c r="BWX2" s="99"/>
      <c r="BWY2" s="99"/>
      <c r="BWZ2" s="99"/>
      <c r="BXA2" s="99"/>
      <c r="BXB2" s="99"/>
      <c r="BXC2" s="99"/>
      <c r="BXD2" s="99"/>
      <c r="BXE2" s="99"/>
      <c r="BXF2" s="99"/>
      <c r="BXG2" s="99"/>
      <c r="BXH2" s="99"/>
      <c r="BXI2" s="99"/>
      <c r="BXJ2" s="99"/>
      <c r="BXK2" s="99"/>
      <c r="BXL2" s="99"/>
      <c r="BXM2" s="99"/>
      <c r="BXN2" s="99"/>
      <c r="BXO2" s="99"/>
      <c r="BXP2" s="99"/>
      <c r="BXQ2" s="99"/>
      <c r="BXR2" s="99"/>
      <c r="BXS2" s="99"/>
      <c r="BXT2" s="99"/>
      <c r="BXU2" s="99"/>
      <c r="BXV2" s="99"/>
      <c r="BXW2" s="99"/>
      <c r="BXX2" s="99"/>
      <c r="BXY2" s="99"/>
      <c r="BXZ2" s="99"/>
      <c r="BYA2" s="99"/>
      <c r="BYB2" s="99"/>
      <c r="BYC2" s="99"/>
      <c r="BYD2" s="99"/>
      <c r="BYE2" s="99"/>
      <c r="BYF2" s="99"/>
      <c r="BYG2" s="99"/>
      <c r="BYH2" s="99"/>
      <c r="BYI2" s="99"/>
      <c r="BYJ2" s="99"/>
      <c r="BYK2" s="99"/>
      <c r="BYL2" s="99"/>
      <c r="BYM2" s="99"/>
      <c r="BYN2" s="99"/>
      <c r="BYO2" s="99"/>
      <c r="BYP2" s="99"/>
      <c r="BYQ2" s="99"/>
      <c r="BYR2" s="99"/>
      <c r="BYS2" s="99"/>
      <c r="BYT2" s="99"/>
      <c r="BYU2" s="99"/>
      <c r="BYV2" s="99"/>
      <c r="BYW2" s="99"/>
      <c r="BYX2" s="99"/>
      <c r="BYY2" s="99"/>
      <c r="BYZ2" s="99"/>
      <c r="BZA2" s="99"/>
      <c r="BZB2" s="99"/>
      <c r="BZC2" s="99"/>
      <c r="BZD2" s="99"/>
      <c r="BZE2" s="99"/>
      <c r="BZF2" s="99"/>
      <c r="BZG2" s="99"/>
      <c r="BZH2" s="99"/>
      <c r="BZI2" s="99"/>
      <c r="BZJ2" s="99"/>
      <c r="BZK2" s="99"/>
      <c r="BZL2" s="99"/>
      <c r="BZM2" s="99"/>
      <c r="BZN2" s="99"/>
      <c r="BZO2" s="99"/>
      <c r="BZP2" s="99"/>
      <c r="BZQ2" s="99"/>
      <c r="BZR2" s="99"/>
      <c r="BZS2" s="99"/>
      <c r="BZT2" s="99"/>
      <c r="BZU2" s="99"/>
      <c r="BZV2" s="99"/>
      <c r="BZW2" s="99"/>
      <c r="BZX2" s="99"/>
      <c r="BZY2" s="99"/>
      <c r="BZZ2" s="99"/>
      <c r="CAA2" s="99"/>
      <c r="CAB2" s="99"/>
      <c r="CAC2" s="99"/>
      <c r="CAD2" s="99"/>
      <c r="CAE2" s="99"/>
      <c r="CAF2" s="99"/>
      <c r="CAG2" s="99"/>
      <c r="CAH2" s="99"/>
      <c r="CAI2" s="99"/>
      <c r="CAJ2" s="99"/>
      <c r="CAK2" s="99"/>
      <c r="CAL2" s="99"/>
      <c r="CAM2" s="99"/>
      <c r="CAN2" s="99"/>
      <c r="CAO2" s="99"/>
      <c r="CAP2" s="99"/>
      <c r="CAQ2" s="99"/>
      <c r="CAR2" s="99"/>
      <c r="CAS2" s="99"/>
      <c r="CAT2" s="99"/>
      <c r="CAU2" s="99"/>
      <c r="CAV2" s="99"/>
      <c r="CAW2" s="99"/>
      <c r="CAX2" s="99"/>
      <c r="CAY2" s="99"/>
      <c r="CAZ2" s="99"/>
      <c r="CBA2" s="99"/>
      <c r="CBB2" s="99"/>
      <c r="CBC2" s="99"/>
      <c r="CBD2" s="99"/>
      <c r="CBE2" s="99"/>
      <c r="CBF2" s="99"/>
      <c r="CBG2" s="99"/>
      <c r="CBH2" s="99"/>
      <c r="CBI2" s="99"/>
      <c r="CBJ2" s="99"/>
      <c r="CBK2" s="99"/>
      <c r="CBL2" s="99"/>
      <c r="CBM2" s="99"/>
      <c r="CBN2" s="99"/>
      <c r="CBO2" s="99"/>
      <c r="CBP2" s="99"/>
      <c r="CBQ2" s="99"/>
      <c r="CBR2" s="99"/>
      <c r="CBS2" s="99"/>
      <c r="CBT2" s="99"/>
      <c r="CBU2" s="99"/>
      <c r="CBV2" s="99"/>
      <c r="CBW2" s="99"/>
      <c r="CBX2" s="99"/>
      <c r="CBY2" s="99"/>
      <c r="CBZ2" s="99"/>
      <c r="CCA2" s="99"/>
      <c r="CCB2" s="99"/>
      <c r="CCC2" s="99"/>
      <c r="CCD2" s="99"/>
      <c r="CCE2" s="99"/>
      <c r="CCF2" s="99"/>
      <c r="CCG2" s="99"/>
      <c r="CCH2" s="99"/>
      <c r="CCI2" s="99"/>
      <c r="CCJ2" s="99"/>
      <c r="CCK2" s="99"/>
      <c r="CCL2" s="99"/>
      <c r="CCM2" s="99"/>
      <c r="CCN2" s="99"/>
      <c r="CCO2" s="99"/>
      <c r="CCP2" s="99"/>
      <c r="CCQ2" s="99"/>
      <c r="CCR2" s="99"/>
      <c r="CCS2" s="99"/>
      <c r="CCT2" s="99"/>
      <c r="CCU2" s="99"/>
      <c r="CCV2" s="99"/>
      <c r="CCW2" s="99"/>
      <c r="CCX2" s="99"/>
      <c r="CCY2" s="99"/>
      <c r="CCZ2" s="99"/>
      <c r="CDA2" s="99"/>
      <c r="CDB2" s="99"/>
      <c r="CDC2" s="99"/>
      <c r="CDD2" s="99"/>
      <c r="CDE2" s="99"/>
      <c r="CDF2" s="99"/>
      <c r="CDG2" s="99"/>
      <c r="CDH2" s="99"/>
      <c r="CDI2" s="99"/>
      <c r="CDJ2" s="99"/>
      <c r="CDK2" s="99"/>
      <c r="CDL2" s="99"/>
      <c r="CDM2" s="99"/>
      <c r="CDN2" s="99"/>
      <c r="CDO2" s="99"/>
      <c r="CDP2" s="99"/>
      <c r="CDQ2" s="99"/>
      <c r="CDR2" s="99"/>
      <c r="CDS2" s="99"/>
      <c r="CDT2" s="99"/>
      <c r="CDU2" s="99"/>
      <c r="CDV2" s="99"/>
      <c r="CDW2" s="99"/>
      <c r="CDX2" s="99"/>
      <c r="CDY2" s="99"/>
      <c r="CDZ2" s="99"/>
      <c r="CEA2" s="99"/>
      <c r="CEB2" s="99"/>
      <c r="CEC2" s="99"/>
      <c r="CED2" s="99"/>
      <c r="CEE2" s="99"/>
      <c r="CEF2" s="99"/>
      <c r="CEG2" s="99"/>
      <c r="CEH2" s="99"/>
      <c r="CEI2" s="99"/>
      <c r="CEJ2" s="99"/>
      <c r="CEK2" s="99"/>
      <c r="CEL2" s="99"/>
      <c r="CEM2" s="99"/>
      <c r="CEN2" s="99"/>
      <c r="CEO2" s="99"/>
      <c r="CEP2" s="99"/>
      <c r="CEQ2" s="99"/>
      <c r="CER2" s="99"/>
      <c r="CES2" s="99"/>
      <c r="CET2" s="99"/>
      <c r="CEU2" s="99"/>
      <c r="CEV2" s="99"/>
      <c r="CEW2" s="99"/>
      <c r="CEX2" s="99"/>
      <c r="CEY2" s="99"/>
      <c r="CEZ2" s="99"/>
      <c r="CFA2" s="99"/>
      <c r="CFB2" s="99"/>
      <c r="CFC2" s="99"/>
      <c r="CFD2" s="99"/>
      <c r="CFE2" s="99"/>
      <c r="CFF2" s="99"/>
      <c r="CFG2" s="99"/>
      <c r="CFH2" s="99"/>
      <c r="CFI2" s="99"/>
      <c r="CFJ2" s="99"/>
      <c r="CFK2" s="99"/>
      <c r="CFL2" s="99"/>
      <c r="CFM2" s="99"/>
      <c r="CFN2" s="99"/>
      <c r="CFO2" s="99"/>
      <c r="CFP2" s="99"/>
      <c r="CFQ2" s="99"/>
      <c r="CFR2" s="99"/>
      <c r="CFS2" s="99"/>
      <c r="CFT2" s="99"/>
      <c r="CFU2" s="99"/>
      <c r="CFV2" s="99"/>
      <c r="CFW2" s="99"/>
      <c r="CFX2" s="99"/>
      <c r="CFY2" s="99"/>
      <c r="CFZ2" s="99"/>
      <c r="CGA2" s="99"/>
      <c r="CGB2" s="99"/>
      <c r="CGC2" s="99"/>
      <c r="CGD2" s="99"/>
      <c r="CGE2" s="99"/>
      <c r="CGF2" s="99"/>
      <c r="CGG2" s="99"/>
      <c r="CGH2" s="99"/>
      <c r="CGI2" s="99"/>
      <c r="CGJ2" s="99"/>
      <c r="CGK2" s="99"/>
      <c r="CGL2" s="99"/>
      <c r="CGM2" s="99"/>
      <c r="CGN2" s="99"/>
      <c r="CGO2" s="99"/>
      <c r="CGP2" s="99"/>
      <c r="CGQ2" s="99"/>
      <c r="CGR2" s="99"/>
      <c r="CGS2" s="99"/>
      <c r="CGT2" s="99"/>
      <c r="CGU2" s="99"/>
      <c r="CGV2" s="99"/>
      <c r="CGW2" s="99"/>
      <c r="CGX2" s="99"/>
      <c r="CGY2" s="99"/>
      <c r="CGZ2" s="99"/>
      <c r="CHA2" s="99"/>
      <c r="CHB2" s="99"/>
      <c r="CHC2" s="99"/>
      <c r="CHD2" s="99"/>
      <c r="CHE2" s="99"/>
      <c r="CHF2" s="99"/>
      <c r="CHG2" s="99"/>
      <c r="CHH2" s="99"/>
      <c r="CHI2" s="99"/>
      <c r="CHJ2" s="99"/>
      <c r="CHK2" s="99"/>
      <c r="CHL2" s="99"/>
      <c r="CHM2" s="99"/>
      <c r="CHN2" s="99"/>
      <c r="CHO2" s="99"/>
      <c r="CHP2" s="99"/>
      <c r="CHQ2" s="99"/>
      <c r="CHR2" s="99"/>
      <c r="CHS2" s="99"/>
      <c r="CHT2" s="99"/>
      <c r="CHU2" s="99"/>
      <c r="CHV2" s="99"/>
      <c r="CHW2" s="99"/>
      <c r="CHX2" s="99"/>
      <c r="CHY2" s="99"/>
      <c r="CHZ2" s="99"/>
      <c r="CIA2" s="99"/>
      <c r="CIB2" s="99"/>
      <c r="CIC2" s="99"/>
      <c r="CID2" s="99"/>
      <c r="CIE2" s="99"/>
      <c r="CIF2" s="99"/>
      <c r="CIG2" s="99"/>
      <c r="CIH2" s="99"/>
      <c r="CII2" s="99"/>
      <c r="CIJ2" s="99"/>
      <c r="CIK2" s="99"/>
      <c r="CIL2" s="99"/>
      <c r="CIM2" s="99"/>
      <c r="CIN2" s="99"/>
      <c r="CIO2" s="99"/>
      <c r="CIP2" s="99"/>
      <c r="CIQ2" s="99"/>
      <c r="CIR2" s="99"/>
      <c r="CIS2" s="99"/>
      <c r="CIT2" s="99"/>
      <c r="CIU2" s="99"/>
      <c r="CIV2" s="99"/>
      <c r="CIW2" s="99"/>
      <c r="CIX2" s="99"/>
      <c r="CIY2" s="99"/>
      <c r="CIZ2" s="99"/>
      <c r="CJA2" s="99"/>
      <c r="CJB2" s="99"/>
      <c r="CJC2" s="99"/>
      <c r="CJD2" s="99"/>
      <c r="CJE2" s="99"/>
      <c r="CJF2" s="99"/>
      <c r="CJG2" s="99"/>
      <c r="CJH2" s="99"/>
      <c r="CJI2" s="99"/>
      <c r="CJJ2" s="99"/>
      <c r="CJK2" s="99"/>
      <c r="CJL2" s="99"/>
      <c r="CJM2" s="99"/>
      <c r="CJN2" s="99"/>
      <c r="CJO2" s="99"/>
      <c r="CJP2" s="99"/>
      <c r="CJQ2" s="99"/>
      <c r="CJR2" s="99"/>
      <c r="CJS2" s="99"/>
      <c r="CJT2" s="99"/>
      <c r="CJU2" s="99"/>
      <c r="CJV2" s="99"/>
      <c r="CJW2" s="99"/>
      <c r="CJX2" s="99"/>
      <c r="CJY2" s="99"/>
      <c r="CJZ2" s="99"/>
      <c r="CKA2" s="99"/>
      <c r="CKB2" s="99"/>
      <c r="CKC2" s="99"/>
      <c r="CKD2" s="99"/>
      <c r="CKE2" s="99"/>
      <c r="CKF2" s="99"/>
      <c r="CKG2" s="99"/>
      <c r="CKH2" s="99"/>
      <c r="CKI2" s="99"/>
      <c r="CKJ2" s="99"/>
      <c r="CKK2" s="99"/>
      <c r="CKL2" s="99"/>
      <c r="CKM2" s="99"/>
      <c r="CKN2" s="99"/>
      <c r="CKO2" s="99"/>
      <c r="CKP2" s="99"/>
      <c r="CKQ2" s="99"/>
      <c r="CKR2" s="99"/>
      <c r="CKS2" s="99"/>
      <c r="CKT2" s="99"/>
      <c r="CKU2" s="99"/>
      <c r="CKV2" s="99"/>
      <c r="CKW2" s="99"/>
      <c r="CKX2" s="99"/>
      <c r="CKY2" s="99"/>
      <c r="CKZ2" s="99"/>
      <c r="CLA2" s="99"/>
      <c r="CLB2" s="99"/>
      <c r="CLC2" s="99"/>
      <c r="CLD2" s="99"/>
      <c r="CLE2" s="99"/>
      <c r="CLF2" s="99"/>
      <c r="CLG2" s="99"/>
      <c r="CLH2" s="99"/>
      <c r="CLI2" s="99"/>
      <c r="CLJ2" s="99"/>
      <c r="CLK2" s="99"/>
      <c r="CLL2" s="99"/>
      <c r="CLM2" s="99"/>
      <c r="CLN2" s="99"/>
      <c r="CLO2" s="99"/>
      <c r="CLP2" s="99"/>
      <c r="CLQ2" s="99"/>
      <c r="CLR2" s="99"/>
      <c r="CLS2" s="99"/>
      <c r="CLT2" s="99"/>
      <c r="CLU2" s="99"/>
      <c r="CLV2" s="99"/>
      <c r="CLW2" s="99"/>
      <c r="CLX2" s="99"/>
      <c r="CLY2" s="99"/>
      <c r="CLZ2" s="99"/>
      <c r="CMA2" s="99"/>
      <c r="CMB2" s="99"/>
      <c r="CMC2" s="99"/>
      <c r="CMD2" s="99"/>
      <c r="CME2" s="99"/>
      <c r="CMF2" s="99"/>
      <c r="CMG2" s="99"/>
      <c r="CMH2" s="99"/>
      <c r="CMI2" s="99"/>
      <c r="CMJ2" s="99"/>
      <c r="CMK2" s="99"/>
      <c r="CML2" s="99"/>
      <c r="CMM2" s="99"/>
      <c r="CMN2" s="99"/>
      <c r="CMO2" s="99"/>
      <c r="CMP2" s="99"/>
      <c r="CMQ2" s="99"/>
      <c r="CMR2" s="99"/>
      <c r="CMS2" s="99"/>
      <c r="CMT2" s="99"/>
      <c r="CMU2" s="99"/>
      <c r="CMV2" s="99"/>
      <c r="CMW2" s="99"/>
      <c r="CMX2" s="99"/>
      <c r="CMY2" s="99"/>
      <c r="CMZ2" s="99"/>
      <c r="CNA2" s="99"/>
      <c r="CNB2" s="99"/>
      <c r="CNC2" s="99"/>
      <c r="CND2" s="99"/>
      <c r="CNE2" s="99"/>
      <c r="CNF2" s="99"/>
      <c r="CNG2" s="99"/>
      <c r="CNH2" s="99"/>
      <c r="CNI2" s="99"/>
      <c r="CNJ2" s="99"/>
      <c r="CNK2" s="99"/>
      <c r="CNL2" s="99"/>
      <c r="CNM2" s="99"/>
      <c r="CNN2" s="99"/>
      <c r="CNO2" s="99"/>
      <c r="CNP2" s="99"/>
      <c r="CNQ2" s="99"/>
      <c r="CNR2" s="99"/>
      <c r="CNS2" s="99"/>
      <c r="CNT2" s="99"/>
      <c r="CNU2" s="99"/>
      <c r="CNV2" s="99"/>
      <c r="CNW2" s="99"/>
      <c r="CNX2" s="99"/>
      <c r="CNY2" s="99"/>
      <c r="CNZ2" s="99"/>
      <c r="COA2" s="99"/>
      <c r="COB2" s="99"/>
      <c r="COC2" s="99"/>
      <c r="COD2" s="99"/>
      <c r="COE2" s="99"/>
      <c r="COF2" s="99"/>
      <c r="COG2" s="99"/>
      <c r="COH2" s="99"/>
      <c r="COI2" s="99"/>
      <c r="COJ2" s="99"/>
      <c r="COK2" s="99"/>
      <c r="COL2" s="99"/>
      <c r="COM2" s="99"/>
      <c r="CON2" s="99"/>
      <c r="COO2" s="99"/>
      <c r="COP2" s="99"/>
      <c r="COQ2" s="99"/>
      <c r="COR2" s="99"/>
      <c r="COS2" s="99"/>
      <c r="COT2" s="99"/>
      <c r="COU2" s="99"/>
      <c r="COV2" s="99"/>
      <c r="COW2" s="99"/>
      <c r="COX2" s="99"/>
      <c r="COY2" s="99"/>
      <c r="COZ2" s="99"/>
      <c r="CPA2" s="99"/>
      <c r="CPB2" s="99"/>
      <c r="CPC2" s="99"/>
      <c r="CPD2" s="99"/>
      <c r="CPE2" s="99"/>
      <c r="CPF2" s="99"/>
      <c r="CPG2" s="99"/>
      <c r="CPH2" s="99"/>
      <c r="CPI2" s="99"/>
      <c r="CPJ2" s="99"/>
      <c r="CPK2" s="99"/>
      <c r="CPL2" s="99"/>
      <c r="CPM2" s="99"/>
      <c r="CPN2" s="99"/>
      <c r="CPO2" s="99"/>
      <c r="CPP2" s="99"/>
      <c r="CPQ2" s="99"/>
      <c r="CPR2" s="99"/>
      <c r="CPS2" s="99"/>
      <c r="CPT2" s="99"/>
      <c r="CPU2" s="99"/>
      <c r="CPV2" s="99"/>
      <c r="CPW2" s="99"/>
      <c r="CPX2" s="99"/>
      <c r="CPY2" s="99"/>
      <c r="CPZ2" s="99"/>
      <c r="CQA2" s="99"/>
      <c r="CQB2" s="99"/>
      <c r="CQC2" s="99"/>
      <c r="CQD2" s="99"/>
      <c r="CQE2" s="99"/>
      <c r="CQF2" s="99"/>
      <c r="CQG2" s="99"/>
      <c r="CQH2" s="99"/>
      <c r="CQI2" s="99"/>
      <c r="CQJ2" s="99"/>
      <c r="CQK2" s="99"/>
      <c r="CQL2" s="99"/>
      <c r="CQM2" s="99"/>
      <c r="CQN2" s="99"/>
      <c r="CQO2" s="99"/>
      <c r="CQP2" s="99"/>
      <c r="CQQ2" s="99"/>
      <c r="CQR2" s="99"/>
      <c r="CQS2" s="99"/>
      <c r="CQT2" s="99"/>
      <c r="CQU2" s="99"/>
      <c r="CQV2" s="99"/>
      <c r="CQW2" s="99"/>
      <c r="CQX2" s="99"/>
      <c r="CQY2" s="99"/>
      <c r="CQZ2" s="99"/>
      <c r="CRA2" s="99"/>
      <c r="CRB2" s="99"/>
      <c r="CRC2" s="99"/>
      <c r="CRD2" s="99"/>
      <c r="CRE2" s="99"/>
      <c r="CRF2" s="99"/>
      <c r="CRG2" s="99"/>
      <c r="CRH2" s="99"/>
      <c r="CRI2" s="99"/>
      <c r="CRJ2" s="99"/>
      <c r="CRK2" s="99"/>
      <c r="CRL2" s="99"/>
      <c r="CRM2" s="99"/>
      <c r="CRN2" s="99"/>
      <c r="CRO2" s="99"/>
      <c r="CRP2" s="99"/>
      <c r="CRQ2" s="99"/>
      <c r="CRR2" s="99"/>
      <c r="CRS2" s="99"/>
      <c r="CRT2" s="99"/>
      <c r="CRU2" s="99"/>
      <c r="CRV2" s="99"/>
      <c r="CRW2" s="99"/>
      <c r="CRX2" s="99"/>
      <c r="CRY2" s="99"/>
      <c r="CRZ2" s="99"/>
      <c r="CSA2" s="99"/>
      <c r="CSB2" s="99"/>
      <c r="CSC2" s="99"/>
      <c r="CSD2" s="99"/>
      <c r="CSE2" s="99"/>
      <c r="CSF2" s="99"/>
      <c r="CSG2" s="99"/>
      <c r="CSH2" s="99"/>
      <c r="CSI2" s="99"/>
      <c r="CSJ2" s="99"/>
      <c r="CSK2" s="99"/>
      <c r="CSL2" s="99"/>
      <c r="CSM2" s="99"/>
      <c r="CSN2" s="99"/>
      <c r="CSO2" s="99"/>
      <c r="CSP2" s="99"/>
      <c r="CSQ2" s="99"/>
      <c r="CSR2" s="99"/>
      <c r="CSS2" s="99"/>
      <c r="CST2" s="99"/>
      <c r="CSU2" s="99"/>
      <c r="CSV2" s="99"/>
      <c r="CSW2" s="99"/>
      <c r="CSX2" s="99"/>
      <c r="CSY2" s="99"/>
      <c r="CSZ2" s="99"/>
      <c r="CTA2" s="99"/>
      <c r="CTB2" s="99"/>
      <c r="CTC2" s="99"/>
      <c r="CTD2" s="99"/>
      <c r="CTE2" s="99"/>
      <c r="CTF2" s="99"/>
      <c r="CTG2" s="99"/>
      <c r="CTH2" s="99"/>
      <c r="CTI2" s="99"/>
      <c r="CTJ2" s="99"/>
      <c r="CTK2" s="99"/>
      <c r="CTL2" s="99"/>
      <c r="CTM2" s="99"/>
      <c r="CTN2" s="99"/>
      <c r="CTO2" s="99"/>
      <c r="CTP2" s="99"/>
      <c r="CTQ2" s="99"/>
      <c r="CTR2" s="99"/>
      <c r="CTS2" s="99"/>
      <c r="CTT2" s="99"/>
      <c r="CTU2" s="99"/>
      <c r="CTV2" s="99"/>
      <c r="CTW2" s="99"/>
      <c r="CTX2" s="99"/>
      <c r="CTY2" s="99"/>
      <c r="CTZ2" s="99"/>
      <c r="CUA2" s="99"/>
      <c r="CUB2" s="99"/>
      <c r="CUC2" s="99"/>
      <c r="CUD2" s="99"/>
      <c r="CUE2" s="99"/>
      <c r="CUF2" s="99"/>
      <c r="CUG2" s="99"/>
      <c r="CUH2" s="99"/>
      <c r="CUI2" s="99"/>
      <c r="CUJ2" s="99"/>
      <c r="CUK2" s="99"/>
      <c r="CUL2" s="99"/>
      <c r="CUM2" s="99"/>
      <c r="CUN2" s="99"/>
      <c r="CUO2" s="99"/>
      <c r="CUP2" s="99"/>
      <c r="CUQ2" s="99"/>
      <c r="CUR2" s="99"/>
      <c r="CUS2" s="99"/>
      <c r="CUT2" s="99"/>
      <c r="CUU2" s="99"/>
      <c r="CUV2" s="99"/>
      <c r="CUW2" s="99"/>
      <c r="CUX2" s="99"/>
      <c r="CUY2" s="99"/>
      <c r="CUZ2" s="99"/>
      <c r="CVA2" s="99"/>
      <c r="CVB2" s="99"/>
      <c r="CVC2" s="99"/>
      <c r="CVD2" s="99"/>
      <c r="CVE2" s="99"/>
      <c r="CVF2" s="99"/>
      <c r="CVG2" s="99"/>
      <c r="CVH2" s="99"/>
      <c r="CVI2" s="99"/>
      <c r="CVJ2" s="99"/>
      <c r="CVK2" s="99"/>
      <c r="CVL2" s="99"/>
      <c r="CVM2" s="99"/>
      <c r="CVN2" s="99"/>
      <c r="CVO2" s="99"/>
      <c r="CVP2" s="99"/>
      <c r="CVQ2" s="99"/>
      <c r="CVR2" s="99"/>
      <c r="CVS2" s="99"/>
      <c r="CVT2" s="99"/>
      <c r="CVU2" s="99"/>
      <c r="CVV2" s="99"/>
      <c r="CVW2" s="99"/>
      <c r="CVX2" s="99"/>
      <c r="CVY2" s="99"/>
      <c r="CVZ2" s="99"/>
      <c r="CWA2" s="99"/>
      <c r="CWB2" s="99"/>
      <c r="CWC2" s="99"/>
      <c r="CWD2" s="99"/>
      <c r="CWE2" s="99"/>
      <c r="CWF2" s="99"/>
      <c r="CWG2" s="99"/>
      <c r="CWH2" s="99"/>
      <c r="CWI2" s="99"/>
      <c r="CWJ2" s="99"/>
      <c r="CWK2" s="99"/>
      <c r="CWL2" s="99"/>
      <c r="CWM2" s="99"/>
      <c r="CWN2" s="99"/>
      <c r="CWO2" s="99"/>
      <c r="CWP2" s="99"/>
      <c r="CWQ2" s="99"/>
      <c r="CWR2" s="99"/>
      <c r="CWS2" s="99"/>
      <c r="CWT2" s="99"/>
      <c r="CWU2" s="99"/>
      <c r="CWV2" s="99"/>
      <c r="CWW2" s="99"/>
      <c r="CWX2" s="99"/>
      <c r="CWY2" s="99"/>
      <c r="CWZ2" s="99"/>
      <c r="CXA2" s="99"/>
      <c r="CXB2" s="99"/>
      <c r="CXC2" s="99"/>
      <c r="CXD2" s="99"/>
      <c r="CXE2" s="99"/>
      <c r="CXF2" s="99"/>
      <c r="CXG2" s="99"/>
      <c r="CXH2" s="99"/>
      <c r="CXI2" s="99"/>
      <c r="CXJ2" s="99"/>
      <c r="CXK2" s="99"/>
      <c r="CXL2" s="99"/>
      <c r="CXM2" s="99"/>
      <c r="CXN2" s="99"/>
      <c r="CXO2" s="99"/>
      <c r="CXP2" s="99"/>
      <c r="CXQ2" s="99"/>
      <c r="CXR2" s="99"/>
      <c r="CXS2" s="99"/>
      <c r="CXT2" s="99"/>
      <c r="CXU2" s="99"/>
      <c r="CXV2" s="99"/>
      <c r="CXW2" s="99"/>
      <c r="CXX2" s="99"/>
      <c r="CXY2" s="99"/>
      <c r="CXZ2" s="99"/>
      <c r="CYA2" s="99"/>
      <c r="CYB2" s="99"/>
      <c r="CYC2" s="99"/>
      <c r="CYD2" s="99"/>
      <c r="CYE2" s="99"/>
      <c r="CYF2" s="99"/>
      <c r="CYG2" s="99"/>
      <c r="CYH2" s="99"/>
      <c r="CYI2" s="99"/>
      <c r="CYJ2" s="99"/>
      <c r="CYK2" s="99"/>
      <c r="CYL2" s="99"/>
      <c r="CYM2" s="99"/>
      <c r="CYN2" s="99"/>
      <c r="CYO2" s="99"/>
      <c r="CYP2" s="99"/>
      <c r="CYQ2" s="99"/>
      <c r="CYR2" s="99"/>
      <c r="CYS2" s="99"/>
      <c r="CYT2" s="99"/>
      <c r="CYU2" s="99"/>
      <c r="CYV2" s="99"/>
      <c r="CYW2" s="99"/>
      <c r="CYX2" s="99"/>
      <c r="CYY2" s="99"/>
      <c r="CYZ2" s="99"/>
      <c r="CZA2" s="99"/>
      <c r="CZB2" s="99"/>
      <c r="CZC2" s="99"/>
      <c r="CZD2" s="99"/>
      <c r="CZE2" s="99"/>
      <c r="CZF2" s="99"/>
      <c r="CZG2" s="99"/>
      <c r="CZH2" s="99"/>
      <c r="CZI2" s="99"/>
      <c r="CZJ2" s="99"/>
      <c r="CZK2" s="99"/>
      <c r="CZL2" s="99"/>
      <c r="CZM2" s="99"/>
      <c r="CZN2" s="99"/>
      <c r="CZO2" s="99"/>
      <c r="CZP2" s="99"/>
      <c r="CZQ2" s="99"/>
      <c r="CZR2" s="99"/>
      <c r="CZS2" s="99"/>
      <c r="CZT2" s="99"/>
      <c r="CZU2" s="99"/>
      <c r="CZV2" s="99"/>
      <c r="CZW2" s="99"/>
      <c r="CZX2" s="99"/>
      <c r="CZY2" s="99"/>
      <c r="CZZ2" s="99"/>
      <c r="DAA2" s="99"/>
      <c r="DAB2" s="99"/>
      <c r="DAC2" s="99"/>
      <c r="DAD2" s="99"/>
      <c r="DAE2" s="99"/>
      <c r="DAF2" s="99"/>
      <c r="DAG2" s="99"/>
      <c r="DAH2" s="99"/>
      <c r="DAI2" s="99"/>
      <c r="DAJ2" s="99"/>
      <c r="DAK2" s="99"/>
      <c r="DAL2" s="99"/>
      <c r="DAM2" s="99"/>
      <c r="DAN2" s="99"/>
      <c r="DAO2" s="99"/>
      <c r="DAP2" s="99"/>
      <c r="DAQ2" s="99"/>
      <c r="DAR2" s="99"/>
      <c r="DAS2" s="99"/>
      <c r="DAT2" s="99"/>
      <c r="DAU2" s="99"/>
      <c r="DAV2" s="99"/>
      <c r="DAW2" s="99"/>
      <c r="DAX2" s="99"/>
      <c r="DAY2" s="99"/>
      <c r="DAZ2" s="99"/>
      <c r="DBA2" s="99"/>
      <c r="DBB2" s="99"/>
      <c r="DBC2" s="99"/>
      <c r="DBD2" s="99"/>
      <c r="DBE2" s="99"/>
      <c r="DBF2" s="99"/>
      <c r="DBG2" s="99"/>
      <c r="DBH2" s="99"/>
      <c r="DBI2" s="99"/>
      <c r="DBJ2" s="99"/>
      <c r="DBK2" s="99"/>
      <c r="DBL2" s="99"/>
      <c r="DBM2" s="99"/>
      <c r="DBN2" s="99"/>
      <c r="DBO2" s="99"/>
      <c r="DBP2" s="99"/>
      <c r="DBQ2" s="99"/>
      <c r="DBR2" s="99"/>
      <c r="DBS2" s="99"/>
      <c r="DBT2" s="99"/>
      <c r="DBU2" s="99"/>
      <c r="DBV2" s="99"/>
      <c r="DBW2" s="99"/>
      <c r="DBX2" s="99"/>
      <c r="DBY2" s="99"/>
      <c r="DBZ2" s="99"/>
      <c r="DCA2" s="99"/>
      <c r="DCB2" s="99"/>
      <c r="DCC2" s="99"/>
      <c r="DCD2" s="99"/>
      <c r="DCE2" s="99"/>
      <c r="DCF2" s="99"/>
      <c r="DCG2" s="99"/>
      <c r="DCH2" s="99"/>
      <c r="DCI2" s="99"/>
      <c r="DCJ2" s="99"/>
      <c r="DCK2" s="99"/>
      <c r="DCL2" s="99"/>
      <c r="DCM2" s="99"/>
      <c r="DCN2" s="99"/>
      <c r="DCO2" s="99"/>
      <c r="DCP2" s="99"/>
      <c r="DCQ2" s="99"/>
      <c r="DCR2" s="99"/>
      <c r="DCS2" s="99"/>
      <c r="DCT2" s="99"/>
      <c r="DCU2" s="99"/>
      <c r="DCV2" s="99"/>
      <c r="DCW2" s="99"/>
      <c r="DCX2" s="99"/>
      <c r="DCY2" s="99"/>
      <c r="DCZ2" s="99"/>
      <c r="DDA2" s="99"/>
      <c r="DDB2" s="99"/>
      <c r="DDC2" s="99"/>
      <c r="DDD2" s="99"/>
      <c r="DDE2" s="99"/>
      <c r="DDF2" s="99"/>
      <c r="DDG2" s="99"/>
      <c r="DDH2" s="99"/>
      <c r="DDI2" s="99"/>
      <c r="DDJ2" s="99"/>
      <c r="DDK2" s="99"/>
      <c r="DDL2" s="99"/>
      <c r="DDM2" s="99"/>
      <c r="DDN2" s="99"/>
      <c r="DDO2" s="99"/>
      <c r="DDP2" s="99"/>
      <c r="DDQ2" s="99"/>
      <c r="DDR2" s="99"/>
      <c r="DDS2" s="99"/>
      <c r="DDT2" s="99"/>
      <c r="DDU2" s="99"/>
      <c r="DDV2" s="99"/>
      <c r="DDW2" s="99"/>
      <c r="DDX2" s="99"/>
      <c r="DDY2" s="99"/>
      <c r="DDZ2" s="99"/>
      <c r="DEA2" s="99"/>
      <c r="DEB2" s="99"/>
      <c r="DEC2" s="99"/>
      <c r="DED2" s="99"/>
      <c r="DEE2" s="99"/>
      <c r="DEF2" s="99"/>
      <c r="DEG2" s="99"/>
      <c r="DEH2" s="99"/>
      <c r="DEI2" s="99"/>
      <c r="DEJ2" s="99"/>
      <c r="DEK2" s="99"/>
      <c r="DEL2" s="99"/>
      <c r="DEM2" s="99"/>
      <c r="DEN2" s="99"/>
      <c r="DEO2" s="99"/>
      <c r="DEP2" s="99"/>
      <c r="DEQ2" s="99"/>
      <c r="DER2" s="99"/>
      <c r="DES2" s="99"/>
      <c r="DET2" s="99"/>
      <c r="DEU2" s="99"/>
      <c r="DEV2" s="99"/>
      <c r="DEW2" s="99"/>
      <c r="DEX2" s="99"/>
      <c r="DEY2" s="99"/>
      <c r="DEZ2" s="99"/>
      <c r="DFA2" s="99"/>
      <c r="DFB2" s="99"/>
      <c r="DFC2" s="99"/>
      <c r="DFD2" s="99"/>
      <c r="DFE2" s="99"/>
      <c r="DFF2" s="99"/>
      <c r="DFG2" s="99"/>
      <c r="DFH2" s="99"/>
      <c r="DFI2" s="99"/>
      <c r="DFJ2" s="99"/>
      <c r="DFK2" s="99"/>
      <c r="DFL2" s="99"/>
      <c r="DFM2" s="99"/>
      <c r="DFN2" s="99"/>
      <c r="DFO2" s="99"/>
      <c r="DFP2" s="99"/>
      <c r="DFQ2" s="99"/>
      <c r="DFR2" s="99"/>
      <c r="DFS2" s="99"/>
      <c r="DFT2" s="99"/>
      <c r="DFU2" s="99"/>
      <c r="DFV2" s="99"/>
      <c r="DFW2" s="99"/>
      <c r="DFX2" s="99"/>
      <c r="DFY2" s="99"/>
      <c r="DFZ2" s="99"/>
      <c r="DGA2" s="99"/>
      <c r="DGB2" s="99"/>
      <c r="DGC2" s="99"/>
      <c r="DGD2" s="99"/>
      <c r="DGE2" s="99"/>
      <c r="DGF2" s="99"/>
      <c r="DGG2" s="99"/>
      <c r="DGH2" s="99"/>
      <c r="DGI2" s="99"/>
      <c r="DGJ2" s="99"/>
      <c r="DGK2" s="99"/>
      <c r="DGL2" s="99"/>
      <c r="DGM2" s="99"/>
      <c r="DGN2" s="99"/>
      <c r="DGO2" s="99"/>
      <c r="DGP2" s="99"/>
      <c r="DGQ2" s="99"/>
      <c r="DGR2" s="99"/>
      <c r="DGS2" s="99"/>
      <c r="DGT2" s="99"/>
      <c r="DGU2" s="99"/>
      <c r="DGV2" s="99"/>
      <c r="DGW2" s="99"/>
      <c r="DGX2" s="99"/>
      <c r="DGY2" s="99"/>
      <c r="DGZ2" s="99"/>
      <c r="DHA2" s="99"/>
      <c r="DHB2" s="99"/>
      <c r="DHC2" s="99"/>
      <c r="DHD2" s="99"/>
      <c r="DHE2" s="99"/>
      <c r="DHF2" s="99"/>
      <c r="DHG2" s="99"/>
      <c r="DHH2" s="99"/>
      <c r="DHI2" s="99"/>
      <c r="DHJ2" s="99"/>
      <c r="DHK2" s="99"/>
      <c r="DHL2" s="99"/>
      <c r="DHM2" s="99"/>
      <c r="DHN2" s="99"/>
      <c r="DHO2" s="99"/>
      <c r="DHP2" s="99"/>
      <c r="DHQ2" s="99"/>
      <c r="DHR2" s="99"/>
      <c r="DHS2" s="99"/>
      <c r="DHT2" s="99"/>
      <c r="DHU2" s="99"/>
      <c r="DHV2" s="99"/>
      <c r="DHW2" s="99"/>
      <c r="DHX2" s="99"/>
      <c r="DHY2" s="99"/>
      <c r="DHZ2" s="99"/>
      <c r="DIA2" s="99"/>
      <c r="DIB2" s="99"/>
      <c r="DIC2" s="99"/>
      <c r="DID2" s="99"/>
      <c r="DIE2" s="99"/>
      <c r="DIF2" s="99"/>
      <c r="DIG2" s="99"/>
      <c r="DIH2" s="99"/>
      <c r="DII2" s="99"/>
      <c r="DIJ2" s="99"/>
      <c r="DIK2" s="99"/>
      <c r="DIL2" s="99"/>
      <c r="DIM2" s="99"/>
      <c r="DIN2" s="99"/>
      <c r="DIO2" s="99"/>
      <c r="DIP2" s="99"/>
      <c r="DIQ2" s="99"/>
      <c r="DIR2" s="99"/>
      <c r="DIS2" s="99"/>
      <c r="DIT2" s="99"/>
      <c r="DIU2" s="99"/>
      <c r="DIV2" s="99"/>
      <c r="DIW2" s="99"/>
      <c r="DIX2" s="99"/>
      <c r="DIY2" s="99"/>
      <c r="DIZ2" s="99"/>
      <c r="DJA2" s="99"/>
      <c r="DJB2" s="99"/>
      <c r="DJC2" s="99"/>
      <c r="DJD2" s="99"/>
      <c r="DJE2" s="99"/>
      <c r="DJF2" s="99"/>
      <c r="DJG2" s="99"/>
      <c r="DJH2" s="99"/>
      <c r="DJI2" s="99"/>
      <c r="DJJ2" s="99"/>
      <c r="DJK2" s="99"/>
      <c r="DJL2" s="99"/>
      <c r="DJM2" s="99"/>
      <c r="DJN2" s="99"/>
      <c r="DJO2" s="99"/>
      <c r="DJP2" s="99"/>
      <c r="DJQ2" s="99"/>
      <c r="DJR2" s="99"/>
      <c r="DJS2" s="99"/>
      <c r="DJT2" s="99"/>
      <c r="DJU2" s="99"/>
      <c r="DJV2" s="99"/>
      <c r="DJW2" s="99"/>
      <c r="DJX2" s="99"/>
      <c r="DJY2" s="99"/>
      <c r="DJZ2" s="99"/>
      <c r="DKA2" s="99"/>
      <c r="DKB2" s="99"/>
      <c r="DKC2" s="99"/>
      <c r="DKD2" s="99"/>
      <c r="DKE2" s="99"/>
      <c r="DKF2" s="99"/>
      <c r="DKG2" s="99"/>
      <c r="DKH2" s="99"/>
      <c r="DKI2" s="99"/>
      <c r="DKJ2" s="99"/>
      <c r="DKK2" s="99"/>
      <c r="DKL2" s="99"/>
      <c r="DKM2" s="99"/>
      <c r="DKN2" s="99"/>
      <c r="DKO2" s="99"/>
      <c r="DKP2" s="99"/>
      <c r="DKQ2" s="99"/>
      <c r="DKR2" s="99"/>
      <c r="DKS2" s="99"/>
      <c r="DKT2" s="99"/>
      <c r="DKU2" s="99"/>
      <c r="DKV2" s="99"/>
      <c r="DKW2" s="99"/>
      <c r="DKX2" s="99"/>
      <c r="DKY2" s="99"/>
      <c r="DKZ2" s="99"/>
      <c r="DLA2" s="99"/>
      <c r="DLB2" s="99"/>
      <c r="DLC2" s="99"/>
      <c r="DLD2" s="99"/>
      <c r="DLE2" s="99"/>
      <c r="DLF2" s="99"/>
      <c r="DLG2" s="99"/>
      <c r="DLH2" s="99"/>
      <c r="DLI2" s="99"/>
      <c r="DLJ2" s="99"/>
      <c r="DLK2" s="99"/>
      <c r="DLL2" s="99"/>
      <c r="DLM2" s="99"/>
      <c r="DLN2" s="99"/>
      <c r="DLO2" s="99"/>
      <c r="DLP2" s="99"/>
      <c r="DLQ2" s="99"/>
      <c r="DLR2" s="99"/>
      <c r="DLS2" s="99"/>
      <c r="DLT2" s="99"/>
      <c r="DLU2" s="99"/>
      <c r="DLV2" s="99"/>
      <c r="DLW2" s="99"/>
      <c r="DLX2" s="99"/>
      <c r="DLY2" s="99"/>
      <c r="DLZ2" s="99"/>
      <c r="DMA2" s="99"/>
      <c r="DMB2" s="99"/>
      <c r="DMC2" s="99"/>
      <c r="DMD2" s="99"/>
      <c r="DME2" s="99"/>
      <c r="DMF2" s="99"/>
      <c r="DMG2" s="99"/>
      <c r="DMH2" s="99"/>
      <c r="DMI2" s="99"/>
      <c r="DMJ2" s="99"/>
      <c r="DMK2" s="99"/>
      <c r="DML2" s="99"/>
      <c r="DMM2" s="99"/>
      <c r="DMN2" s="99"/>
      <c r="DMO2" s="99"/>
      <c r="DMP2" s="99"/>
      <c r="DMQ2" s="99"/>
      <c r="DMR2" s="99"/>
      <c r="DMS2" s="99"/>
      <c r="DMT2" s="99"/>
      <c r="DMU2" s="99"/>
      <c r="DMV2" s="99"/>
      <c r="DMW2" s="99"/>
      <c r="DMX2" s="99"/>
      <c r="DMY2" s="99"/>
      <c r="DMZ2" s="99"/>
      <c r="DNA2" s="99"/>
      <c r="DNB2" s="99"/>
      <c r="DNC2" s="99"/>
      <c r="DND2" s="99"/>
      <c r="DNE2" s="99"/>
      <c r="DNF2" s="99"/>
      <c r="DNG2" s="99"/>
      <c r="DNH2" s="99"/>
      <c r="DNI2" s="99"/>
      <c r="DNJ2" s="99"/>
      <c r="DNK2" s="99"/>
      <c r="DNL2" s="99"/>
      <c r="DNM2" s="99"/>
      <c r="DNN2" s="99"/>
      <c r="DNO2" s="99"/>
      <c r="DNP2" s="99"/>
      <c r="DNQ2" s="99"/>
      <c r="DNR2" s="99"/>
      <c r="DNS2" s="99"/>
      <c r="DNT2" s="99"/>
      <c r="DNU2" s="99"/>
      <c r="DNV2" s="99"/>
      <c r="DNW2" s="99"/>
      <c r="DNX2" s="99"/>
      <c r="DNY2" s="99"/>
      <c r="DNZ2" s="99"/>
      <c r="DOA2" s="99"/>
      <c r="DOB2" s="99"/>
      <c r="DOC2" s="99"/>
      <c r="DOD2" s="99"/>
      <c r="DOE2" s="99"/>
      <c r="DOF2" s="99"/>
      <c r="DOG2" s="99"/>
      <c r="DOH2" s="99"/>
      <c r="DOI2" s="99"/>
      <c r="DOJ2" s="99"/>
      <c r="DOK2" s="99"/>
      <c r="DOL2" s="99"/>
      <c r="DOM2" s="99"/>
      <c r="DON2" s="99"/>
      <c r="DOO2" s="99"/>
      <c r="DOP2" s="99"/>
      <c r="DOQ2" s="99"/>
      <c r="DOR2" s="99"/>
      <c r="DOS2" s="99"/>
      <c r="DOT2" s="99"/>
      <c r="DOU2" s="99"/>
      <c r="DOV2" s="99"/>
      <c r="DOW2" s="99"/>
      <c r="DOX2" s="99"/>
      <c r="DOY2" s="99"/>
      <c r="DOZ2" s="99"/>
      <c r="DPA2" s="99"/>
      <c r="DPB2" s="99"/>
      <c r="DPC2" s="99"/>
      <c r="DPD2" s="99"/>
      <c r="DPE2" s="99"/>
      <c r="DPF2" s="99"/>
      <c r="DPG2" s="99"/>
      <c r="DPH2" s="99"/>
      <c r="DPI2" s="99"/>
      <c r="DPJ2" s="99"/>
      <c r="DPK2" s="99"/>
      <c r="DPL2" s="99"/>
      <c r="DPM2" s="99"/>
      <c r="DPN2" s="99"/>
      <c r="DPO2" s="99"/>
      <c r="DPP2" s="99"/>
      <c r="DPQ2" s="99"/>
      <c r="DPR2" s="99"/>
      <c r="DPS2" s="99"/>
      <c r="DPT2" s="99"/>
      <c r="DPU2" s="99"/>
      <c r="DPV2" s="99"/>
      <c r="DPW2" s="99"/>
      <c r="DPX2" s="99"/>
      <c r="DPY2" s="99"/>
      <c r="DPZ2" s="99"/>
      <c r="DQA2" s="99"/>
      <c r="DQB2" s="99"/>
      <c r="DQC2" s="99"/>
      <c r="DQD2" s="99"/>
      <c r="DQE2" s="99"/>
      <c r="DQF2" s="99"/>
      <c r="DQG2" s="99"/>
      <c r="DQH2" s="99"/>
      <c r="DQI2" s="99"/>
      <c r="DQJ2" s="99"/>
      <c r="DQK2" s="99"/>
      <c r="DQL2" s="99"/>
      <c r="DQM2" s="99"/>
      <c r="DQN2" s="99"/>
      <c r="DQO2" s="99"/>
      <c r="DQP2" s="99"/>
      <c r="DQQ2" s="99"/>
      <c r="DQR2" s="99"/>
      <c r="DQS2" s="99"/>
      <c r="DQT2" s="99"/>
      <c r="DQU2" s="99"/>
      <c r="DQV2" s="99"/>
      <c r="DQW2" s="99"/>
      <c r="DQX2" s="99"/>
      <c r="DQY2" s="99"/>
      <c r="DQZ2" s="99"/>
      <c r="DRA2" s="99"/>
      <c r="DRB2" s="99"/>
      <c r="DRC2" s="99"/>
      <c r="DRD2" s="99"/>
      <c r="DRE2" s="99"/>
      <c r="DRF2" s="99"/>
      <c r="DRG2" s="99"/>
      <c r="DRH2" s="99"/>
      <c r="DRI2" s="99"/>
      <c r="DRJ2" s="99"/>
      <c r="DRK2" s="99"/>
      <c r="DRL2" s="99"/>
      <c r="DRM2" s="99"/>
      <c r="DRN2" s="99"/>
      <c r="DRO2" s="99"/>
      <c r="DRP2" s="99"/>
      <c r="DRQ2" s="99"/>
      <c r="DRR2" s="99"/>
      <c r="DRS2" s="99"/>
      <c r="DRT2" s="99"/>
      <c r="DRU2" s="99"/>
      <c r="DRV2" s="99"/>
      <c r="DRW2" s="99"/>
      <c r="DRX2" s="99"/>
      <c r="DRY2" s="99"/>
      <c r="DRZ2" s="99"/>
      <c r="DSA2" s="99"/>
      <c r="DSB2" s="99"/>
      <c r="DSC2" s="99"/>
      <c r="DSD2" s="99"/>
      <c r="DSE2" s="99"/>
      <c r="DSF2" s="99"/>
      <c r="DSG2" s="99"/>
      <c r="DSH2" s="99"/>
      <c r="DSI2" s="99"/>
      <c r="DSJ2" s="99"/>
      <c r="DSK2" s="99"/>
      <c r="DSL2" s="99"/>
      <c r="DSM2" s="99"/>
      <c r="DSN2" s="99"/>
      <c r="DSO2" s="99"/>
      <c r="DSP2" s="99"/>
      <c r="DSQ2" s="99"/>
      <c r="DSR2" s="99"/>
      <c r="DSS2" s="99"/>
      <c r="DST2" s="99"/>
      <c r="DSU2" s="99"/>
      <c r="DSV2" s="99"/>
      <c r="DSW2" s="99"/>
      <c r="DSX2" s="99"/>
      <c r="DSY2" s="99"/>
      <c r="DSZ2" s="99"/>
      <c r="DTA2" s="99"/>
      <c r="DTB2" s="99"/>
      <c r="DTC2" s="99"/>
      <c r="DTD2" s="99"/>
      <c r="DTE2" s="99"/>
      <c r="DTF2" s="99"/>
      <c r="DTG2" s="99"/>
      <c r="DTH2" s="99"/>
      <c r="DTI2" s="99"/>
      <c r="DTJ2" s="99"/>
      <c r="DTK2" s="99"/>
      <c r="DTL2" s="99"/>
      <c r="DTM2" s="99"/>
      <c r="DTN2" s="99"/>
      <c r="DTO2" s="99"/>
      <c r="DTP2" s="99"/>
      <c r="DTQ2" s="99"/>
      <c r="DTR2" s="99"/>
      <c r="DTS2" s="99"/>
      <c r="DTT2" s="99"/>
      <c r="DTU2" s="99"/>
      <c r="DTV2" s="99"/>
      <c r="DTW2" s="99"/>
      <c r="DTX2" s="99"/>
      <c r="DTY2" s="99"/>
      <c r="DTZ2" s="99"/>
      <c r="DUA2" s="99"/>
      <c r="DUB2" s="99"/>
      <c r="DUC2" s="99"/>
      <c r="DUD2" s="99"/>
      <c r="DUE2" s="99"/>
      <c r="DUF2" s="99"/>
      <c r="DUG2" s="99"/>
      <c r="DUH2" s="99"/>
      <c r="DUI2" s="99"/>
      <c r="DUJ2" s="99"/>
      <c r="DUK2" s="99"/>
      <c r="DUL2" s="99"/>
      <c r="DUM2" s="99"/>
      <c r="DUN2" s="99"/>
      <c r="DUO2" s="99"/>
      <c r="DUP2" s="99"/>
      <c r="DUQ2" s="99"/>
      <c r="DUR2" s="99"/>
      <c r="DUS2" s="99"/>
      <c r="DUT2" s="99"/>
      <c r="DUU2" s="99"/>
      <c r="DUV2" s="99"/>
      <c r="DUW2" s="99"/>
      <c r="DUX2" s="99"/>
      <c r="DUY2" s="99"/>
      <c r="DUZ2" s="99"/>
      <c r="DVA2" s="99"/>
      <c r="DVB2" s="99"/>
      <c r="DVC2" s="99"/>
      <c r="DVD2" s="99"/>
      <c r="DVE2" s="99"/>
      <c r="DVF2" s="99"/>
      <c r="DVG2" s="99"/>
      <c r="DVH2" s="99"/>
      <c r="DVI2" s="99"/>
      <c r="DVJ2" s="99"/>
      <c r="DVK2" s="99"/>
      <c r="DVL2" s="99"/>
      <c r="DVM2" s="99"/>
      <c r="DVN2" s="99"/>
      <c r="DVO2" s="99"/>
      <c r="DVP2" s="99"/>
      <c r="DVQ2" s="99"/>
      <c r="DVR2" s="99"/>
      <c r="DVS2" s="99"/>
      <c r="DVT2" s="99"/>
      <c r="DVU2" s="99"/>
      <c r="DVV2" s="99"/>
      <c r="DVW2" s="99"/>
      <c r="DVX2" s="99"/>
      <c r="DVY2" s="99"/>
      <c r="DVZ2" s="99"/>
      <c r="DWA2" s="99"/>
      <c r="DWB2" s="99"/>
      <c r="DWC2" s="99"/>
      <c r="DWD2" s="99"/>
      <c r="DWE2" s="99"/>
      <c r="DWF2" s="99"/>
      <c r="DWG2" s="99"/>
      <c r="DWH2" s="99"/>
      <c r="DWI2" s="99"/>
      <c r="DWJ2" s="99"/>
      <c r="DWK2" s="99"/>
      <c r="DWL2" s="99"/>
      <c r="DWM2" s="99"/>
      <c r="DWN2" s="99"/>
      <c r="DWO2" s="99"/>
      <c r="DWP2" s="99"/>
      <c r="DWQ2" s="99"/>
      <c r="DWR2" s="99"/>
      <c r="DWS2" s="99"/>
      <c r="DWT2" s="99"/>
      <c r="DWU2" s="99"/>
      <c r="DWV2" s="99"/>
      <c r="DWW2" s="99"/>
      <c r="DWX2" s="99"/>
      <c r="DWY2" s="99"/>
      <c r="DWZ2" s="99"/>
      <c r="DXA2" s="99"/>
      <c r="DXB2" s="99"/>
      <c r="DXC2" s="99"/>
      <c r="DXD2" s="99"/>
      <c r="DXE2" s="99"/>
      <c r="DXF2" s="99"/>
      <c r="DXG2" s="99"/>
      <c r="DXH2" s="99"/>
      <c r="DXI2" s="99"/>
      <c r="DXJ2" s="99"/>
      <c r="DXK2" s="99"/>
      <c r="DXL2" s="99"/>
      <c r="DXM2" s="99"/>
      <c r="DXN2" s="99"/>
      <c r="DXO2" s="99"/>
      <c r="DXP2" s="99"/>
      <c r="DXQ2" s="99"/>
      <c r="DXR2" s="99"/>
      <c r="DXS2" s="99"/>
      <c r="DXT2" s="99"/>
      <c r="DXU2" s="99"/>
      <c r="DXV2" s="99"/>
      <c r="DXW2" s="99"/>
      <c r="DXX2" s="99"/>
      <c r="DXY2" s="99"/>
      <c r="DXZ2" s="99"/>
      <c r="DYA2" s="99"/>
      <c r="DYB2" s="99"/>
      <c r="DYC2" s="99"/>
      <c r="DYD2" s="99"/>
      <c r="DYE2" s="99"/>
      <c r="DYF2" s="99"/>
      <c r="DYG2" s="99"/>
      <c r="DYH2" s="99"/>
      <c r="DYI2" s="99"/>
      <c r="DYJ2" s="99"/>
      <c r="DYK2" s="99"/>
      <c r="DYL2" s="99"/>
      <c r="DYM2" s="99"/>
      <c r="DYN2" s="99"/>
      <c r="DYO2" s="99"/>
      <c r="DYP2" s="99"/>
      <c r="DYQ2" s="99"/>
      <c r="DYR2" s="99"/>
      <c r="DYS2" s="99"/>
      <c r="DYT2" s="99"/>
      <c r="DYU2" s="99"/>
      <c r="DYV2" s="99"/>
      <c r="DYW2" s="99"/>
      <c r="DYX2" s="99"/>
      <c r="DYY2" s="99"/>
      <c r="DYZ2" s="99"/>
      <c r="DZA2" s="99"/>
      <c r="DZB2" s="99"/>
      <c r="DZC2" s="99"/>
      <c r="DZD2" s="99"/>
      <c r="DZE2" s="99"/>
      <c r="DZF2" s="99"/>
      <c r="DZG2" s="99"/>
      <c r="DZH2" s="99"/>
      <c r="DZI2" s="99"/>
      <c r="DZJ2" s="99"/>
      <c r="DZK2" s="99"/>
      <c r="DZL2" s="99"/>
      <c r="DZM2" s="99"/>
      <c r="DZN2" s="99"/>
      <c r="DZO2" s="99"/>
      <c r="DZP2" s="99"/>
      <c r="DZQ2" s="99"/>
      <c r="DZR2" s="99"/>
      <c r="DZS2" s="99"/>
      <c r="DZT2" s="99"/>
      <c r="DZU2" s="99"/>
      <c r="DZV2" s="99"/>
      <c r="DZW2" s="99"/>
      <c r="DZX2" s="99"/>
      <c r="DZY2" s="99"/>
      <c r="DZZ2" s="99"/>
      <c r="EAA2" s="99"/>
      <c r="EAB2" s="99"/>
      <c r="EAC2" s="99"/>
      <c r="EAD2" s="99"/>
      <c r="EAE2" s="99"/>
      <c r="EAF2" s="99"/>
      <c r="EAG2" s="99"/>
      <c r="EAH2" s="99"/>
      <c r="EAI2" s="99"/>
      <c r="EAJ2" s="99"/>
      <c r="EAK2" s="99"/>
      <c r="EAL2" s="99"/>
      <c r="EAM2" s="99"/>
      <c r="EAN2" s="99"/>
      <c r="EAO2" s="99"/>
      <c r="EAP2" s="99"/>
      <c r="EAQ2" s="99"/>
      <c r="EAR2" s="99"/>
      <c r="EAS2" s="99"/>
      <c r="EAT2" s="99"/>
      <c r="EAU2" s="99"/>
      <c r="EAV2" s="99"/>
      <c r="EAW2" s="99"/>
      <c r="EAX2" s="99"/>
      <c r="EAY2" s="99"/>
      <c r="EAZ2" s="99"/>
      <c r="EBA2" s="99"/>
      <c r="EBB2" s="99"/>
      <c r="EBC2" s="99"/>
      <c r="EBD2" s="99"/>
      <c r="EBE2" s="99"/>
      <c r="EBF2" s="99"/>
      <c r="EBG2" s="99"/>
      <c r="EBH2" s="99"/>
      <c r="EBI2" s="99"/>
      <c r="EBJ2" s="99"/>
      <c r="EBK2" s="99"/>
      <c r="EBL2" s="99"/>
      <c r="EBM2" s="99"/>
      <c r="EBN2" s="99"/>
      <c r="EBO2" s="99"/>
      <c r="EBP2" s="99"/>
      <c r="EBQ2" s="99"/>
      <c r="EBR2" s="99"/>
      <c r="EBS2" s="99"/>
      <c r="EBT2" s="99"/>
      <c r="EBU2" s="99"/>
      <c r="EBV2" s="99"/>
      <c r="EBW2" s="99"/>
      <c r="EBX2" s="99"/>
      <c r="EBY2" s="99"/>
      <c r="EBZ2" s="99"/>
      <c r="ECA2" s="99"/>
      <c r="ECB2" s="99"/>
      <c r="ECC2" s="99"/>
      <c r="ECD2" s="99"/>
      <c r="ECE2" s="99"/>
      <c r="ECF2" s="99"/>
      <c r="ECG2" s="99"/>
      <c r="ECH2" s="99"/>
      <c r="ECI2" s="99"/>
      <c r="ECJ2" s="99"/>
      <c r="ECK2" s="99"/>
      <c r="ECL2" s="99"/>
      <c r="ECM2" s="99"/>
      <c r="ECN2" s="99"/>
      <c r="ECO2" s="99"/>
      <c r="ECP2" s="99"/>
      <c r="ECQ2" s="99"/>
      <c r="ECR2" s="99"/>
      <c r="ECS2" s="99"/>
      <c r="ECT2" s="99"/>
      <c r="ECU2" s="99"/>
      <c r="ECV2" s="99"/>
      <c r="ECW2" s="99"/>
      <c r="ECX2" s="99"/>
      <c r="ECY2" s="99"/>
      <c r="ECZ2" s="99"/>
      <c r="EDA2" s="99"/>
      <c r="EDB2" s="99"/>
      <c r="EDC2" s="99"/>
      <c r="EDD2" s="99"/>
      <c r="EDE2" s="99"/>
      <c r="EDF2" s="99"/>
      <c r="EDG2" s="99"/>
      <c r="EDH2" s="99"/>
      <c r="EDI2" s="99"/>
      <c r="EDJ2" s="99"/>
      <c r="EDK2" s="99"/>
      <c r="EDL2" s="99"/>
      <c r="EDM2" s="99"/>
      <c r="EDN2" s="99"/>
      <c r="EDO2" s="99"/>
      <c r="EDP2" s="99"/>
      <c r="EDQ2" s="99"/>
      <c r="EDR2" s="99"/>
      <c r="EDS2" s="99"/>
      <c r="EDT2" s="99"/>
      <c r="EDU2" s="99"/>
      <c r="EDV2" s="99"/>
      <c r="EDW2" s="99"/>
      <c r="EDX2" s="99"/>
      <c r="EDY2" s="99"/>
      <c r="EDZ2" s="99"/>
      <c r="EEA2" s="99"/>
      <c r="EEB2" s="99"/>
      <c r="EEC2" s="99"/>
      <c r="EED2" s="99"/>
      <c r="EEE2" s="99"/>
      <c r="EEF2" s="99"/>
      <c r="EEG2" s="99"/>
      <c r="EEH2" s="99"/>
      <c r="EEI2" s="99"/>
      <c r="EEJ2" s="99"/>
      <c r="EEK2" s="99"/>
      <c r="EEL2" s="99"/>
      <c r="EEM2" s="99"/>
      <c r="EEN2" s="99"/>
      <c r="EEO2" s="99"/>
      <c r="EEP2" s="99"/>
      <c r="EEQ2" s="99"/>
      <c r="EER2" s="99"/>
      <c r="EES2" s="99"/>
      <c r="EET2" s="99"/>
      <c r="EEU2" s="99"/>
      <c r="EEV2" s="99"/>
      <c r="EEW2" s="99"/>
      <c r="EEX2" s="99"/>
      <c r="EEY2" s="99"/>
      <c r="EEZ2" s="99"/>
      <c r="EFA2" s="99"/>
      <c r="EFB2" s="99"/>
      <c r="EFC2" s="99"/>
      <c r="EFD2" s="99"/>
      <c r="EFE2" s="99"/>
      <c r="EFF2" s="99"/>
      <c r="EFG2" s="99"/>
      <c r="EFH2" s="99"/>
      <c r="EFI2" s="99"/>
      <c r="EFJ2" s="99"/>
      <c r="EFK2" s="99"/>
      <c r="EFL2" s="99"/>
      <c r="EFM2" s="99"/>
      <c r="EFN2" s="99"/>
      <c r="EFO2" s="99"/>
      <c r="EFP2" s="99"/>
      <c r="EFQ2" s="99"/>
      <c r="EFR2" s="99"/>
      <c r="EFS2" s="99"/>
      <c r="EFT2" s="99"/>
      <c r="EFU2" s="99"/>
      <c r="EFV2" s="99"/>
      <c r="EFW2" s="99"/>
      <c r="EFX2" s="99"/>
      <c r="EFY2" s="99"/>
      <c r="EFZ2" s="99"/>
      <c r="EGA2" s="99"/>
      <c r="EGB2" s="99"/>
      <c r="EGC2" s="99"/>
      <c r="EGD2" s="99"/>
      <c r="EGE2" s="99"/>
      <c r="EGF2" s="99"/>
      <c r="EGG2" s="99"/>
      <c r="EGH2" s="99"/>
      <c r="EGI2" s="99"/>
      <c r="EGJ2" s="99"/>
      <c r="EGK2" s="99"/>
      <c r="EGL2" s="99"/>
      <c r="EGM2" s="99"/>
      <c r="EGN2" s="99"/>
      <c r="EGO2" s="99"/>
      <c r="EGP2" s="99"/>
      <c r="EGQ2" s="99"/>
      <c r="EGR2" s="99"/>
      <c r="EGS2" s="99"/>
      <c r="EGT2" s="99"/>
      <c r="EGU2" s="99"/>
      <c r="EGV2" s="99"/>
      <c r="EGW2" s="99"/>
      <c r="EGX2" s="99"/>
      <c r="EGY2" s="99"/>
      <c r="EGZ2" s="99"/>
      <c r="EHA2" s="99"/>
      <c r="EHB2" s="99"/>
      <c r="EHC2" s="99"/>
      <c r="EHD2" s="99"/>
      <c r="EHE2" s="99"/>
      <c r="EHF2" s="99"/>
      <c r="EHG2" s="99"/>
      <c r="EHH2" s="99"/>
      <c r="EHI2" s="99"/>
      <c r="EHJ2" s="99"/>
      <c r="EHK2" s="99"/>
      <c r="EHL2" s="99"/>
      <c r="EHM2" s="99"/>
      <c r="EHN2" s="99"/>
      <c r="EHO2" s="99"/>
      <c r="EHP2" s="99"/>
      <c r="EHQ2" s="99"/>
      <c r="EHR2" s="99"/>
      <c r="EHS2" s="99"/>
      <c r="EHT2" s="99"/>
      <c r="EHU2" s="99"/>
      <c r="EHV2" s="99"/>
      <c r="EHW2" s="99"/>
      <c r="EHX2" s="99"/>
      <c r="EHY2" s="99"/>
      <c r="EHZ2" s="99"/>
      <c r="EIA2" s="99"/>
      <c r="EIB2" s="99"/>
      <c r="EIC2" s="99"/>
      <c r="EID2" s="99"/>
      <c r="EIE2" s="99"/>
      <c r="EIF2" s="99"/>
      <c r="EIG2" s="99"/>
      <c r="EIH2" s="99"/>
      <c r="EII2" s="99"/>
      <c r="EIJ2" s="99"/>
      <c r="EIK2" s="99"/>
      <c r="EIL2" s="99"/>
      <c r="EIM2" s="99"/>
      <c r="EIN2" s="99"/>
      <c r="EIO2" s="99"/>
      <c r="EIP2" s="99"/>
      <c r="EIQ2" s="99"/>
      <c r="EIR2" s="99"/>
      <c r="EIS2" s="99"/>
      <c r="EIT2" s="99"/>
      <c r="EIU2" s="99"/>
      <c r="EIV2" s="99"/>
      <c r="EIW2" s="99"/>
      <c r="EIX2" s="99"/>
      <c r="EIY2" s="99"/>
      <c r="EIZ2" s="99"/>
      <c r="EJA2" s="99"/>
      <c r="EJB2" s="99"/>
      <c r="EJC2" s="99"/>
      <c r="EJD2" s="99"/>
      <c r="EJE2" s="99"/>
      <c r="EJF2" s="99"/>
      <c r="EJG2" s="99"/>
      <c r="EJH2" s="99"/>
      <c r="EJI2" s="99"/>
      <c r="EJJ2" s="99"/>
      <c r="EJK2" s="99"/>
      <c r="EJL2" s="99"/>
      <c r="EJM2" s="99"/>
      <c r="EJN2" s="99"/>
      <c r="EJO2" s="99"/>
      <c r="EJP2" s="99"/>
      <c r="EJQ2" s="99"/>
      <c r="EJR2" s="99"/>
      <c r="EJS2" s="99"/>
      <c r="EJT2" s="99"/>
      <c r="EJU2" s="99"/>
      <c r="EJV2" s="99"/>
      <c r="EJW2" s="99"/>
      <c r="EJX2" s="99"/>
      <c r="EJY2" s="99"/>
      <c r="EJZ2" s="99"/>
      <c r="EKA2" s="99"/>
      <c r="EKB2" s="99"/>
      <c r="EKC2" s="99"/>
      <c r="EKD2" s="99"/>
      <c r="EKE2" s="99"/>
      <c r="EKF2" s="99"/>
      <c r="EKG2" s="99"/>
      <c r="EKH2" s="99"/>
      <c r="EKI2" s="99"/>
      <c r="EKJ2" s="99"/>
      <c r="EKK2" s="99"/>
      <c r="EKL2" s="99"/>
      <c r="EKM2" s="99"/>
      <c r="EKN2" s="99"/>
      <c r="EKO2" s="99"/>
      <c r="EKP2" s="99"/>
      <c r="EKQ2" s="99"/>
      <c r="EKR2" s="99"/>
      <c r="EKS2" s="99"/>
      <c r="EKT2" s="99"/>
      <c r="EKU2" s="99"/>
      <c r="EKV2" s="99"/>
      <c r="EKW2" s="99"/>
      <c r="EKX2" s="99"/>
      <c r="EKY2" s="99"/>
      <c r="EKZ2" s="99"/>
      <c r="ELA2" s="99"/>
      <c r="ELB2" s="99"/>
      <c r="ELC2" s="99"/>
      <c r="ELD2" s="99"/>
      <c r="ELE2" s="99"/>
      <c r="ELF2" s="99"/>
      <c r="ELG2" s="99"/>
      <c r="ELH2" s="99"/>
      <c r="ELI2" s="99"/>
      <c r="ELJ2" s="99"/>
      <c r="ELK2" s="99"/>
      <c r="ELL2" s="99"/>
      <c r="ELM2" s="99"/>
      <c r="ELN2" s="99"/>
      <c r="ELO2" s="99"/>
      <c r="ELP2" s="99"/>
      <c r="ELQ2" s="99"/>
      <c r="ELR2" s="99"/>
      <c r="ELS2" s="99"/>
      <c r="ELT2" s="99"/>
      <c r="ELU2" s="99"/>
      <c r="ELV2" s="99"/>
      <c r="ELW2" s="99"/>
      <c r="ELX2" s="99"/>
      <c r="ELY2" s="99"/>
      <c r="ELZ2" s="99"/>
      <c r="EMA2" s="99"/>
      <c r="EMB2" s="99"/>
      <c r="EMC2" s="99"/>
      <c r="EMD2" s="99"/>
      <c r="EME2" s="99"/>
      <c r="EMF2" s="99"/>
      <c r="EMG2" s="99"/>
      <c r="EMH2" s="99"/>
      <c r="EMI2" s="99"/>
      <c r="EMJ2" s="99"/>
      <c r="EMK2" s="99"/>
      <c r="EML2" s="99"/>
      <c r="EMM2" s="99"/>
      <c r="EMN2" s="99"/>
      <c r="EMO2" s="99"/>
      <c r="EMP2" s="99"/>
      <c r="EMQ2" s="99"/>
      <c r="EMR2" s="99"/>
      <c r="EMS2" s="99"/>
      <c r="EMT2" s="99"/>
      <c r="EMU2" s="99"/>
      <c r="EMV2" s="99"/>
      <c r="EMW2" s="99"/>
      <c r="EMX2" s="99"/>
      <c r="EMY2" s="99"/>
      <c r="EMZ2" s="99"/>
      <c r="ENA2" s="99"/>
      <c r="ENB2" s="99"/>
      <c r="ENC2" s="99"/>
      <c r="END2" s="99"/>
      <c r="ENE2" s="99"/>
      <c r="ENF2" s="99"/>
      <c r="ENG2" s="99"/>
      <c r="ENH2" s="99"/>
      <c r="ENI2" s="99"/>
      <c r="ENJ2" s="99"/>
      <c r="ENK2" s="99"/>
      <c r="ENL2" s="99"/>
      <c r="ENM2" s="99"/>
      <c r="ENN2" s="99"/>
      <c r="ENO2" s="99"/>
      <c r="ENP2" s="99"/>
      <c r="ENQ2" s="99"/>
      <c r="ENR2" s="99"/>
      <c r="ENS2" s="99"/>
      <c r="ENT2" s="99"/>
      <c r="ENU2" s="99"/>
      <c r="ENV2" s="99"/>
      <c r="ENW2" s="99"/>
      <c r="ENX2" s="99"/>
      <c r="ENY2" s="99"/>
      <c r="ENZ2" s="99"/>
      <c r="EOA2" s="99"/>
      <c r="EOB2" s="99"/>
      <c r="EOC2" s="99"/>
      <c r="EOD2" s="99"/>
      <c r="EOE2" s="99"/>
      <c r="EOF2" s="99"/>
      <c r="EOG2" s="99"/>
      <c r="EOH2" s="99"/>
      <c r="EOI2" s="99"/>
      <c r="EOJ2" s="99"/>
      <c r="EOK2" s="99"/>
      <c r="EOL2" s="99"/>
      <c r="EOM2" s="99"/>
      <c r="EON2" s="99"/>
      <c r="EOO2" s="99"/>
      <c r="EOP2" s="99"/>
      <c r="EOQ2" s="99"/>
      <c r="EOR2" s="99"/>
      <c r="EOS2" s="99"/>
      <c r="EOT2" s="99"/>
      <c r="EOU2" s="99"/>
      <c r="EOV2" s="99"/>
      <c r="EOW2" s="99"/>
      <c r="EOX2" s="99"/>
      <c r="EOY2" s="99"/>
      <c r="EOZ2" s="99"/>
      <c r="EPA2" s="99"/>
      <c r="EPB2" s="99"/>
      <c r="EPC2" s="99"/>
      <c r="EPD2" s="99"/>
      <c r="EPE2" s="99"/>
      <c r="EPF2" s="99"/>
      <c r="EPG2" s="99"/>
      <c r="EPH2" s="99"/>
      <c r="EPI2" s="99"/>
      <c r="EPJ2" s="99"/>
      <c r="EPK2" s="99"/>
      <c r="EPL2" s="99"/>
      <c r="EPM2" s="99"/>
      <c r="EPN2" s="99"/>
      <c r="EPO2" s="99"/>
      <c r="EPP2" s="99"/>
      <c r="EPQ2" s="99"/>
      <c r="EPR2" s="99"/>
      <c r="EPS2" s="99"/>
      <c r="EPT2" s="99"/>
      <c r="EPU2" s="99"/>
      <c r="EPV2" s="99"/>
      <c r="EPW2" s="99"/>
      <c r="EPX2" s="99"/>
      <c r="EPY2" s="99"/>
      <c r="EPZ2" s="99"/>
      <c r="EQA2" s="99"/>
      <c r="EQB2" s="99"/>
      <c r="EQC2" s="99"/>
      <c r="EQD2" s="99"/>
      <c r="EQE2" s="99"/>
      <c r="EQF2" s="99"/>
      <c r="EQG2" s="99"/>
      <c r="EQH2" s="99"/>
      <c r="EQI2" s="99"/>
      <c r="EQJ2" s="99"/>
      <c r="EQK2" s="99"/>
      <c r="EQL2" s="99"/>
      <c r="EQM2" s="99"/>
      <c r="EQN2" s="99"/>
      <c r="EQO2" s="99"/>
      <c r="EQP2" s="99"/>
      <c r="EQQ2" s="99"/>
      <c r="EQR2" s="99"/>
      <c r="EQS2" s="99"/>
      <c r="EQT2" s="99"/>
      <c r="EQU2" s="99"/>
      <c r="EQV2" s="99"/>
      <c r="EQW2" s="99"/>
      <c r="EQX2" s="99"/>
      <c r="EQY2" s="99"/>
      <c r="EQZ2" s="99"/>
      <c r="ERA2" s="99"/>
      <c r="ERB2" s="99"/>
      <c r="ERC2" s="99"/>
      <c r="ERD2" s="99"/>
      <c r="ERE2" s="99"/>
      <c r="ERF2" s="99"/>
      <c r="ERG2" s="99"/>
      <c r="ERH2" s="99"/>
      <c r="ERI2" s="99"/>
      <c r="ERJ2" s="99"/>
      <c r="ERK2" s="99"/>
      <c r="ERL2" s="99"/>
      <c r="ERM2" s="99"/>
      <c r="ERN2" s="99"/>
      <c r="ERO2" s="99"/>
      <c r="ERP2" s="99"/>
      <c r="ERQ2" s="99"/>
      <c r="ERR2" s="99"/>
      <c r="ERS2" s="99"/>
      <c r="ERT2" s="99"/>
      <c r="ERU2" s="99"/>
      <c r="ERV2" s="99"/>
      <c r="ERW2" s="99"/>
      <c r="ERX2" s="99"/>
      <c r="ERY2" s="99"/>
      <c r="ERZ2" s="99"/>
      <c r="ESA2" s="99"/>
      <c r="ESB2" s="99"/>
      <c r="ESC2" s="99"/>
      <c r="ESD2" s="99"/>
      <c r="ESE2" s="99"/>
      <c r="ESF2" s="99"/>
      <c r="ESG2" s="99"/>
      <c r="ESH2" s="99"/>
      <c r="ESI2" s="99"/>
      <c r="ESJ2" s="99"/>
      <c r="ESK2" s="99"/>
      <c r="ESL2" s="99"/>
      <c r="ESM2" s="99"/>
      <c r="ESN2" s="99"/>
      <c r="ESO2" s="99"/>
      <c r="ESP2" s="99"/>
      <c r="ESQ2" s="99"/>
      <c r="ESR2" s="99"/>
      <c r="ESS2" s="99"/>
      <c r="EST2" s="99"/>
      <c r="ESU2" s="99"/>
      <c r="ESV2" s="99"/>
      <c r="ESW2" s="99"/>
      <c r="ESX2" s="99"/>
      <c r="ESY2" s="99"/>
      <c r="ESZ2" s="99"/>
      <c r="ETA2" s="99"/>
      <c r="ETB2" s="99"/>
      <c r="ETC2" s="99"/>
      <c r="ETD2" s="99"/>
      <c r="ETE2" s="99"/>
      <c r="ETF2" s="99"/>
      <c r="ETG2" s="99"/>
      <c r="ETH2" s="99"/>
      <c r="ETI2" s="99"/>
      <c r="ETJ2" s="99"/>
      <c r="ETK2" s="99"/>
      <c r="ETL2" s="99"/>
      <c r="ETM2" s="99"/>
      <c r="ETN2" s="99"/>
      <c r="ETO2" s="99"/>
      <c r="ETP2" s="99"/>
      <c r="ETQ2" s="99"/>
      <c r="ETR2" s="99"/>
      <c r="ETS2" s="99"/>
      <c r="ETT2" s="99"/>
      <c r="ETU2" s="99"/>
      <c r="ETV2" s="99"/>
      <c r="ETW2" s="99"/>
      <c r="ETX2" s="99"/>
      <c r="ETY2" s="99"/>
      <c r="ETZ2" s="99"/>
      <c r="EUA2" s="99"/>
      <c r="EUB2" s="99"/>
      <c r="EUC2" s="99"/>
      <c r="EUD2" s="99"/>
      <c r="EUE2" s="99"/>
      <c r="EUF2" s="99"/>
      <c r="EUG2" s="99"/>
      <c r="EUH2" s="99"/>
      <c r="EUI2" s="99"/>
      <c r="EUJ2" s="99"/>
      <c r="EUK2" s="99"/>
      <c r="EUL2" s="99"/>
      <c r="EUM2" s="99"/>
      <c r="EUN2" s="99"/>
      <c r="EUO2" s="99"/>
      <c r="EUP2" s="99"/>
      <c r="EUQ2" s="99"/>
      <c r="EUR2" s="99"/>
      <c r="EUS2" s="99"/>
      <c r="EUT2" s="99"/>
      <c r="EUU2" s="99"/>
      <c r="EUV2" s="99"/>
      <c r="EUW2" s="99"/>
      <c r="EUX2" s="99"/>
      <c r="EUY2" s="99"/>
      <c r="EUZ2" s="99"/>
      <c r="EVA2" s="99"/>
      <c r="EVB2" s="99"/>
      <c r="EVC2" s="99"/>
      <c r="EVD2" s="99"/>
      <c r="EVE2" s="99"/>
      <c r="EVF2" s="99"/>
      <c r="EVG2" s="99"/>
      <c r="EVH2" s="99"/>
      <c r="EVI2" s="99"/>
      <c r="EVJ2" s="99"/>
      <c r="EVK2" s="99"/>
      <c r="EVL2" s="99"/>
      <c r="EVM2" s="99"/>
      <c r="EVN2" s="99"/>
      <c r="EVO2" s="99"/>
      <c r="EVP2" s="99"/>
      <c r="EVQ2" s="99"/>
      <c r="EVR2" s="99"/>
      <c r="EVS2" s="99"/>
      <c r="EVT2" s="99"/>
      <c r="EVU2" s="99"/>
      <c r="EVV2" s="99"/>
      <c r="EVW2" s="99"/>
      <c r="EVX2" s="99"/>
      <c r="EVY2" s="99"/>
      <c r="EVZ2" s="99"/>
      <c r="EWA2" s="99"/>
      <c r="EWB2" s="99"/>
      <c r="EWC2" s="99"/>
      <c r="EWD2" s="99"/>
      <c r="EWE2" s="99"/>
      <c r="EWF2" s="99"/>
      <c r="EWG2" s="99"/>
      <c r="EWH2" s="99"/>
      <c r="EWI2" s="99"/>
      <c r="EWJ2" s="99"/>
      <c r="EWK2" s="99"/>
      <c r="EWL2" s="99"/>
      <c r="EWM2" s="99"/>
      <c r="EWN2" s="99"/>
      <c r="EWO2" s="99"/>
      <c r="EWP2" s="99"/>
      <c r="EWQ2" s="99"/>
      <c r="EWR2" s="99"/>
      <c r="EWS2" s="99"/>
      <c r="EWT2" s="99"/>
      <c r="EWU2" s="99"/>
      <c r="EWV2" s="99"/>
      <c r="EWW2" s="99"/>
      <c r="EWX2" s="99"/>
      <c r="EWY2" s="99"/>
      <c r="EWZ2" s="99"/>
      <c r="EXA2" s="99"/>
      <c r="EXB2" s="99"/>
      <c r="EXC2" s="99"/>
      <c r="EXD2" s="99"/>
      <c r="EXE2" s="99"/>
      <c r="EXF2" s="99"/>
      <c r="EXG2" s="99"/>
      <c r="EXH2" s="99"/>
      <c r="EXI2" s="99"/>
      <c r="EXJ2" s="99"/>
      <c r="EXK2" s="99"/>
      <c r="EXL2" s="99"/>
      <c r="EXM2" s="99"/>
      <c r="EXN2" s="99"/>
      <c r="EXO2" s="99"/>
      <c r="EXP2" s="99"/>
      <c r="EXQ2" s="99"/>
      <c r="EXR2" s="99"/>
      <c r="EXS2" s="99"/>
      <c r="EXT2" s="99"/>
      <c r="EXU2" s="99"/>
      <c r="EXV2" s="99"/>
      <c r="EXW2" s="99"/>
      <c r="EXX2" s="99"/>
      <c r="EXY2" s="99"/>
      <c r="EXZ2" s="99"/>
      <c r="EYA2" s="99"/>
      <c r="EYB2" s="99"/>
      <c r="EYC2" s="99"/>
      <c r="EYD2" s="99"/>
      <c r="EYE2" s="99"/>
      <c r="EYF2" s="99"/>
      <c r="EYG2" s="99"/>
      <c r="EYH2" s="99"/>
      <c r="EYI2" s="99"/>
      <c r="EYJ2" s="99"/>
      <c r="EYK2" s="99"/>
      <c r="EYL2" s="99"/>
      <c r="EYM2" s="99"/>
      <c r="EYN2" s="99"/>
      <c r="EYO2" s="99"/>
      <c r="EYP2" s="99"/>
      <c r="EYQ2" s="99"/>
      <c r="EYR2" s="99"/>
      <c r="EYS2" s="99"/>
      <c r="EYT2" s="99"/>
      <c r="EYU2" s="99"/>
      <c r="EYV2" s="99"/>
      <c r="EYW2" s="99"/>
      <c r="EYX2" s="99"/>
      <c r="EYY2" s="99"/>
      <c r="EYZ2" s="99"/>
      <c r="EZA2" s="99"/>
      <c r="EZB2" s="99"/>
      <c r="EZC2" s="99"/>
      <c r="EZD2" s="99"/>
      <c r="EZE2" s="99"/>
      <c r="EZF2" s="99"/>
      <c r="EZG2" s="99"/>
      <c r="EZH2" s="99"/>
      <c r="EZI2" s="99"/>
      <c r="EZJ2" s="99"/>
      <c r="EZK2" s="99"/>
      <c r="EZL2" s="99"/>
      <c r="EZM2" s="99"/>
      <c r="EZN2" s="99"/>
      <c r="EZO2" s="99"/>
      <c r="EZP2" s="99"/>
      <c r="EZQ2" s="99"/>
      <c r="EZR2" s="99"/>
      <c r="EZS2" s="99"/>
      <c r="EZT2" s="99"/>
      <c r="EZU2" s="99"/>
      <c r="EZV2" s="99"/>
      <c r="EZW2" s="99"/>
      <c r="EZX2" s="99"/>
      <c r="EZY2" s="99"/>
      <c r="EZZ2" s="99"/>
      <c r="FAA2" s="99"/>
      <c r="FAB2" s="99"/>
      <c r="FAC2" s="99"/>
      <c r="FAD2" s="99"/>
      <c r="FAE2" s="99"/>
      <c r="FAF2" s="99"/>
      <c r="FAG2" s="99"/>
      <c r="FAH2" s="99"/>
      <c r="FAI2" s="99"/>
      <c r="FAJ2" s="99"/>
      <c r="FAK2" s="99"/>
      <c r="FAL2" s="99"/>
      <c r="FAM2" s="99"/>
      <c r="FAN2" s="99"/>
      <c r="FAO2" s="99"/>
      <c r="FAP2" s="99"/>
      <c r="FAQ2" s="99"/>
      <c r="FAR2" s="99"/>
      <c r="FAS2" s="99"/>
      <c r="FAT2" s="99"/>
      <c r="FAU2" s="99"/>
      <c r="FAV2" s="99"/>
      <c r="FAW2" s="99"/>
      <c r="FAX2" s="99"/>
      <c r="FAY2" s="99"/>
      <c r="FAZ2" s="99"/>
      <c r="FBA2" s="99"/>
      <c r="FBB2" s="99"/>
      <c r="FBC2" s="99"/>
      <c r="FBD2" s="99"/>
      <c r="FBE2" s="99"/>
      <c r="FBF2" s="99"/>
      <c r="FBG2" s="99"/>
      <c r="FBH2" s="99"/>
      <c r="FBI2" s="99"/>
      <c r="FBJ2" s="99"/>
      <c r="FBK2" s="99"/>
      <c r="FBL2" s="99"/>
      <c r="FBM2" s="99"/>
      <c r="FBN2" s="99"/>
      <c r="FBO2" s="99"/>
      <c r="FBP2" s="99"/>
      <c r="FBQ2" s="99"/>
      <c r="FBR2" s="99"/>
      <c r="FBS2" s="99"/>
      <c r="FBT2" s="99"/>
      <c r="FBU2" s="99"/>
      <c r="FBV2" s="99"/>
      <c r="FBW2" s="99"/>
      <c r="FBX2" s="99"/>
      <c r="FBY2" s="99"/>
      <c r="FBZ2" s="99"/>
      <c r="FCA2" s="99"/>
      <c r="FCB2" s="99"/>
      <c r="FCC2" s="99"/>
      <c r="FCD2" s="99"/>
      <c r="FCE2" s="99"/>
      <c r="FCF2" s="99"/>
      <c r="FCG2" s="99"/>
      <c r="FCH2" s="99"/>
      <c r="FCI2" s="99"/>
      <c r="FCJ2" s="99"/>
      <c r="FCK2" s="99"/>
      <c r="FCL2" s="99"/>
      <c r="FCM2" s="99"/>
      <c r="FCN2" s="99"/>
      <c r="FCO2" s="99"/>
      <c r="FCP2" s="99"/>
      <c r="FCQ2" s="99"/>
      <c r="FCR2" s="99"/>
      <c r="FCS2" s="99"/>
      <c r="FCT2" s="99"/>
      <c r="FCU2" s="99"/>
      <c r="FCV2" s="99"/>
      <c r="FCW2" s="99"/>
      <c r="FCX2" s="99"/>
      <c r="FCY2" s="99"/>
      <c r="FCZ2" s="99"/>
      <c r="FDA2" s="99"/>
      <c r="FDB2" s="99"/>
      <c r="FDC2" s="99"/>
      <c r="FDD2" s="99"/>
      <c r="FDE2" s="99"/>
      <c r="FDF2" s="99"/>
      <c r="FDG2" s="99"/>
      <c r="FDH2" s="99"/>
      <c r="FDI2" s="99"/>
      <c r="FDJ2" s="99"/>
      <c r="FDK2" s="99"/>
      <c r="FDL2" s="99"/>
      <c r="FDM2" s="99"/>
      <c r="FDN2" s="99"/>
      <c r="FDO2" s="99"/>
      <c r="FDP2" s="99"/>
      <c r="FDQ2" s="99"/>
      <c r="FDR2" s="99"/>
      <c r="FDS2" s="99"/>
      <c r="FDT2" s="99"/>
      <c r="FDU2" s="99"/>
      <c r="FDV2" s="99"/>
      <c r="FDW2" s="99"/>
      <c r="FDX2" s="99"/>
      <c r="FDY2" s="99"/>
      <c r="FDZ2" s="99"/>
      <c r="FEA2" s="99"/>
      <c r="FEB2" s="99"/>
      <c r="FEC2" s="99"/>
      <c r="FED2" s="99"/>
      <c r="FEE2" s="99"/>
      <c r="FEF2" s="99"/>
      <c r="FEG2" s="99"/>
      <c r="FEH2" s="99"/>
      <c r="FEI2" s="99"/>
      <c r="FEJ2" s="99"/>
      <c r="FEK2" s="99"/>
      <c r="FEL2" s="99"/>
      <c r="FEM2" s="99"/>
      <c r="FEN2" s="99"/>
      <c r="FEO2" s="99"/>
      <c r="FEP2" s="99"/>
      <c r="FEQ2" s="99"/>
      <c r="FER2" s="99"/>
      <c r="FES2" s="99"/>
      <c r="FET2" s="99"/>
      <c r="FEU2" s="99"/>
      <c r="FEV2" s="99"/>
      <c r="FEW2" s="99"/>
      <c r="FEX2" s="99"/>
      <c r="FEY2" s="99"/>
      <c r="FEZ2" s="99"/>
      <c r="FFA2" s="99"/>
      <c r="FFB2" s="99"/>
      <c r="FFC2" s="99"/>
      <c r="FFD2" s="99"/>
      <c r="FFE2" s="99"/>
      <c r="FFF2" s="99"/>
      <c r="FFG2" s="99"/>
      <c r="FFH2" s="99"/>
      <c r="FFI2" s="99"/>
      <c r="FFJ2" s="99"/>
      <c r="FFK2" s="99"/>
      <c r="FFL2" s="99"/>
      <c r="FFM2" s="99"/>
      <c r="FFN2" s="99"/>
      <c r="FFO2" s="99"/>
      <c r="FFP2" s="99"/>
      <c r="FFQ2" s="99"/>
      <c r="FFR2" s="99"/>
      <c r="FFS2" s="99"/>
      <c r="FFT2" s="99"/>
      <c r="FFU2" s="99"/>
      <c r="FFV2" s="99"/>
      <c r="FFW2" s="99"/>
      <c r="FFX2" s="99"/>
      <c r="FFY2" s="99"/>
      <c r="FFZ2" s="99"/>
      <c r="FGA2" s="99"/>
      <c r="FGB2" s="99"/>
      <c r="FGC2" s="99"/>
      <c r="FGD2" s="99"/>
      <c r="FGE2" s="99"/>
      <c r="FGF2" s="99"/>
      <c r="FGG2" s="99"/>
      <c r="FGH2" s="99"/>
      <c r="FGI2" s="99"/>
      <c r="FGJ2" s="99"/>
      <c r="FGK2" s="99"/>
      <c r="FGL2" s="99"/>
      <c r="FGM2" s="99"/>
      <c r="FGN2" s="99"/>
      <c r="FGO2" s="99"/>
      <c r="FGP2" s="99"/>
      <c r="FGQ2" s="99"/>
      <c r="FGR2" s="99"/>
      <c r="FGS2" s="99"/>
      <c r="FGT2" s="99"/>
      <c r="FGU2" s="99"/>
      <c r="FGV2" s="99"/>
      <c r="FGW2" s="99"/>
      <c r="FGX2" s="99"/>
      <c r="FGY2" s="99"/>
      <c r="FGZ2" s="99"/>
      <c r="FHA2" s="99"/>
      <c r="FHB2" s="99"/>
      <c r="FHC2" s="99"/>
      <c r="FHD2" s="99"/>
      <c r="FHE2" s="99"/>
      <c r="FHF2" s="99"/>
      <c r="FHG2" s="99"/>
      <c r="FHH2" s="99"/>
      <c r="FHI2" s="99"/>
      <c r="FHJ2" s="99"/>
      <c r="FHK2" s="99"/>
      <c r="FHL2" s="99"/>
      <c r="FHM2" s="99"/>
      <c r="FHN2" s="99"/>
      <c r="FHO2" s="99"/>
      <c r="FHP2" s="99"/>
      <c r="FHQ2" s="99"/>
      <c r="FHR2" s="99"/>
      <c r="FHS2" s="99"/>
      <c r="FHT2" s="99"/>
      <c r="FHU2" s="99"/>
      <c r="FHV2" s="99"/>
      <c r="FHW2" s="99"/>
      <c r="FHX2" s="99"/>
      <c r="FHY2" s="99"/>
      <c r="FHZ2" s="99"/>
      <c r="FIA2" s="99"/>
      <c r="FIB2" s="99"/>
      <c r="FIC2" s="99"/>
      <c r="FID2" s="99"/>
      <c r="FIE2" s="99"/>
      <c r="FIF2" s="99"/>
      <c r="FIG2" s="99"/>
      <c r="FIH2" s="99"/>
      <c r="FII2" s="99"/>
      <c r="FIJ2" s="99"/>
      <c r="FIK2" s="99"/>
      <c r="FIL2" s="99"/>
      <c r="FIM2" s="99"/>
      <c r="FIN2" s="99"/>
      <c r="FIO2" s="99"/>
      <c r="FIP2" s="99"/>
      <c r="FIQ2" s="99"/>
      <c r="FIR2" s="99"/>
      <c r="FIS2" s="99"/>
      <c r="FIT2" s="99"/>
      <c r="FIU2" s="99"/>
      <c r="FIV2" s="99"/>
      <c r="FIW2" s="99"/>
      <c r="FIX2" s="99"/>
      <c r="FIY2" s="99"/>
      <c r="FIZ2" s="99"/>
      <c r="FJA2" s="99"/>
      <c r="FJB2" s="99"/>
      <c r="FJC2" s="99"/>
      <c r="FJD2" s="99"/>
      <c r="FJE2" s="99"/>
      <c r="FJF2" s="99"/>
      <c r="FJG2" s="99"/>
      <c r="FJH2" s="99"/>
      <c r="FJI2" s="99"/>
      <c r="FJJ2" s="99"/>
      <c r="FJK2" s="99"/>
      <c r="FJL2" s="99"/>
      <c r="FJM2" s="99"/>
      <c r="FJN2" s="99"/>
      <c r="FJO2" s="99"/>
      <c r="FJP2" s="99"/>
      <c r="FJQ2" s="99"/>
      <c r="FJR2" s="99"/>
      <c r="FJS2" s="99"/>
      <c r="FJT2" s="99"/>
      <c r="FJU2" s="99"/>
      <c r="FJV2" s="99"/>
      <c r="FJW2" s="99"/>
      <c r="FJX2" s="99"/>
      <c r="FJY2" s="99"/>
      <c r="FJZ2" s="99"/>
      <c r="FKA2" s="99"/>
      <c r="FKB2" s="99"/>
      <c r="FKC2" s="99"/>
      <c r="FKD2" s="99"/>
      <c r="FKE2" s="99"/>
      <c r="FKF2" s="99"/>
      <c r="FKG2" s="99"/>
      <c r="FKH2" s="99"/>
      <c r="FKI2" s="99"/>
      <c r="FKJ2" s="99"/>
      <c r="FKK2" s="99"/>
      <c r="FKL2" s="99"/>
      <c r="FKM2" s="99"/>
      <c r="FKN2" s="99"/>
      <c r="FKO2" s="99"/>
      <c r="FKP2" s="99"/>
      <c r="FKQ2" s="99"/>
      <c r="FKR2" s="99"/>
      <c r="FKS2" s="99"/>
      <c r="FKT2" s="99"/>
      <c r="FKU2" s="99"/>
      <c r="FKV2" s="99"/>
      <c r="FKW2" s="99"/>
      <c r="FKX2" s="99"/>
      <c r="FKY2" s="99"/>
      <c r="FKZ2" s="99"/>
      <c r="FLA2" s="99"/>
      <c r="FLB2" s="99"/>
      <c r="FLC2" s="99"/>
      <c r="FLD2" s="99"/>
      <c r="FLE2" s="99"/>
      <c r="FLF2" s="99"/>
      <c r="FLG2" s="99"/>
      <c r="FLH2" s="99"/>
      <c r="FLI2" s="99"/>
      <c r="FLJ2" s="99"/>
      <c r="FLK2" s="99"/>
      <c r="FLL2" s="99"/>
      <c r="FLM2" s="99"/>
      <c r="FLN2" s="99"/>
      <c r="FLO2" s="99"/>
      <c r="FLP2" s="99"/>
      <c r="FLQ2" s="99"/>
      <c r="FLR2" s="99"/>
      <c r="FLS2" s="99"/>
      <c r="FLT2" s="99"/>
      <c r="FLU2" s="99"/>
      <c r="FLV2" s="99"/>
      <c r="FLW2" s="99"/>
      <c r="FLX2" s="99"/>
      <c r="FLY2" s="99"/>
      <c r="FLZ2" s="99"/>
      <c r="FMA2" s="99"/>
      <c r="FMB2" s="99"/>
      <c r="FMC2" s="99"/>
      <c r="FMD2" s="99"/>
      <c r="FME2" s="99"/>
      <c r="FMF2" s="99"/>
      <c r="FMG2" s="99"/>
      <c r="FMH2" s="99"/>
      <c r="FMI2" s="99"/>
      <c r="FMJ2" s="99"/>
      <c r="FMK2" s="99"/>
      <c r="FML2" s="99"/>
      <c r="FMM2" s="99"/>
      <c r="FMN2" s="99"/>
      <c r="FMO2" s="99"/>
      <c r="FMP2" s="99"/>
      <c r="FMQ2" s="99"/>
      <c r="FMR2" s="99"/>
      <c r="FMS2" s="99"/>
      <c r="FMT2" s="99"/>
      <c r="FMU2" s="99"/>
      <c r="FMV2" s="99"/>
      <c r="FMW2" s="99"/>
      <c r="FMX2" s="99"/>
      <c r="FMY2" s="99"/>
      <c r="FMZ2" s="99"/>
      <c r="FNA2" s="99"/>
      <c r="FNB2" s="99"/>
      <c r="FNC2" s="99"/>
      <c r="FND2" s="99"/>
      <c r="FNE2" s="99"/>
      <c r="FNF2" s="99"/>
      <c r="FNG2" s="99"/>
      <c r="FNH2" s="99"/>
      <c r="FNI2" s="99"/>
      <c r="FNJ2" s="99"/>
      <c r="FNK2" s="99"/>
      <c r="FNL2" s="99"/>
      <c r="FNM2" s="99"/>
      <c r="FNN2" s="99"/>
      <c r="FNO2" s="99"/>
      <c r="FNP2" s="99"/>
      <c r="FNQ2" s="99"/>
      <c r="FNR2" s="99"/>
      <c r="FNS2" s="99"/>
      <c r="FNT2" s="99"/>
      <c r="FNU2" s="99"/>
      <c r="FNV2" s="99"/>
      <c r="FNW2" s="99"/>
      <c r="FNX2" s="99"/>
      <c r="FNY2" s="99"/>
      <c r="FNZ2" s="99"/>
      <c r="FOA2" s="99"/>
      <c r="FOB2" s="99"/>
      <c r="FOC2" s="99"/>
      <c r="FOD2" s="99"/>
      <c r="FOE2" s="99"/>
      <c r="FOF2" s="99"/>
      <c r="FOG2" s="99"/>
      <c r="FOH2" s="99"/>
      <c r="FOI2" s="99"/>
      <c r="FOJ2" s="99"/>
      <c r="FOK2" s="99"/>
      <c r="FOL2" s="99"/>
      <c r="FOM2" s="99"/>
      <c r="FON2" s="99"/>
      <c r="FOO2" s="99"/>
      <c r="FOP2" s="99"/>
      <c r="FOQ2" s="99"/>
      <c r="FOR2" s="99"/>
      <c r="FOS2" s="99"/>
      <c r="FOT2" s="99"/>
      <c r="FOU2" s="99"/>
      <c r="FOV2" s="99"/>
      <c r="FOW2" s="99"/>
      <c r="FOX2" s="99"/>
      <c r="FOY2" s="99"/>
      <c r="FOZ2" s="99"/>
      <c r="FPA2" s="99"/>
      <c r="FPB2" s="99"/>
      <c r="FPC2" s="99"/>
      <c r="FPD2" s="99"/>
      <c r="FPE2" s="99"/>
      <c r="FPF2" s="99"/>
      <c r="FPG2" s="99"/>
      <c r="FPH2" s="99"/>
      <c r="FPI2" s="99"/>
      <c r="FPJ2" s="99"/>
      <c r="FPK2" s="99"/>
      <c r="FPL2" s="99"/>
      <c r="FPM2" s="99"/>
      <c r="FPN2" s="99"/>
      <c r="FPO2" s="99"/>
      <c r="FPP2" s="99"/>
      <c r="FPQ2" s="99"/>
      <c r="FPR2" s="99"/>
      <c r="FPS2" s="99"/>
      <c r="FPT2" s="99"/>
      <c r="FPU2" s="99"/>
      <c r="FPV2" s="99"/>
      <c r="FPW2" s="99"/>
      <c r="FPX2" s="99"/>
      <c r="FPY2" s="99"/>
      <c r="FPZ2" s="99"/>
      <c r="FQA2" s="99"/>
      <c r="FQB2" s="99"/>
      <c r="FQC2" s="99"/>
      <c r="FQD2" s="99"/>
      <c r="FQE2" s="99"/>
      <c r="FQF2" s="99"/>
      <c r="FQG2" s="99"/>
      <c r="FQH2" s="99"/>
      <c r="FQI2" s="99"/>
      <c r="FQJ2" s="99"/>
      <c r="FQK2" s="99"/>
      <c r="FQL2" s="99"/>
      <c r="FQM2" s="99"/>
      <c r="FQN2" s="99"/>
      <c r="FQO2" s="99"/>
      <c r="FQP2" s="99"/>
      <c r="FQQ2" s="99"/>
      <c r="FQR2" s="99"/>
      <c r="FQS2" s="99"/>
      <c r="FQT2" s="99"/>
      <c r="FQU2" s="99"/>
      <c r="FQV2" s="99"/>
      <c r="FQW2" s="99"/>
      <c r="FQX2" s="99"/>
      <c r="FQY2" s="99"/>
      <c r="FQZ2" s="99"/>
      <c r="FRA2" s="99"/>
      <c r="FRB2" s="99"/>
      <c r="FRC2" s="99"/>
      <c r="FRD2" s="99"/>
      <c r="FRE2" s="99"/>
      <c r="FRF2" s="99"/>
      <c r="FRG2" s="99"/>
      <c r="FRH2" s="99"/>
      <c r="FRI2" s="99"/>
      <c r="FRJ2" s="99"/>
      <c r="FRK2" s="99"/>
      <c r="FRL2" s="99"/>
      <c r="FRM2" s="99"/>
      <c r="FRN2" s="99"/>
      <c r="FRO2" s="99"/>
      <c r="FRP2" s="99"/>
      <c r="FRQ2" s="99"/>
      <c r="FRR2" s="99"/>
      <c r="FRS2" s="99"/>
      <c r="FRT2" s="99"/>
      <c r="FRU2" s="99"/>
      <c r="FRV2" s="99"/>
      <c r="FRW2" s="99"/>
      <c r="FRX2" s="99"/>
      <c r="FRY2" s="99"/>
      <c r="FRZ2" s="99"/>
      <c r="FSA2" s="99"/>
      <c r="FSB2" s="99"/>
      <c r="FSC2" s="99"/>
      <c r="FSD2" s="99"/>
      <c r="FSE2" s="99"/>
      <c r="FSF2" s="99"/>
      <c r="FSG2" s="99"/>
      <c r="FSH2" s="99"/>
      <c r="FSI2" s="99"/>
      <c r="FSJ2" s="99"/>
      <c r="FSK2" s="99"/>
      <c r="FSL2" s="99"/>
      <c r="FSM2" s="99"/>
      <c r="FSN2" s="99"/>
      <c r="FSO2" s="99"/>
      <c r="FSP2" s="99"/>
      <c r="FSQ2" s="99"/>
      <c r="FSR2" s="99"/>
      <c r="FSS2" s="99"/>
      <c r="FST2" s="99"/>
      <c r="FSU2" s="99"/>
      <c r="FSV2" s="99"/>
      <c r="FSW2" s="99"/>
      <c r="FSX2" s="99"/>
      <c r="FSY2" s="99"/>
      <c r="FSZ2" s="99"/>
      <c r="FTA2" s="99"/>
      <c r="FTB2" s="99"/>
      <c r="FTC2" s="99"/>
      <c r="FTD2" s="99"/>
      <c r="FTE2" s="99"/>
      <c r="FTF2" s="99"/>
      <c r="FTG2" s="99"/>
      <c r="FTH2" s="99"/>
      <c r="FTI2" s="99"/>
      <c r="FTJ2" s="99"/>
      <c r="FTK2" s="99"/>
      <c r="FTL2" s="99"/>
      <c r="FTM2" s="99"/>
      <c r="FTN2" s="99"/>
      <c r="FTO2" s="99"/>
      <c r="FTP2" s="99"/>
      <c r="FTQ2" s="99"/>
      <c r="FTR2" s="99"/>
      <c r="FTS2" s="99"/>
      <c r="FTT2" s="99"/>
      <c r="FTU2" s="99"/>
      <c r="FTV2" s="99"/>
      <c r="FTW2" s="99"/>
      <c r="FTX2" s="99"/>
      <c r="FTY2" s="99"/>
      <c r="FTZ2" s="99"/>
      <c r="FUA2" s="99"/>
      <c r="FUB2" s="99"/>
      <c r="FUC2" s="99"/>
      <c r="FUD2" s="99"/>
      <c r="FUE2" s="99"/>
      <c r="FUF2" s="99"/>
      <c r="FUG2" s="99"/>
      <c r="FUH2" s="99"/>
      <c r="FUI2" s="99"/>
      <c r="FUJ2" s="99"/>
      <c r="FUK2" s="99"/>
      <c r="FUL2" s="99"/>
      <c r="FUM2" s="99"/>
      <c r="FUN2" s="99"/>
      <c r="FUO2" s="99"/>
      <c r="FUP2" s="99"/>
      <c r="FUQ2" s="99"/>
      <c r="FUR2" s="99"/>
      <c r="FUS2" s="99"/>
      <c r="FUT2" s="99"/>
      <c r="FUU2" s="99"/>
      <c r="FUV2" s="99"/>
      <c r="FUW2" s="99"/>
      <c r="FUX2" s="99"/>
      <c r="FUY2" s="99"/>
      <c r="FUZ2" s="99"/>
      <c r="FVA2" s="99"/>
      <c r="FVB2" s="99"/>
      <c r="FVC2" s="99"/>
      <c r="FVD2" s="99"/>
      <c r="FVE2" s="99"/>
      <c r="FVF2" s="99"/>
      <c r="FVG2" s="99"/>
      <c r="FVH2" s="99"/>
      <c r="FVI2" s="99"/>
      <c r="FVJ2" s="99"/>
      <c r="FVK2" s="99"/>
      <c r="FVL2" s="99"/>
      <c r="FVM2" s="99"/>
      <c r="FVN2" s="99"/>
      <c r="FVO2" s="99"/>
      <c r="FVP2" s="99"/>
      <c r="FVQ2" s="99"/>
      <c r="FVR2" s="99"/>
      <c r="FVS2" s="99"/>
      <c r="FVT2" s="99"/>
      <c r="FVU2" s="99"/>
      <c r="FVV2" s="99"/>
      <c r="FVW2" s="99"/>
      <c r="FVX2" s="99"/>
      <c r="FVY2" s="99"/>
      <c r="FVZ2" s="99"/>
      <c r="FWA2" s="99"/>
      <c r="FWB2" s="99"/>
      <c r="FWC2" s="99"/>
      <c r="FWD2" s="99"/>
      <c r="FWE2" s="99"/>
      <c r="FWF2" s="99"/>
      <c r="FWG2" s="99"/>
      <c r="FWH2" s="99"/>
      <c r="FWI2" s="99"/>
      <c r="FWJ2" s="99"/>
      <c r="FWK2" s="99"/>
      <c r="FWL2" s="99"/>
      <c r="FWM2" s="99"/>
      <c r="FWN2" s="99"/>
      <c r="FWO2" s="99"/>
      <c r="FWP2" s="99"/>
      <c r="FWQ2" s="99"/>
      <c r="FWR2" s="99"/>
      <c r="FWS2" s="99"/>
      <c r="FWT2" s="99"/>
      <c r="FWU2" s="99"/>
      <c r="FWV2" s="99"/>
      <c r="FWW2" s="99"/>
      <c r="FWX2" s="99"/>
      <c r="FWY2" s="99"/>
      <c r="FWZ2" s="99"/>
      <c r="FXA2" s="99"/>
      <c r="FXB2" s="99"/>
      <c r="FXC2" s="99"/>
      <c r="FXD2" s="99"/>
      <c r="FXE2" s="99"/>
      <c r="FXF2" s="99"/>
      <c r="FXG2" s="99"/>
      <c r="FXH2" s="99"/>
      <c r="FXI2" s="99"/>
      <c r="FXJ2" s="99"/>
      <c r="FXK2" s="99"/>
      <c r="FXL2" s="99"/>
      <c r="FXM2" s="99"/>
      <c r="FXN2" s="99"/>
      <c r="FXO2" s="99"/>
      <c r="FXP2" s="99"/>
      <c r="FXQ2" s="99"/>
      <c r="FXR2" s="99"/>
      <c r="FXS2" s="99"/>
      <c r="FXT2" s="99"/>
      <c r="FXU2" s="99"/>
      <c r="FXV2" s="99"/>
      <c r="FXW2" s="99"/>
      <c r="FXX2" s="99"/>
      <c r="FXY2" s="99"/>
      <c r="FXZ2" s="99"/>
      <c r="FYA2" s="99"/>
      <c r="FYB2" s="99"/>
      <c r="FYC2" s="99"/>
      <c r="FYD2" s="99"/>
      <c r="FYE2" s="99"/>
      <c r="FYF2" s="99"/>
      <c r="FYG2" s="99"/>
      <c r="FYH2" s="99"/>
      <c r="FYI2" s="99"/>
      <c r="FYJ2" s="99"/>
      <c r="FYK2" s="99"/>
      <c r="FYL2" s="99"/>
      <c r="FYM2" s="99"/>
      <c r="FYN2" s="99"/>
      <c r="FYO2" s="99"/>
      <c r="FYP2" s="99"/>
      <c r="FYQ2" s="99"/>
      <c r="FYR2" s="99"/>
      <c r="FYS2" s="99"/>
      <c r="FYT2" s="99"/>
      <c r="FYU2" s="99"/>
      <c r="FYV2" s="99"/>
      <c r="FYW2" s="99"/>
      <c r="FYX2" s="99"/>
      <c r="FYY2" s="99"/>
      <c r="FYZ2" s="99"/>
      <c r="FZA2" s="99"/>
      <c r="FZB2" s="99"/>
      <c r="FZC2" s="99"/>
      <c r="FZD2" s="99"/>
      <c r="FZE2" s="99"/>
      <c r="FZF2" s="99"/>
      <c r="FZG2" s="99"/>
      <c r="FZH2" s="99"/>
      <c r="FZI2" s="99"/>
      <c r="FZJ2" s="99"/>
      <c r="FZK2" s="99"/>
      <c r="FZL2" s="99"/>
      <c r="FZM2" s="99"/>
      <c r="FZN2" s="99"/>
      <c r="FZO2" s="99"/>
      <c r="FZP2" s="99"/>
      <c r="FZQ2" s="99"/>
      <c r="FZR2" s="99"/>
      <c r="FZS2" s="99"/>
      <c r="FZT2" s="99"/>
      <c r="FZU2" s="99"/>
      <c r="FZV2" s="99"/>
      <c r="FZW2" s="99"/>
      <c r="FZX2" s="99"/>
      <c r="FZY2" s="99"/>
      <c r="FZZ2" s="99"/>
      <c r="GAA2" s="99"/>
      <c r="GAB2" s="99"/>
      <c r="GAC2" s="99"/>
      <c r="GAD2" s="99"/>
      <c r="GAE2" s="99"/>
      <c r="GAF2" s="99"/>
      <c r="GAG2" s="99"/>
      <c r="GAH2" s="99"/>
      <c r="GAI2" s="99"/>
      <c r="GAJ2" s="99"/>
      <c r="GAK2" s="99"/>
      <c r="GAL2" s="99"/>
      <c r="GAM2" s="99"/>
      <c r="GAN2" s="99"/>
      <c r="GAO2" s="99"/>
      <c r="GAP2" s="99"/>
      <c r="GAQ2" s="99"/>
      <c r="GAR2" s="99"/>
      <c r="GAS2" s="99"/>
      <c r="GAT2" s="99"/>
      <c r="GAU2" s="99"/>
      <c r="GAV2" s="99"/>
      <c r="GAW2" s="99"/>
      <c r="GAX2" s="99"/>
      <c r="GAY2" s="99"/>
      <c r="GAZ2" s="99"/>
      <c r="GBA2" s="99"/>
      <c r="GBB2" s="99"/>
      <c r="GBC2" s="99"/>
      <c r="GBD2" s="99"/>
      <c r="GBE2" s="99"/>
      <c r="GBF2" s="99"/>
      <c r="GBG2" s="99"/>
      <c r="GBH2" s="99"/>
      <c r="GBI2" s="99"/>
      <c r="GBJ2" s="99"/>
      <c r="GBK2" s="99"/>
      <c r="GBL2" s="99"/>
      <c r="GBM2" s="99"/>
      <c r="GBN2" s="99"/>
      <c r="GBO2" s="99"/>
      <c r="GBP2" s="99"/>
      <c r="GBQ2" s="99"/>
      <c r="GBR2" s="99"/>
      <c r="GBS2" s="99"/>
      <c r="GBT2" s="99"/>
      <c r="GBU2" s="99"/>
      <c r="GBV2" s="99"/>
      <c r="GBW2" s="99"/>
      <c r="GBX2" s="99"/>
      <c r="GBY2" s="99"/>
      <c r="GBZ2" s="99"/>
      <c r="GCA2" s="99"/>
      <c r="GCB2" s="99"/>
      <c r="GCC2" s="99"/>
      <c r="GCD2" s="99"/>
      <c r="GCE2" s="99"/>
      <c r="GCF2" s="99"/>
      <c r="GCG2" s="99"/>
      <c r="GCH2" s="99"/>
      <c r="GCI2" s="99"/>
      <c r="GCJ2" s="99"/>
      <c r="GCK2" s="99"/>
      <c r="GCL2" s="99"/>
      <c r="GCM2" s="99"/>
      <c r="GCN2" s="99"/>
      <c r="GCO2" s="99"/>
      <c r="GCP2" s="99"/>
      <c r="GCQ2" s="99"/>
      <c r="GCR2" s="99"/>
      <c r="GCS2" s="99"/>
      <c r="GCT2" s="99"/>
      <c r="GCU2" s="99"/>
      <c r="GCV2" s="99"/>
      <c r="GCW2" s="99"/>
      <c r="GCX2" s="99"/>
      <c r="GCY2" s="99"/>
      <c r="GCZ2" s="99"/>
      <c r="GDA2" s="99"/>
      <c r="GDB2" s="99"/>
      <c r="GDC2" s="99"/>
      <c r="GDD2" s="99"/>
      <c r="GDE2" s="99"/>
      <c r="GDF2" s="99"/>
      <c r="GDG2" s="99"/>
      <c r="GDH2" s="99"/>
      <c r="GDI2" s="99"/>
      <c r="GDJ2" s="99"/>
      <c r="GDK2" s="99"/>
      <c r="GDL2" s="99"/>
      <c r="GDM2" s="99"/>
      <c r="GDN2" s="99"/>
      <c r="GDO2" s="99"/>
      <c r="GDP2" s="99"/>
      <c r="GDQ2" s="99"/>
      <c r="GDR2" s="99"/>
      <c r="GDS2" s="99"/>
      <c r="GDT2" s="99"/>
      <c r="GDU2" s="99"/>
      <c r="GDV2" s="99"/>
      <c r="GDW2" s="99"/>
      <c r="GDX2" s="99"/>
      <c r="GDY2" s="99"/>
      <c r="GDZ2" s="99"/>
      <c r="GEA2" s="99"/>
      <c r="GEB2" s="99"/>
      <c r="GEC2" s="99"/>
      <c r="GED2" s="99"/>
      <c r="GEE2" s="99"/>
      <c r="GEF2" s="99"/>
      <c r="GEG2" s="99"/>
      <c r="GEH2" s="99"/>
      <c r="GEI2" s="99"/>
      <c r="GEJ2" s="99"/>
      <c r="GEK2" s="99"/>
      <c r="GEL2" s="99"/>
      <c r="GEM2" s="99"/>
      <c r="GEN2" s="99"/>
      <c r="GEO2" s="99"/>
      <c r="GEP2" s="99"/>
      <c r="GEQ2" s="99"/>
      <c r="GER2" s="99"/>
      <c r="GES2" s="99"/>
      <c r="GET2" s="99"/>
      <c r="GEU2" s="99"/>
      <c r="GEV2" s="99"/>
      <c r="GEW2" s="99"/>
      <c r="GEX2" s="99"/>
      <c r="GEY2" s="99"/>
      <c r="GEZ2" s="99"/>
      <c r="GFA2" s="99"/>
      <c r="GFB2" s="99"/>
      <c r="GFC2" s="99"/>
      <c r="GFD2" s="99"/>
      <c r="GFE2" s="99"/>
      <c r="GFF2" s="99"/>
      <c r="GFG2" s="99"/>
      <c r="GFH2" s="99"/>
      <c r="GFI2" s="99"/>
      <c r="GFJ2" s="99"/>
      <c r="GFK2" s="99"/>
      <c r="GFL2" s="99"/>
      <c r="GFM2" s="99"/>
      <c r="GFN2" s="99"/>
      <c r="GFO2" s="99"/>
      <c r="GFP2" s="99"/>
      <c r="GFQ2" s="99"/>
      <c r="GFR2" s="99"/>
      <c r="GFS2" s="99"/>
      <c r="GFT2" s="99"/>
      <c r="GFU2" s="99"/>
      <c r="GFV2" s="99"/>
      <c r="GFW2" s="99"/>
      <c r="GFX2" s="99"/>
      <c r="GFY2" s="99"/>
      <c r="GFZ2" s="99"/>
      <c r="GGA2" s="99"/>
      <c r="GGB2" s="99"/>
      <c r="GGC2" s="99"/>
      <c r="GGD2" s="99"/>
      <c r="GGE2" s="99"/>
      <c r="GGF2" s="99"/>
      <c r="GGG2" s="99"/>
      <c r="GGH2" s="99"/>
      <c r="GGI2" s="99"/>
      <c r="GGJ2" s="99"/>
      <c r="GGK2" s="99"/>
      <c r="GGL2" s="99"/>
      <c r="GGM2" s="99"/>
      <c r="GGN2" s="99"/>
      <c r="GGO2" s="99"/>
      <c r="GGP2" s="99"/>
      <c r="GGQ2" s="99"/>
      <c r="GGR2" s="99"/>
      <c r="GGS2" s="99"/>
      <c r="GGT2" s="99"/>
      <c r="GGU2" s="99"/>
      <c r="GGV2" s="99"/>
      <c r="GGW2" s="99"/>
      <c r="GGX2" s="99"/>
      <c r="GGY2" s="99"/>
      <c r="GGZ2" s="99"/>
      <c r="GHA2" s="99"/>
      <c r="GHB2" s="99"/>
      <c r="GHC2" s="99"/>
      <c r="GHD2" s="99"/>
      <c r="GHE2" s="99"/>
      <c r="GHF2" s="99"/>
      <c r="GHG2" s="99"/>
      <c r="GHH2" s="99"/>
      <c r="GHI2" s="99"/>
      <c r="GHJ2" s="99"/>
      <c r="GHK2" s="99"/>
      <c r="GHL2" s="99"/>
      <c r="GHM2" s="99"/>
      <c r="GHN2" s="99"/>
      <c r="GHO2" s="99"/>
      <c r="GHP2" s="99"/>
      <c r="GHQ2" s="99"/>
      <c r="GHR2" s="99"/>
      <c r="GHS2" s="99"/>
      <c r="GHT2" s="99"/>
      <c r="GHU2" s="99"/>
      <c r="GHV2" s="99"/>
      <c r="GHW2" s="99"/>
      <c r="GHX2" s="99"/>
      <c r="GHY2" s="99"/>
      <c r="GHZ2" s="99"/>
      <c r="GIA2" s="99"/>
      <c r="GIB2" s="99"/>
      <c r="GIC2" s="99"/>
      <c r="GID2" s="99"/>
      <c r="GIE2" s="99"/>
      <c r="GIF2" s="99"/>
      <c r="GIG2" s="99"/>
      <c r="GIH2" s="99"/>
      <c r="GII2" s="99"/>
      <c r="GIJ2" s="99"/>
      <c r="GIK2" s="99"/>
      <c r="GIL2" s="99"/>
      <c r="GIM2" s="99"/>
      <c r="GIN2" s="99"/>
      <c r="GIO2" s="99"/>
      <c r="GIP2" s="99"/>
      <c r="GIQ2" s="99"/>
      <c r="GIR2" s="99"/>
      <c r="GIS2" s="99"/>
      <c r="GIT2" s="99"/>
      <c r="GIU2" s="99"/>
      <c r="GIV2" s="99"/>
      <c r="GIW2" s="99"/>
      <c r="GIX2" s="99"/>
      <c r="GIY2" s="99"/>
      <c r="GIZ2" s="99"/>
      <c r="GJA2" s="99"/>
      <c r="GJB2" s="99"/>
      <c r="GJC2" s="99"/>
      <c r="GJD2" s="99"/>
      <c r="GJE2" s="99"/>
      <c r="GJF2" s="99"/>
      <c r="GJG2" s="99"/>
      <c r="GJH2" s="99"/>
      <c r="GJI2" s="99"/>
      <c r="GJJ2" s="99"/>
      <c r="GJK2" s="99"/>
      <c r="GJL2" s="99"/>
      <c r="GJM2" s="99"/>
      <c r="GJN2" s="99"/>
      <c r="GJO2" s="99"/>
      <c r="GJP2" s="99"/>
      <c r="GJQ2" s="99"/>
      <c r="GJR2" s="99"/>
      <c r="GJS2" s="99"/>
      <c r="GJT2" s="99"/>
      <c r="GJU2" s="99"/>
      <c r="GJV2" s="99"/>
      <c r="GJW2" s="99"/>
      <c r="GJX2" s="99"/>
      <c r="GJY2" s="99"/>
      <c r="GJZ2" s="99"/>
      <c r="GKA2" s="99"/>
      <c r="GKB2" s="99"/>
      <c r="GKC2" s="99"/>
      <c r="GKD2" s="99"/>
      <c r="GKE2" s="99"/>
      <c r="GKF2" s="99"/>
      <c r="GKG2" s="99"/>
      <c r="GKH2" s="99"/>
      <c r="GKI2" s="99"/>
      <c r="GKJ2" s="99"/>
      <c r="GKK2" s="99"/>
      <c r="GKL2" s="99"/>
      <c r="GKM2" s="99"/>
      <c r="GKN2" s="99"/>
      <c r="GKO2" s="99"/>
      <c r="GKP2" s="99"/>
      <c r="GKQ2" s="99"/>
      <c r="GKR2" s="99"/>
      <c r="GKS2" s="99"/>
      <c r="GKT2" s="99"/>
      <c r="GKU2" s="99"/>
      <c r="GKV2" s="99"/>
      <c r="GKW2" s="99"/>
      <c r="GKX2" s="99"/>
      <c r="GKY2" s="99"/>
      <c r="GKZ2" s="99"/>
      <c r="GLA2" s="99"/>
      <c r="GLB2" s="99"/>
      <c r="GLC2" s="99"/>
      <c r="GLD2" s="99"/>
      <c r="GLE2" s="99"/>
      <c r="GLF2" s="99"/>
      <c r="GLG2" s="99"/>
      <c r="GLH2" s="99"/>
      <c r="GLI2" s="99"/>
      <c r="GLJ2" s="99"/>
      <c r="GLK2" s="99"/>
      <c r="GLL2" s="99"/>
      <c r="GLM2" s="99"/>
      <c r="GLN2" s="99"/>
      <c r="GLO2" s="99"/>
      <c r="GLP2" s="99"/>
      <c r="GLQ2" s="99"/>
      <c r="GLR2" s="99"/>
      <c r="GLS2" s="99"/>
      <c r="GLT2" s="99"/>
      <c r="GLU2" s="99"/>
      <c r="GLV2" s="99"/>
      <c r="GLW2" s="99"/>
      <c r="GLX2" s="99"/>
      <c r="GLY2" s="99"/>
      <c r="GLZ2" s="99"/>
      <c r="GMA2" s="99"/>
      <c r="GMB2" s="99"/>
      <c r="GMC2" s="99"/>
      <c r="GMD2" s="99"/>
      <c r="GME2" s="99"/>
      <c r="GMF2" s="99"/>
      <c r="GMG2" s="99"/>
      <c r="GMH2" s="99"/>
      <c r="GMI2" s="99"/>
      <c r="GMJ2" s="99"/>
      <c r="GMK2" s="99"/>
      <c r="GML2" s="99"/>
      <c r="GMM2" s="99"/>
      <c r="GMN2" s="99"/>
      <c r="GMO2" s="99"/>
      <c r="GMP2" s="99"/>
      <c r="GMQ2" s="99"/>
      <c r="GMR2" s="99"/>
      <c r="GMS2" s="99"/>
      <c r="GMT2" s="99"/>
      <c r="GMU2" s="99"/>
      <c r="GMV2" s="99"/>
      <c r="GMW2" s="99"/>
      <c r="GMX2" s="99"/>
      <c r="GMY2" s="99"/>
      <c r="GMZ2" s="99"/>
      <c r="GNA2" s="99"/>
      <c r="GNB2" s="99"/>
      <c r="GNC2" s="99"/>
      <c r="GND2" s="99"/>
      <c r="GNE2" s="99"/>
      <c r="GNF2" s="99"/>
      <c r="GNG2" s="99"/>
      <c r="GNH2" s="99"/>
      <c r="GNI2" s="99"/>
      <c r="GNJ2" s="99"/>
      <c r="GNK2" s="99"/>
      <c r="GNL2" s="99"/>
      <c r="GNM2" s="99"/>
      <c r="GNN2" s="99"/>
      <c r="GNO2" s="99"/>
      <c r="GNP2" s="99"/>
      <c r="GNQ2" s="99"/>
      <c r="GNR2" s="99"/>
      <c r="GNS2" s="99"/>
      <c r="GNT2" s="99"/>
      <c r="GNU2" s="99"/>
      <c r="GNV2" s="99"/>
      <c r="GNW2" s="99"/>
      <c r="GNX2" s="99"/>
      <c r="GNY2" s="99"/>
      <c r="GNZ2" s="99"/>
      <c r="GOA2" s="99"/>
      <c r="GOB2" s="99"/>
      <c r="GOC2" s="99"/>
      <c r="GOD2" s="99"/>
      <c r="GOE2" s="99"/>
      <c r="GOF2" s="99"/>
      <c r="GOG2" s="99"/>
      <c r="GOH2" s="99"/>
      <c r="GOI2" s="99"/>
      <c r="GOJ2" s="99"/>
      <c r="GOK2" s="99"/>
      <c r="GOL2" s="99"/>
      <c r="GOM2" s="99"/>
      <c r="GON2" s="99"/>
      <c r="GOO2" s="99"/>
      <c r="GOP2" s="99"/>
      <c r="GOQ2" s="99"/>
      <c r="GOR2" s="99"/>
      <c r="GOS2" s="99"/>
      <c r="GOT2" s="99"/>
      <c r="GOU2" s="99"/>
      <c r="GOV2" s="99"/>
      <c r="GOW2" s="99"/>
      <c r="GOX2" s="99"/>
      <c r="GOY2" s="99"/>
      <c r="GOZ2" s="99"/>
      <c r="GPA2" s="99"/>
      <c r="GPB2" s="99"/>
      <c r="GPC2" s="99"/>
      <c r="GPD2" s="99"/>
      <c r="GPE2" s="99"/>
      <c r="GPF2" s="99"/>
      <c r="GPG2" s="99"/>
      <c r="GPH2" s="99"/>
      <c r="GPI2" s="99"/>
      <c r="GPJ2" s="99"/>
      <c r="GPK2" s="99"/>
      <c r="GPL2" s="99"/>
      <c r="GPM2" s="99"/>
      <c r="GPN2" s="99"/>
      <c r="GPO2" s="99"/>
      <c r="GPP2" s="99"/>
      <c r="GPQ2" s="99"/>
      <c r="GPR2" s="99"/>
      <c r="GPS2" s="99"/>
      <c r="GPT2" s="99"/>
      <c r="GPU2" s="99"/>
      <c r="GPV2" s="99"/>
      <c r="GPW2" s="99"/>
      <c r="GPX2" s="99"/>
      <c r="GPY2" s="99"/>
      <c r="GPZ2" s="99"/>
      <c r="GQA2" s="99"/>
      <c r="GQB2" s="99"/>
      <c r="GQC2" s="99"/>
      <c r="GQD2" s="99"/>
      <c r="GQE2" s="99"/>
      <c r="GQF2" s="99"/>
      <c r="GQG2" s="99"/>
      <c r="GQH2" s="99"/>
      <c r="GQI2" s="99"/>
      <c r="GQJ2" s="99"/>
      <c r="GQK2" s="99"/>
      <c r="GQL2" s="99"/>
      <c r="GQM2" s="99"/>
      <c r="GQN2" s="99"/>
      <c r="GQO2" s="99"/>
      <c r="GQP2" s="99"/>
      <c r="GQQ2" s="99"/>
      <c r="GQR2" s="99"/>
      <c r="GQS2" s="99"/>
      <c r="GQT2" s="99"/>
      <c r="GQU2" s="99"/>
      <c r="GQV2" s="99"/>
      <c r="GQW2" s="99"/>
      <c r="GQX2" s="99"/>
      <c r="GQY2" s="99"/>
      <c r="GQZ2" s="99"/>
      <c r="GRA2" s="99"/>
      <c r="GRB2" s="99"/>
      <c r="GRC2" s="99"/>
      <c r="GRD2" s="99"/>
      <c r="GRE2" s="99"/>
      <c r="GRF2" s="99"/>
      <c r="GRG2" s="99"/>
      <c r="GRH2" s="99"/>
      <c r="GRI2" s="99"/>
      <c r="GRJ2" s="99"/>
      <c r="GRK2" s="99"/>
      <c r="GRL2" s="99"/>
      <c r="GRM2" s="99"/>
      <c r="GRN2" s="99"/>
      <c r="GRO2" s="99"/>
      <c r="GRP2" s="99"/>
      <c r="GRQ2" s="99"/>
      <c r="GRR2" s="99"/>
      <c r="GRS2" s="99"/>
      <c r="GRT2" s="99"/>
      <c r="GRU2" s="99"/>
      <c r="GRV2" s="99"/>
      <c r="GRW2" s="99"/>
      <c r="GRX2" s="99"/>
      <c r="GRY2" s="99"/>
      <c r="GRZ2" s="99"/>
      <c r="GSA2" s="99"/>
      <c r="GSB2" s="99"/>
      <c r="GSC2" s="99"/>
      <c r="GSD2" s="99"/>
      <c r="GSE2" s="99"/>
      <c r="GSF2" s="99"/>
      <c r="GSG2" s="99"/>
      <c r="GSH2" s="99"/>
      <c r="GSI2" s="99"/>
      <c r="GSJ2" s="99"/>
      <c r="GSK2" s="99"/>
      <c r="GSL2" s="99"/>
      <c r="GSM2" s="99"/>
      <c r="GSN2" s="99"/>
      <c r="GSO2" s="99"/>
      <c r="GSP2" s="99"/>
      <c r="GSQ2" s="99"/>
      <c r="GSR2" s="99"/>
      <c r="GSS2" s="99"/>
      <c r="GST2" s="99"/>
      <c r="GSU2" s="99"/>
      <c r="GSV2" s="99"/>
      <c r="GSW2" s="99"/>
      <c r="GSX2" s="99"/>
      <c r="GSY2" s="99"/>
      <c r="GSZ2" s="99"/>
      <c r="GTA2" s="99"/>
      <c r="GTB2" s="99"/>
      <c r="GTC2" s="99"/>
      <c r="GTD2" s="99"/>
      <c r="GTE2" s="99"/>
      <c r="GTF2" s="99"/>
      <c r="GTG2" s="99"/>
      <c r="GTH2" s="99"/>
      <c r="GTI2" s="99"/>
      <c r="GTJ2" s="99"/>
      <c r="GTK2" s="99"/>
      <c r="GTL2" s="99"/>
      <c r="GTM2" s="99"/>
      <c r="GTN2" s="99"/>
      <c r="GTO2" s="99"/>
      <c r="GTP2" s="99"/>
      <c r="GTQ2" s="99"/>
      <c r="GTR2" s="99"/>
      <c r="GTS2" s="99"/>
      <c r="GTT2" s="99"/>
      <c r="GTU2" s="99"/>
      <c r="GTV2" s="99"/>
      <c r="GTW2" s="99"/>
      <c r="GTX2" s="99"/>
      <c r="GTY2" s="99"/>
      <c r="GTZ2" s="99"/>
      <c r="GUA2" s="99"/>
      <c r="GUB2" s="99"/>
      <c r="GUC2" s="99"/>
      <c r="GUD2" s="99"/>
      <c r="GUE2" s="99"/>
      <c r="GUF2" s="99"/>
      <c r="GUG2" s="99"/>
      <c r="GUH2" s="99"/>
      <c r="GUI2" s="99"/>
      <c r="GUJ2" s="99"/>
      <c r="GUK2" s="99"/>
      <c r="GUL2" s="99"/>
      <c r="GUM2" s="99"/>
      <c r="GUN2" s="99"/>
      <c r="GUO2" s="99"/>
      <c r="GUP2" s="99"/>
      <c r="GUQ2" s="99"/>
      <c r="GUR2" s="99"/>
      <c r="GUS2" s="99"/>
      <c r="GUT2" s="99"/>
      <c r="GUU2" s="99"/>
      <c r="GUV2" s="99"/>
      <c r="GUW2" s="99"/>
      <c r="GUX2" s="99"/>
      <c r="GUY2" s="99"/>
      <c r="GUZ2" s="99"/>
      <c r="GVA2" s="99"/>
      <c r="GVB2" s="99"/>
      <c r="GVC2" s="99"/>
      <c r="GVD2" s="99"/>
      <c r="GVE2" s="99"/>
      <c r="GVF2" s="99"/>
      <c r="GVG2" s="99"/>
      <c r="GVH2" s="99"/>
      <c r="GVI2" s="99"/>
      <c r="GVJ2" s="99"/>
      <c r="GVK2" s="99"/>
      <c r="GVL2" s="99"/>
      <c r="GVM2" s="99"/>
      <c r="GVN2" s="99"/>
      <c r="GVO2" s="99"/>
      <c r="GVP2" s="99"/>
      <c r="GVQ2" s="99"/>
      <c r="GVR2" s="99"/>
      <c r="GVS2" s="99"/>
      <c r="GVT2" s="99"/>
      <c r="GVU2" s="99"/>
      <c r="GVV2" s="99"/>
      <c r="GVW2" s="99"/>
      <c r="GVX2" s="99"/>
      <c r="GVY2" s="99"/>
      <c r="GVZ2" s="99"/>
      <c r="GWA2" s="99"/>
      <c r="GWB2" s="99"/>
      <c r="GWC2" s="99"/>
      <c r="GWD2" s="99"/>
      <c r="GWE2" s="99"/>
      <c r="GWF2" s="99"/>
      <c r="GWG2" s="99"/>
      <c r="GWH2" s="99"/>
      <c r="GWI2" s="99"/>
      <c r="GWJ2" s="99"/>
      <c r="GWK2" s="99"/>
      <c r="GWL2" s="99"/>
      <c r="GWM2" s="99"/>
      <c r="GWN2" s="99"/>
      <c r="GWO2" s="99"/>
      <c r="GWP2" s="99"/>
      <c r="GWQ2" s="99"/>
      <c r="GWR2" s="99"/>
      <c r="GWS2" s="99"/>
      <c r="GWT2" s="99"/>
      <c r="GWU2" s="99"/>
      <c r="GWV2" s="99"/>
      <c r="GWW2" s="99"/>
      <c r="GWX2" s="99"/>
      <c r="GWY2" s="99"/>
      <c r="GWZ2" s="99"/>
      <c r="GXA2" s="99"/>
      <c r="GXB2" s="99"/>
      <c r="GXC2" s="99"/>
      <c r="GXD2" s="99"/>
      <c r="GXE2" s="99"/>
      <c r="GXF2" s="99"/>
      <c r="GXG2" s="99"/>
      <c r="GXH2" s="99"/>
      <c r="GXI2" s="99"/>
      <c r="GXJ2" s="99"/>
      <c r="GXK2" s="99"/>
      <c r="GXL2" s="99"/>
      <c r="GXM2" s="99"/>
      <c r="GXN2" s="99"/>
      <c r="GXO2" s="99"/>
      <c r="GXP2" s="99"/>
      <c r="GXQ2" s="99"/>
      <c r="GXR2" s="99"/>
      <c r="GXS2" s="99"/>
      <c r="GXT2" s="99"/>
      <c r="GXU2" s="99"/>
      <c r="GXV2" s="99"/>
      <c r="GXW2" s="99"/>
      <c r="GXX2" s="99"/>
      <c r="GXY2" s="99"/>
      <c r="GXZ2" s="99"/>
      <c r="GYA2" s="99"/>
      <c r="GYB2" s="99"/>
      <c r="GYC2" s="99"/>
      <c r="GYD2" s="99"/>
      <c r="GYE2" s="99"/>
      <c r="GYF2" s="99"/>
      <c r="GYG2" s="99"/>
      <c r="GYH2" s="99"/>
      <c r="GYI2" s="99"/>
      <c r="GYJ2" s="99"/>
      <c r="GYK2" s="99"/>
      <c r="GYL2" s="99"/>
      <c r="GYM2" s="99"/>
      <c r="GYN2" s="99"/>
      <c r="GYO2" s="99"/>
      <c r="GYP2" s="99"/>
      <c r="GYQ2" s="99"/>
      <c r="GYR2" s="99"/>
      <c r="GYS2" s="99"/>
      <c r="GYT2" s="99"/>
      <c r="GYU2" s="99"/>
      <c r="GYV2" s="99"/>
      <c r="GYW2" s="99"/>
      <c r="GYX2" s="99"/>
      <c r="GYY2" s="99"/>
      <c r="GYZ2" s="99"/>
      <c r="GZA2" s="99"/>
      <c r="GZB2" s="99"/>
      <c r="GZC2" s="99"/>
      <c r="GZD2" s="99"/>
      <c r="GZE2" s="99"/>
      <c r="GZF2" s="99"/>
      <c r="GZG2" s="99"/>
      <c r="GZH2" s="99"/>
      <c r="GZI2" s="99"/>
      <c r="GZJ2" s="99"/>
      <c r="GZK2" s="99"/>
      <c r="GZL2" s="99"/>
      <c r="GZM2" s="99"/>
      <c r="GZN2" s="99"/>
      <c r="GZO2" s="99"/>
      <c r="GZP2" s="99"/>
      <c r="GZQ2" s="99"/>
      <c r="GZR2" s="99"/>
      <c r="GZS2" s="99"/>
      <c r="GZT2" s="99"/>
      <c r="GZU2" s="99"/>
      <c r="GZV2" s="99"/>
      <c r="GZW2" s="99"/>
      <c r="GZX2" s="99"/>
      <c r="GZY2" s="99"/>
      <c r="GZZ2" s="99"/>
      <c r="HAA2" s="99"/>
      <c r="HAB2" s="99"/>
      <c r="HAC2" s="99"/>
      <c r="HAD2" s="99"/>
      <c r="HAE2" s="99"/>
      <c r="HAF2" s="99"/>
      <c r="HAG2" s="99"/>
      <c r="HAH2" s="99"/>
      <c r="HAI2" s="99"/>
      <c r="HAJ2" s="99"/>
      <c r="HAK2" s="99"/>
      <c r="HAL2" s="99"/>
      <c r="HAM2" s="99"/>
      <c r="HAN2" s="99"/>
      <c r="HAO2" s="99"/>
      <c r="HAP2" s="99"/>
      <c r="HAQ2" s="99"/>
      <c r="HAR2" s="99"/>
      <c r="HAS2" s="99"/>
      <c r="HAT2" s="99"/>
      <c r="HAU2" s="99"/>
      <c r="HAV2" s="99"/>
      <c r="HAW2" s="99"/>
      <c r="HAX2" s="99"/>
      <c r="HAY2" s="99"/>
      <c r="HAZ2" s="99"/>
      <c r="HBA2" s="99"/>
      <c r="HBB2" s="99"/>
      <c r="HBC2" s="99"/>
      <c r="HBD2" s="99"/>
      <c r="HBE2" s="99"/>
      <c r="HBF2" s="99"/>
      <c r="HBG2" s="99"/>
      <c r="HBH2" s="99"/>
      <c r="HBI2" s="99"/>
      <c r="HBJ2" s="99"/>
      <c r="HBK2" s="99"/>
      <c r="HBL2" s="99"/>
      <c r="HBM2" s="99"/>
      <c r="HBN2" s="99"/>
      <c r="HBO2" s="99"/>
      <c r="HBP2" s="99"/>
      <c r="HBQ2" s="99"/>
      <c r="HBR2" s="99"/>
      <c r="HBS2" s="99"/>
      <c r="HBT2" s="99"/>
      <c r="HBU2" s="99"/>
      <c r="HBV2" s="99"/>
      <c r="HBW2" s="99"/>
      <c r="HBX2" s="99"/>
      <c r="HBY2" s="99"/>
      <c r="HBZ2" s="99"/>
      <c r="HCA2" s="99"/>
      <c r="HCB2" s="99"/>
      <c r="HCC2" s="99"/>
      <c r="HCD2" s="99"/>
      <c r="HCE2" s="99"/>
      <c r="HCF2" s="99"/>
      <c r="HCG2" s="99"/>
      <c r="HCH2" s="99"/>
      <c r="HCI2" s="99"/>
      <c r="HCJ2" s="99"/>
      <c r="HCK2" s="99"/>
      <c r="HCL2" s="99"/>
      <c r="HCM2" s="99"/>
      <c r="HCN2" s="99"/>
      <c r="HCO2" s="99"/>
      <c r="HCP2" s="99"/>
      <c r="HCQ2" s="99"/>
      <c r="HCR2" s="99"/>
      <c r="HCS2" s="99"/>
      <c r="HCT2" s="99"/>
      <c r="HCU2" s="99"/>
      <c r="HCV2" s="99"/>
      <c r="HCW2" s="99"/>
      <c r="HCX2" s="99"/>
      <c r="HCY2" s="99"/>
      <c r="HCZ2" s="99"/>
      <c r="HDA2" s="99"/>
      <c r="HDB2" s="99"/>
      <c r="HDC2" s="99"/>
      <c r="HDD2" s="99"/>
      <c r="HDE2" s="99"/>
      <c r="HDF2" s="99"/>
      <c r="HDG2" s="99"/>
      <c r="HDH2" s="99"/>
      <c r="HDI2" s="99"/>
      <c r="HDJ2" s="99"/>
      <c r="HDK2" s="99"/>
      <c r="HDL2" s="99"/>
      <c r="HDM2" s="99"/>
      <c r="HDN2" s="99"/>
      <c r="HDO2" s="99"/>
      <c r="HDP2" s="99"/>
      <c r="HDQ2" s="99"/>
      <c r="HDR2" s="99"/>
      <c r="HDS2" s="99"/>
      <c r="HDT2" s="99"/>
      <c r="HDU2" s="99"/>
      <c r="HDV2" s="99"/>
      <c r="HDW2" s="99"/>
      <c r="HDX2" s="99"/>
      <c r="HDY2" s="99"/>
      <c r="HDZ2" s="99"/>
      <c r="HEA2" s="99"/>
      <c r="HEB2" s="99"/>
      <c r="HEC2" s="99"/>
      <c r="HED2" s="99"/>
      <c r="HEE2" s="99"/>
      <c r="HEF2" s="99"/>
      <c r="HEG2" s="99"/>
      <c r="HEH2" s="99"/>
      <c r="HEI2" s="99"/>
      <c r="HEJ2" s="99"/>
      <c r="HEK2" s="99"/>
      <c r="HEL2" s="99"/>
      <c r="HEM2" s="99"/>
      <c r="HEN2" s="99"/>
      <c r="HEO2" s="99"/>
      <c r="HEP2" s="99"/>
      <c r="HEQ2" s="99"/>
      <c r="HER2" s="99"/>
      <c r="HES2" s="99"/>
      <c r="HET2" s="99"/>
      <c r="HEU2" s="99"/>
      <c r="HEV2" s="99"/>
      <c r="HEW2" s="99"/>
      <c r="HEX2" s="99"/>
      <c r="HEY2" s="99"/>
      <c r="HEZ2" s="99"/>
      <c r="HFA2" s="99"/>
      <c r="HFB2" s="99"/>
      <c r="HFC2" s="99"/>
      <c r="HFD2" s="99"/>
      <c r="HFE2" s="99"/>
      <c r="HFF2" s="99"/>
      <c r="HFG2" s="99"/>
      <c r="HFH2" s="99"/>
      <c r="HFI2" s="99"/>
      <c r="HFJ2" s="99"/>
      <c r="HFK2" s="99"/>
      <c r="HFL2" s="99"/>
      <c r="HFM2" s="99"/>
      <c r="HFN2" s="99"/>
      <c r="HFO2" s="99"/>
      <c r="HFP2" s="99"/>
      <c r="HFQ2" s="99"/>
      <c r="HFR2" s="99"/>
      <c r="HFS2" s="99"/>
      <c r="HFT2" s="99"/>
      <c r="HFU2" s="99"/>
      <c r="HFV2" s="99"/>
      <c r="HFW2" s="99"/>
      <c r="HFX2" s="99"/>
      <c r="HFY2" s="99"/>
      <c r="HFZ2" s="99"/>
      <c r="HGA2" s="99"/>
      <c r="HGB2" s="99"/>
      <c r="HGC2" s="99"/>
      <c r="HGD2" s="99"/>
      <c r="HGE2" s="99"/>
      <c r="HGF2" s="99"/>
      <c r="HGG2" s="99"/>
      <c r="HGH2" s="99"/>
      <c r="HGI2" s="99"/>
      <c r="HGJ2" s="99"/>
      <c r="HGK2" s="99"/>
      <c r="HGL2" s="99"/>
      <c r="HGM2" s="99"/>
      <c r="HGN2" s="99"/>
      <c r="HGO2" s="99"/>
      <c r="HGP2" s="99"/>
      <c r="HGQ2" s="99"/>
      <c r="HGR2" s="99"/>
      <c r="HGS2" s="99"/>
      <c r="HGT2" s="99"/>
      <c r="HGU2" s="99"/>
      <c r="HGV2" s="99"/>
      <c r="HGW2" s="99"/>
      <c r="HGX2" s="99"/>
      <c r="HGY2" s="99"/>
      <c r="HGZ2" s="99"/>
      <c r="HHA2" s="99"/>
      <c r="HHB2" s="99"/>
      <c r="HHC2" s="99"/>
      <c r="HHD2" s="99"/>
      <c r="HHE2" s="99"/>
      <c r="HHF2" s="99"/>
      <c r="HHG2" s="99"/>
      <c r="HHH2" s="99"/>
      <c r="HHI2" s="99"/>
      <c r="HHJ2" s="99"/>
      <c r="HHK2" s="99"/>
      <c r="HHL2" s="99"/>
      <c r="HHM2" s="99"/>
      <c r="HHN2" s="99"/>
      <c r="HHO2" s="99"/>
      <c r="HHP2" s="99"/>
      <c r="HHQ2" s="99"/>
      <c r="HHR2" s="99"/>
      <c r="HHS2" s="99"/>
      <c r="HHT2" s="99"/>
      <c r="HHU2" s="99"/>
      <c r="HHV2" s="99"/>
      <c r="HHW2" s="99"/>
      <c r="HHX2" s="99"/>
      <c r="HHY2" s="99"/>
      <c r="HHZ2" s="99"/>
      <c r="HIA2" s="99"/>
      <c r="HIB2" s="99"/>
      <c r="HIC2" s="99"/>
      <c r="HID2" s="99"/>
      <c r="HIE2" s="99"/>
      <c r="HIF2" s="99"/>
      <c r="HIG2" s="99"/>
      <c r="HIH2" s="99"/>
      <c r="HII2" s="99"/>
      <c r="HIJ2" s="99"/>
      <c r="HIK2" s="99"/>
      <c r="HIL2" s="99"/>
      <c r="HIM2" s="99"/>
      <c r="HIN2" s="99"/>
      <c r="HIO2" s="99"/>
      <c r="HIP2" s="99"/>
      <c r="HIQ2" s="99"/>
      <c r="HIR2" s="99"/>
      <c r="HIS2" s="99"/>
      <c r="HIT2" s="99"/>
      <c r="HIU2" s="99"/>
      <c r="HIV2" s="99"/>
      <c r="HIW2" s="99"/>
      <c r="HIX2" s="99"/>
      <c r="HIY2" s="99"/>
      <c r="HIZ2" s="99"/>
      <c r="HJA2" s="99"/>
      <c r="HJB2" s="99"/>
      <c r="HJC2" s="99"/>
      <c r="HJD2" s="99"/>
      <c r="HJE2" s="99"/>
      <c r="HJF2" s="99"/>
      <c r="HJG2" s="99"/>
      <c r="HJH2" s="99"/>
      <c r="HJI2" s="99"/>
      <c r="HJJ2" s="99"/>
      <c r="HJK2" s="99"/>
      <c r="HJL2" s="99"/>
      <c r="HJM2" s="99"/>
      <c r="HJN2" s="99"/>
      <c r="HJO2" s="99"/>
      <c r="HJP2" s="99"/>
      <c r="HJQ2" s="99"/>
      <c r="HJR2" s="99"/>
      <c r="HJS2" s="99"/>
      <c r="HJT2" s="99"/>
      <c r="HJU2" s="99"/>
      <c r="HJV2" s="99"/>
      <c r="HJW2" s="99"/>
      <c r="HJX2" s="99"/>
      <c r="HJY2" s="99"/>
      <c r="HJZ2" s="99"/>
      <c r="HKA2" s="99"/>
      <c r="HKB2" s="99"/>
      <c r="HKC2" s="99"/>
      <c r="HKD2" s="99"/>
      <c r="HKE2" s="99"/>
      <c r="HKF2" s="99"/>
      <c r="HKG2" s="99"/>
      <c r="HKH2" s="99"/>
      <c r="HKI2" s="99"/>
      <c r="HKJ2" s="99"/>
      <c r="HKK2" s="99"/>
      <c r="HKL2" s="99"/>
      <c r="HKM2" s="99"/>
      <c r="HKN2" s="99"/>
      <c r="HKO2" s="99"/>
      <c r="HKP2" s="99"/>
      <c r="HKQ2" s="99"/>
      <c r="HKR2" s="99"/>
      <c r="HKS2" s="99"/>
      <c r="HKT2" s="99"/>
      <c r="HKU2" s="99"/>
      <c r="HKV2" s="99"/>
      <c r="HKW2" s="99"/>
      <c r="HKX2" s="99"/>
      <c r="HKY2" s="99"/>
      <c r="HKZ2" s="99"/>
      <c r="HLA2" s="99"/>
      <c r="HLB2" s="99"/>
      <c r="HLC2" s="99"/>
      <c r="HLD2" s="99"/>
      <c r="HLE2" s="99"/>
      <c r="HLF2" s="99"/>
      <c r="HLG2" s="99"/>
      <c r="HLH2" s="99"/>
      <c r="HLI2" s="99"/>
      <c r="HLJ2" s="99"/>
      <c r="HLK2" s="99"/>
      <c r="HLL2" s="99"/>
      <c r="HLM2" s="99"/>
      <c r="HLN2" s="99"/>
      <c r="HLO2" s="99"/>
      <c r="HLP2" s="99"/>
      <c r="HLQ2" s="99"/>
      <c r="HLR2" s="99"/>
      <c r="HLS2" s="99"/>
      <c r="HLT2" s="99"/>
      <c r="HLU2" s="99"/>
      <c r="HLV2" s="99"/>
      <c r="HLW2" s="99"/>
      <c r="HLX2" s="99"/>
      <c r="HLY2" s="99"/>
      <c r="HLZ2" s="99"/>
      <c r="HMA2" s="99"/>
      <c r="HMB2" s="99"/>
      <c r="HMC2" s="99"/>
      <c r="HMD2" s="99"/>
      <c r="HME2" s="99"/>
      <c r="HMF2" s="99"/>
      <c r="HMG2" s="99"/>
      <c r="HMH2" s="99"/>
      <c r="HMI2" s="99"/>
      <c r="HMJ2" s="99"/>
      <c r="HMK2" s="99"/>
      <c r="HML2" s="99"/>
      <c r="HMM2" s="99"/>
      <c r="HMN2" s="99"/>
      <c r="HMO2" s="99"/>
      <c r="HMP2" s="99"/>
      <c r="HMQ2" s="99"/>
      <c r="HMR2" s="99"/>
      <c r="HMS2" s="99"/>
      <c r="HMT2" s="99"/>
      <c r="HMU2" s="99"/>
      <c r="HMV2" s="99"/>
      <c r="HMW2" s="99"/>
      <c r="HMX2" s="99"/>
      <c r="HMY2" s="99"/>
      <c r="HMZ2" s="99"/>
      <c r="HNA2" s="99"/>
      <c r="HNB2" s="99"/>
      <c r="HNC2" s="99"/>
      <c r="HND2" s="99"/>
      <c r="HNE2" s="99"/>
      <c r="HNF2" s="99"/>
      <c r="HNG2" s="99"/>
      <c r="HNH2" s="99"/>
      <c r="HNI2" s="99"/>
      <c r="HNJ2" s="99"/>
      <c r="HNK2" s="99"/>
      <c r="HNL2" s="99"/>
      <c r="HNM2" s="99"/>
      <c r="HNN2" s="99"/>
      <c r="HNO2" s="99"/>
      <c r="HNP2" s="99"/>
      <c r="HNQ2" s="99"/>
      <c r="HNR2" s="99"/>
      <c r="HNS2" s="99"/>
      <c r="HNT2" s="99"/>
      <c r="HNU2" s="99"/>
      <c r="HNV2" s="99"/>
      <c r="HNW2" s="99"/>
      <c r="HNX2" s="99"/>
      <c r="HNY2" s="99"/>
      <c r="HNZ2" s="99"/>
      <c r="HOA2" s="99"/>
      <c r="HOB2" s="99"/>
      <c r="HOC2" s="99"/>
      <c r="HOD2" s="99"/>
      <c r="HOE2" s="99"/>
      <c r="HOF2" s="99"/>
      <c r="HOG2" s="99"/>
      <c r="HOH2" s="99"/>
      <c r="HOI2" s="99"/>
      <c r="HOJ2" s="99"/>
      <c r="HOK2" s="99"/>
      <c r="HOL2" s="99"/>
      <c r="HOM2" s="99"/>
      <c r="HON2" s="99"/>
      <c r="HOO2" s="99"/>
      <c r="HOP2" s="99"/>
      <c r="HOQ2" s="99"/>
      <c r="HOR2" s="99"/>
      <c r="HOS2" s="99"/>
      <c r="HOT2" s="99"/>
      <c r="HOU2" s="99"/>
      <c r="HOV2" s="99"/>
      <c r="HOW2" s="99"/>
      <c r="HOX2" s="99"/>
      <c r="HOY2" s="99"/>
      <c r="HOZ2" s="99"/>
      <c r="HPA2" s="99"/>
      <c r="HPB2" s="99"/>
      <c r="HPC2" s="99"/>
      <c r="HPD2" s="99"/>
      <c r="HPE2" s="99"/>
      <c r="HPF2" s="99"/>
      <c r="HPG2" s="99"/>
      <c r="HPH2" s="99"/>
      <c r="HPI2" s="99"/>
      <c r="HPJ2" s="99"/>
      <c r="HPK2" s="99"/>
      <c r="HPL2" s="99"/>
      <c r="HPM2" s="99"/>
      <c r="HPN2" s="99"/>
      <c r="HPO2" s="99"/>
      <c r="HPP2" s="99"/>
      <c r="HPQ2" s="99"/>
      <c r="HPR2" s="99"/>
      <c r="HPS2" s="99"/>
      <c r="HPT2" s="99"/>
      <c r="HPU2" s="99"/>
      <c r="HPV2" s="99"/>
      <c r="HPW2" s="99"/>
      <c r="HPX2" s="99"/>
      <c r="HPY2" s="99"/>
      <c r="HPZ2" s="99"/>
      <c r="HQA2" s="99"/>
      <c r="HQB2" s="99"/>
      <c r="HQC2" s="99"/>
      <c r="HQD2" s="99"/>
      <c r="HQE2" s="99"/>
      <c r="HQF2" s="99"/>
      <c r="HQG2" s="99"/>
      <c r="HQH2" s="99"/>
      <c r="HQI2" s="99"/>
      <c r="HQJ2" s="99"/>
      <c r="HQK2" s="99"/>
      <c r="HQL2" s="99"/>
      <c r="HQM2" s="99"/>
      <c r="HQN2" s="99"/>
      <c r="HQO2" s="99"/>
      <c r="HQP2" s="99"/>
      <c r="HQQ2" s="99"/>
      <c r="HQR2" s="99"/>
      <c r="HQS2" s="99"/>
      <c r="HQT2" s="99"/>
      <c r="HQU2" s="99"/>
      <c r="HQV2" s="99"/>
      <c r="HQW2" s="99"/>
      <c r="HQX2" s="99"/>
      <c r="HQY2" s="99"/>
      <c r="HQZ2" s="99"/>
      <c r="HRA2" s="99"/>
      <c r="HRB2" s="99"/>
      <c r="HRC2" s="99"/>
      <c r="HRD2" s="99"/>
      <c r="HRE2" s="99"/>
      <c r="HRF2" s="99"/>
      <c r="HRG2" s="99"/>
      <c r="HRH2" s="99"/>
      <c r="HRI2" s="99"/>
      <c r="HRJ2" s="99"/>
      <c r="HRK2" s="99"/>
      <c r="HRL2" s="99"/>
      <c r="HRM2" s="99"/>
      <c r="HRN2" s="99"/>
      <c r="HRO2" s="99"/>
      <c r="HRP2" s="99"/>
      <c r="HRQ2" s="99"/>
      <c r="HRR2" s="99"/>
      <c r="HRS2" s="99"/>
      <c r="HRT2" s="99"/>
      <c r="HRU2" s="99"/>
      <c r="HRV2" s="99"/>
      <c r="HRW2" s="99"/>
      <c r="HRX2" s="99"/>
      <c r="HRY2" s="99"/>
      <c r="HRZ2" s="99"/>
      <c r="HSA2" s="99"/>
      <c r="HSB2" s="99"/>
      <c r="HSC2" s="99"/>
      <c r="HSD2" s="99"/>
      <c r="HSE2" s="99"/>
      <c r="HSF2" s="99"/>
      <c r="HSG2" s="99"/>
      <c r="HSH2" s="99"/>
      <c r="HSI2" s="99"/>
      <c r="HSJ2" s="99"/>
      <c r="HSK2" s="99"/>
      <c r="HSL2" s="99"/>
      <c r="HSM2" s="99"/>
      <c r="HSN2" s="99"/>
      <c r="HSO2" s="99"/>
      <c r="HSP2" s="99"/>
      <c r="HSQ2" s="99"/>
      <c r="HSR2" s="99"/>
      <c r="HSS2" s="99"/>
      <c r="HST2" s="99"/>
      <c r="HSU2" s="99"/>
      <c r="HSV2" s="99"/>
      <c r="HSW2" s="99"/>
      <c r="HSX2" s="99"/>
      <c r="HSY2" s="99"/>
      <c r="HSZ2" s="99"/>
      <c r="HTA2" s="99"/>
      <c r="HTB2" s="99"/>
      <c r="HTC2" s="99"/>
      <c r="HTD2" s="99"/>
      <c r="HTE2" s="99"/>
      <c r="HTF2" s="99"/>
      <c r="HTG2" s="99"/>
      <c r="HTH2" s="99"/>
      <c r="HTI2" s="99"/>
      <c r="HTJ2" s="99"/>
      <c r="HTK2" s="99"/>
      <c r="HTL2" s="99"/>
      <c r="HTM2" s="99"/>
      <c r="HTN2" s="99"/>
      <c r="HTO2" s="99"/>
      <c r="HTP2" s="99"/>
      <c r="HTQ2" s="99"/>
      <c r="HTR2" s="99"/>
      <c r="HTS2" s="99"/>
      <c r="HTT2" s="99"/>
      <c r="HTU2" s="99"/>
      <c r="HTV2" s="99"/>
      <c r="HTW2" s="99"/>
      <c r="HTX2" s="99"/>
      <c r="HTY2" s="99"/>
      <c r="HTZ2" s="99"/>
      <c r="HUA2" s="99"/>
      <c r="HUB2" s="99"/>
      <c r="HUC2" s="99"/>
      <c r="HUD2" s="99"/>
      <c r="HUE2" s="99"/>
      <c r="HUF2" s="99"/>
      <c r="HUG2" s="99"/>
      <c r="HUH2" s="99"/>
      <c r="HUI2" s="99"/>
      <c r="HUJ2" s="99"/>
      <c r="HUK2" s="99"/>
      <c r="HUL2" s="99"/>
      <c r="HUM2" s="99"/>
      <c r="HUN2" s="99"/>
      <c r="HUO2" s="99"/>
      <c r="HUP2" s="99"/>
      <c r="HUQ2" s="99"/>
      <c r="HUR2" s="99"/>
      <c r="HUS2" s="99"/>
      <c r="HUT2" s="99"/>
      <c r="HUU2" s="99"/>
      <c r="HUV2" s="99"/>
      <c r="HUW2" s="99"/>
      <c r="HUX2" s="99"/>
      <c r="HUY2" s="99"/>
      <c r="HUZ2" s="99"/>
      <c r="HVA2" s="99"/>
      <c r="HVB2" s="99"/>
      <c r="HVC2" s="99"/>
      <c r="HVD2" s="99"/>
      <c r="HVE2" s="99"/>
      <c r="HVF2" s="99"/>
      <c r="HVG2" s="99"/>
      <c r="HVH2" s="99"/>
      <c r="HVI2" s="99"/>
      <c r="HVJ2" s="99"/>
      <c r="HVK2" s="99"/>
      <c r="HVL2" s="99"/>
      <c r="HVM2" s="99"/>
      <c r="HVN2" s="99"/>
      <c r="HVO2" s="99"/>
      <c r="HVP2" s="99"/>
      <c r="HVQ2" s="99"/>
      <c r="HVR2" s="99"/>
      <c r="HVS2" s="99"/>
      <c r="HVT2" s="99"/>
      <c r="HVU2" s="99"/>
      <c r="HVV2" s="99"/>
      <c r="HVW2" s="99"/>
      <c r="HVX2" s="99"/>
      <c r="HVY2" s="99"/>
      <c r="HVZ2" s="99"/>
      <c r="HWA2" s="99"/>
      <c r="HWB2" s="99"/>
      <c r="HWC2" s="99"/>
      <c r="HWD2" s="99"/>
      <c r="HWE2" s="99"/>
      <c r="HWF2" s="99"/>
      <c r="HWG2" s="99"/>
      <c r="HWH2" s="99"/>
      <c r="HWI2" s="99"/>
      <c r="HWJ2" s="99"/>
      <c r="HWK2" s="99"/>
      <c r="HWL2" s="99"/>
      <c r="HWM2" s="99"/>
      <c r="HWN2" s="99"/>
      <c r="HWO2" s="99"/>
      <c r="HWP2" s="99"/>
      <c r="HWQ2" s="99"/>
      <c r="HWR2" s="99"/>
      <c r="HWS2" s="99"/>
      <c r="HWT2" s="99"/>
      <c r="HWU2" s="99"/>
      <c r="HWV2" s="99"/>
      <c r="HWW2" s="99"/>
      <c r="HWX2" s="99"/>
      <c r="HWY2" s="99"/>
      <c r="HWZ2" s="99"/>
      <c r="HXA2" s="99"/>
      <c r="HXB2" s="99"/>
      <c r="HXC2" s="99"/>
      <c r="HXD2" s="99"/>
      <c r="HXE2" s="99"/>
      <c r="HXF2" s="99"/>
      <c r="HXG2" s="99"/>
      <c r="HXH2" s="99"/>
      <c r="HXI2" s="99"/>
      <c r="HXJ2" s="99"/>
      <c r="HXK2" s="99"/>
      <c r="HXL2" s="99"/>
      <c r="HXM2" s="99"/>
      <c r="HXN2" s="99"/>
      <c r="HXO2" s="99"/>
      <c r="HXP2" s="99"/>
      <c r="HXQ2" s="99"/>
      <c r="HXR2" s="99"/>
      <c r="HXS2" s="99"/>
      <c r="HXT2" s="99"/>
      <c r="HXU2" s="99"/>
      <c r="HXV2" s="99"/>
      <c r="HXW2" s="99"/>
      <c r="HXX2" s="99"/>
      <c r="HXY2" s="99"/>
      <c r="HXZ2" s="99"/>
      <c r="HYA2" s="99"/>
      <c r="HYB2" s="99"/>
      <c r="HYC2" s="99"/>
      <c r="HYD2" s="99"/>
      <c r="HYE2" s="99"/>
      <c r="HYF2" s="99"/>
      <c r="HYG2" s="99"/>
      <c r="HYH2" s="99"/>
      <c r="HYI2" s="99"/>
      <c r="HYJ2" s="99"/>
      <c r="HYK2" s="99"/>
      <c r="HYL2" s="99"/>
      <c r="HYM2" s="99"/>
      <c r="HYN2" s="99"/>
      <c r="HYO2" s="99"/>
      <c r="HYP2" s="99"/>
      <c r="HYQ2" s="99"/>
      <c r="HYR2" s="99"/>
      <c r="HYS2" s="99"/>
      <c r="HYT2" s="99"/>
      <c r="HYU2" s="99"/>
      <c r="HYV2" s="99"/>
      <c r="HYW2" s="99"/>
      <c r="HYX2" s="99"/>
      <c r="HYY2" s="99"/>
      <c r="HYZ2" s="99"/>
      <c r="HZA2" s="99"/>
      <c r="HZB2" s="99"/>
      <c r="HZC2" s="99"/>
      <c r="HZD2" s="99"/>
      <c r="HZE2" s="99"/>
      <c r="HZF2" s="99"/>
      <c r="HZG2" s="99"/>
      <c r="HZH2" s="99"/>
      <c r="HZI2" s="99"/>
      <c r="HZJ2" s="99"/>
      <c r="HZK2" s="99"/>
      <c r="HZL2" s="99"/>
      <c r="HZM2" s="99"/>
      <c r="HZN2" s="99"/>
      <c r="HZO2" s="99"/>
      <c r="HZP2" s="99"/>
      <c r="HZQ2" s="99"/>
      <c r="HZR2" s="99"/>
      <c r="HZS2" s="99"/>
      <c r="HZT2" s="99"/>
      <c r="HZU2" s="99"/>
      <c r="HZV2" s="99"/>
      <c r="HZW2" s="99"/>
      <c r="HZX2" s="99"/>
      <c r="HZY2" s="99"/>
      <c r="HZZ2" s="99"/>
      <c r="IAA2" s="99"/>
      <c r="IAB2" s="99"/>
      <c r="IAC2" s="99"/>
      <c r="IAD2" s="99"/>
      <c r="IAE2" s="99"/>
      <c r="IAF2" s="99"/>
      <c r="IAG2" s="99"/>
      <c r="IAH2" s="99"/>
      <c r="IAI2" s="99"/>
      <c r="IAJ2" s="99"/>
      <c r="IAK2" s="99"/>
      <c r="IAL2" s="99"/>
      <c r="IAM2" s="99"/>
      <c r="IAN2" s="99"/>
      <c r="IAO2" s="99"/>
      <c r="IAP2" s="99"/>
      <c r="IAQ2" s="99"/>
      <c r="IAR2" s="99"/>
      <c r="IAS2" s="99"/>
      <c r="IAT2" s="99"/>
      <c r="IAU2" s="99"/>
      <c r="IAV2" s="99"/>
      <c r="IAW2" s="99"/>
      <c r="IAX2" s="99"/>
      <c r="IAY2" s="99"/>
      <c r="IAZ2" s="99"/>
      <c r="IBA2" s="99"/>
      <c r="IBB2" s="99"/>
      <c r="IBC2" s="99"/>
      <c r="IBD2" s="99"/>
      <c r="IBE2" s="99"/>
      <c r="IBF2" s="99"/>
      <c r="IBG2" s="99"/>
      <c r="IBH2" s="99"/>
      <c r="IBI2" s="99"/>
      <c r="IBJ2" s="99"/>
      <c r="IBK2" s="99"/>
      <c r="IBL2" s="99"/>
      <c r="IBM2" s="99"/>
      <c r="IBN2" s="99"/>
      <c r="IBO2" s="99"/>
      <c r="IBP2" s="99"/>
      <c r="IBQ2" s="99"/>
      <c r="IBR2" s="99"/>
      <c r="IBS2" s="99"/>
      <c r="IBT2" s="99"/>
      <c r="IBU2" s="99"/>
      <c r="IBV2" s="99"/>
      <c r="IBW2" s="99"/>
      <c r="IBX2" s="99"/>
      <c r="IBY2" s="99"/>
      <c r="IBZ2" s="99"/>
      <c r="ICA2" s="99"/>
      <c r="ICB2" s="99"/>
      <c r="ICC2" s="99"/>
      <c r="ICD2" s="99"/>
      <c r="ICE2" s="99"/>
      <c r="ICF2" s="99"/>
      <c r="ICG2" s="99"/>
      <c r="ICH2" s="99"/>
      <c r="ICI2" s="99"/>
      <c r="ICJ2" s="99"/>
      <c r="ICK2" s="99"/>
      <c r="ICL2" s="99"/>
      <c r="ICM2" s="99"/>
      <c r="ICN2" s="99"/>
      <c r="ICO2" s="99"/>
      <c r="ICP2" s="99"/>
      <c r="ICQ2" s="99"/>
      <c r="ICR2" s="99"/>
      <c r="ICS2" s="99"/>
      <c r="ICT2" s="99"/>
      <c r="ICU2" s="99"/>
      <c r="ICV2" s="99"/>
      <c r="ICW2" s="99"/>
      <c r="ICX2" s="99"/>
      <c r="ICY2" s="99"/>
      <c r="ICZ2" s="99"/>
      <c r="IDA2" s="99"/>
      <c r="IDB2" s="99"/>
      <c r="IDC2" s="99"/>
      <c r="IDD2" s="99"/>
      <c r="IDE2" s="99"/>
      <c r="IDF2" s="99"/>
      <c r="IDG2" s="99"/>
      <c r="IDH2" s="99"/>
      <c r="IDI2" s="99"/>
      <c r="IDJ2" s="99"/>
      <c r="IDK2" s="99"/>
      <c r="IDL2" s="99"/>
      <c r="IDM2" s="99"/>
      <c r="IDN2" s="99"/>
      <c r="IDO2" s="99"/>
      <c r="IDP2" s="99"/>
      <c r="IDQ2" s="99"/>
      <c r="IDR2" s="99"/>
      <c r="IDS2" s="99"/>
      <c r="IDT2" s="99"/>
      <c r="IDU2" s="99"/>
      <c r="IDV2" s="99"/>
      <c r="IDW2" s="99"/>
      <c r="IDX2" s="99"/>
      <c r="IDY2" s="99"/>
      <c r="IDZ2" s="99"/>
      <c r="IEA2" s="99"/>
      <c r="IEB2" s="99"/>
      <c r="IEC2" s="99"/>
      <c r="IED2" s="99"/>
      <c r="IEE2" s="99"/>
      <c r="IEF2" s="99"/>
      <c r="IEG2" s="99"/>
      <c r="IEH2" s="99"/>
      <c r="IEI2" s="99"/>
      <c r="IEJ2" s="99"/>
      <c r="IEK2" s="99"/>
      <c r="IEL2" s="99"/>
      <c r="IEM2" s="99"/>
      <c r="IEN2" s="99"/>
      <c r="IEO2" s="99"/>
      <c r="IEP2" s="99"/>
      <c r="IEQ2" s="99"/>
      <c r="IER2" s="99"/>
      <c r="IES2" s="99"/>
      <c r="IET2" s="99"/>
      <c r="IEU2" s="99"/>
      <c r="IEV2" s="99"/>
      <c r="IEW2" s="99"/>
      <c r="IEX2" s="99"/>
      <c r="IEY2" s="99"/>
      <c r="IEZ2" s="99"/>
      <c r="IFA2" s="99"/>
      <c r="IFB2" s="99"/>
      <c r="IFC2" s="99"/>
      <c r="IFD2" s="99"/>
      <c r="IFE2" s="99"/>
      <c r="IFF2" s="99"/>
      <c r="IFG2" s="99"/>
      <c r="IFH2" s="99"/>
      <c r="IFI2" s="99"/>
      <c r="IFJ2" s="99"/>
      <c r="IFK2" s="99"/>
      <c r="IFL2" s="99"/>
      <c r="IFM2" s="99"/>
      <c r="IFN2" s="99"/>
      <c r="IFO2" s="99"/>
      <c r="IFP2" s="99"/>
      <c r="IFQ2" s="99"/>
      <c r="IFR2" s="99"/>
      <c r="IFS2" s="99"/>
      <c r="IFT2" s="99"/>
      <c r="IFU2" s="99"/>
      <c r="IFV2" s="99"/>
      <c r="IFW2" s="99"/>
      <c r="IFX2" s="99"/>
      <c r="IFY2" s="99"/>
      <c r="IFZ2" s="99"/>
      <c r="IGA2" s="99"/>
      <c r="IGB2" s="99"/>
      <c r="IGC2" s="99"/>
      <c r="IGD2" s="99"/>
      <c r="IGE2" s="99"/>
      <c r="IGF2" s="99"/>
      <c r="IGG2" s="99"/>
      <c r="IGH2" s="99"/>
      <c r="IGI2" s="99"/>
      <c r="IGJ2" s="99"/>
      <c r="IGK2" s="99"/>
      <c r="IGL2" s="99"/>
      <c r="IGM2" s="99"/>
      <c r="IGN2" s="99"/>
      <c r="IGO2" s="99"/>
      <c r="IGP2" s="99"/>
      <c r="IGQ2" s="99"/>
      <c r="IGR2" s="99"/>
      <c r="IGS2" s="99"/>
      <c r="IGT2" s="99"/>
      <c r="IGU2" s="99"/>
      <c r="IGV2" s="99"/>
      <c r="IGW2" s="99"/>
      <c r="IGX2" s="99"/>
      <c r="IGY2" s="99"/>
      <c r="IGZ2" s="99"/>
      <c r="IHA2" s="99"/>
      <c r="IHB2" s="99"/>
      <c r="IHC2" s="99"/>
      <c r="IHD2" s="99"/>
      <c r="IHE2" s="99"/>
      <c r="IHF2" s="99"/>
      <c r="IHG2" s="99"/>
      <c r="IHH2" s="99"/>
      <c r="IHI2" s="99"/>
      <c r="IHJ2" s="99"/>
      <c r="IHK2" s="99"/>
      <c r="IHL2" s="99"/>
      <c r="IHM2" s="99"/>
      <c r="IHN2" s="99"/>
      <c r="IHO2" s="99"/>
      <c r="IHP2" s="99"/>
      <c r="IHQ2" s="99"/>
      <c r="IHR2" s="99"/>
      <c r="IHS2" s="99"/>
      <c r="IHT2" s="99"/>
      <c r="IHU2" s="99"/>
      <c r="IHV2" s="99"/>
      <c r="IHW2" s="99"/>
      <c r="IHX2" s="99"/>
      <c r="IHY2" s="99"/>
      <c r="IHZ2" s="99"/>
      <c r="IIA2" s="99"/>
      <c r="IIB2" s="99"/>
      <c r="IIC2" s="99"/>
      <c r="IID2" s="99"/>
      <c r="IIE2" s="99"/>
      <c r="IIF2" s="99"/>
      <c r="IIG2" s="99"/>
      <c r="IIH2" s="99"/>
      <c r="III2" s="99"/>
      <c r="IIJ2" s="99"/>
      <c r="IIK2" s="99"/>
      <c r="IIL2" s="99"/>
      <c r="IIM2" s="99"/>
      <c r="IIN2" s="99"/>
      <c r="IIO2" s="99"/>
      <c r="IIP2" s="99"/>
      <c r="IIQ2" s="99"/>
      <c r="IIR2" s="99"/>
      <c r="IIS2" s="99"/>
      <c r="IIT2" s="99"/>
      <c r="IIU2" s="99"/>
      <c r="IIV2" s="99"/>
      <c r="IIW2" s="99"/>
      <c r="IIX2" s="99"/>
      <c r="IIY2" s="99"/>
      <c r="IIZ2" s="99"/>
      <c r="IJA2" s="99"/>
      <c r="IJB2" s="99"/>
      <c r="IJC2" s="99"/>
      <c r="IJD2" s="99"/>
      <c r="IJE2" s="99"/>
      <c r="IJF2" s="99"/>
      <c r="IJG2" s="99"/>
      <c r="IJH2" s="99"/>
      <c r="IJI2" s="99"/>
      <c r="IJJ2" s="99"/>
      <c r="IJK2" s="99"/>
      <c r="IJL2" s="99"/>
      <c r="IJM2" s="99"/>
      <c r="IJN2" s="99"/>
      <c r="IJO2" s="99"/>
      <c r="IJP2" s="99"/>
      <c r="IJQ2" s="99"/>
      <c r="IJR2" s="99"/>
      <c r="IJS2" s="99"/>
      <c r="IJT2" s="99"/>
      <c r="IJU2" s="99"/>
      <c r="IJV2" s="99"/>
      <c r="IJW2" s="99"/>
      <c r="IJX2" s="99"/>
      <c r="IJY2" s="99"/>
      <c r="IJZ2" s="99"/>
      <c r="IKA2" s="99"/>
      <c r="IKB2" s="99"/>
      <c r="IKC2" s="99"/>
      <c r="IKD2" s="99"/>
      <c r="IKE2" s="99"/>
      <c r="IKF2" s="99"/>
      <c r="IKG2" s="99"/>
      <c r="IKH2" s="99"/>
      <c r="IKI2" s="99"/>
      <c r="IKJ2" s="99"/>
      <c r="IKK2" s="99"/>
      <c r="IKL2" s="99"/>
      <c r="IKM2" s="99"/>
      <c r="IKN2" s="99"/>
      <c r="IKO2" s="99"/>
      <c r="IKP2" s="99"/>
      <c r="IKQ2" s="99"/>
      <c r="IKR2" s="99"/>
      <c r="IKS2" s="99"/>
      <c r="IKT2" s="99"/>
      <c r="IKU2" s="99"/>
      <c r="IKV2" s="99"/>
      <c r="IKW2" s="99"/>
      <c r="IKX2" s="99"/>
      <c r="IKY2" s="99"/>
      <c r="IKZ2" s="99"/>
      <c r="ILA2" s="99"/>
      <c r="ILB2" s="99"/>
      <c r="ILC2" s="99"/>
      <c r="ILD2" s="99"/>
      <c r="ILE2" s="99"/>
      <c r="ILF2" s="99"/>
      <c r="ILG2" s="99"/>
      <c r="ILH2" s="99"/>
      <c r="ILI2" s="99"/>
      <c r="ILJ2" s="99"/>
      <c r="ILK2" s="99"/>
      <c r="ILL2" s="99"/>
      <c r="ILM2" s="99"/>
      <c r="ILN2" s="99"/>
      <c r="ILO2" s="99"/>
      <c r="ILP2" s="99"/>
      <c r="ILQ2" s="99"/>
      <c r="ILR2" s="99"/>
      <c r="ILS2" s="99"/>
      <c r="ILT2" s="99"/>
      <c r="ILU2" s="99"/>
      <c r="ILV2" s="99"/>
      <c r="ILW2" s="99"/>
      <c r="ILX2" s="99"/>
      <c r="ILY2" s="99"/>
      <c r="ILZ2" s="99"/>
      <c r="IMA2" s="99"/>
      <c r="IMB2" s="99"/>
      <c r="IMC2" s="99"/>
      <c r="IMD2" s="99"/>
      <c r="IME2" s="99"/>
      <c r="IMF2" s="99"/>
      <c r="IMG2" s="99"/>
      <c r="IMH2" s="99"/>
      <c r="IMI2" s="99"/>
      <c r="IMJ2" s="99"/>
      <c r="IMK2" s="99"/>
      <c r="IML2" s="99"/>
      <c r="IMM2" s="99"/>
      <c r="IMN2" s="99"/>
      <c r="IMO2" s="99"/>
      <c r="IMP2" s="99"/>
      <c r="IMQ2" s="99"/>
      <c r="IMR2" s="99"/>
      <c r="IMS2" s="99"/>
      <c r="IMT2" s="99"/>
      <c r="IMU2" s="99"/>
      <c r="IMV2" s="99"/>
      <c r="IMW2" s="99"/>
      <c r="IMX2" s="99"/>
      <c r="IMY2" s="99"/>
      <c r="IMZ2" s="99"/>
      <c r="INA2" s="99"/>
      <c r="INB2" s="99"/>
      <c r="INC2" s="99"/>
      <c r="IND2" s="99"/>
      <c r="INE2" s="99"/>
      <c r="INF2" s="99"/>
      <c r="ING2" s="99"/>
      <c r="INH2" s="99"/>
      <c r="INI2" s="99"/>
      <c r="INJ2" s="99"/>
      <c r="INK2" s="99"/>
      <c r="INL2" s="99"/>
      <c r="INM2" s="99"/>
      <c r="INN2" s="99"/>
      <c r="INO2" s="99"/>
      <c r="INP2" s="99"/>
      <c r="INQ2" s="99"/>
      <c r="INR2" s="99"/>
      <c r="INS2" s="99"/>
      <c r="INT2" s="99"/>
      <c r="INU2" s="99"/>
      <c r="INV2" s="99"/>
      <c r="INW2" s="99"/>
      <c r="INX2" s="99"/>
      <c r="INY2" s="99"/>
      <c r="INZ2" s="99"/>
      <c r="IOA2" s="99"/>
      <c r="IOB2" s="99"/>
      <c r="IOC2" s="99"/>
      <c r="IOD2" s="99"/>
      <c r="IOE2" s="99"/>
      <c r="IOF2" s="99"/>
      <c r="IOG2" s="99"/>
      <c r="IOH2" s="99"/>
      <c r="IOI2" s="99"/>
      <c r="IOJ2" s="99"/>
      <c r="IOK2" s="99"/>
      <c r="IOL2" s="99"/>
      <c r="IOM2" s="99"/>
      <c r="ION2" s="99"/>
      <c r="IOO2" s="99"/>
      <c r="IOP2" s="99"/>
      <c r="IOQ2" s="99"/>
      <c r="IOR2" s="99"/>
      <c r="IOS2" s="99"/>
      <c r="IOT2" s="99"/>
      <c r="IOU2" s="99"/>
      <c r="IOV2" s="99"/>
      <c r="IOW2" s="99"/>
      <c r="IOX2" s="99"/>
      <c r="IOY2" s="99"/>
      <c r="IOZ2" s="99"/>
      <c r="IPA2" s="99"/>
      <c r="IPB2" s="99"/>
      <c r="IPC2" s="99"/>
      <c r="IPD2" s="99"/>
      <c r="IPE2" s="99"/>
      <c r="IPF2" s="99"/>
      <c r="IPG2" s="99"/>
      <c r="IPH2" s="99"/>
      <c r="IPI2" s="99"/>
      <c r="IPJ2" s="99"/>
      <c r="IPK2" s="99"/>
      <c r="IPL2" s="99"/>
      <c r="IPM2" s="99"/>
      <c r="IPN2" s="99"/>
      <c r="IPO2" s="99"/>
      <c r="IPP2" s="99"/>
      <c r="IPQ2" s="99"/>
      <c r="IPR2" s="99"/>
      <c r="IPS2" s="99"/>
      <c r="IPT2" s="99"/>
      <c r="IPU2" s="99"/>
      <c r="IPV2" s="99"/>
      <c r="IPW2" s="99"/>
      <c r="IPX2" s="99"/>
      <c r="IPY2" s="99"/>
      <c r="IPZ2" s="99"/>
      <c r="IQA2" s="99"/>
      <c r="IQB2" s="99"/>
      <c r="IQC2" s="99"/>
      <c r="IQD2" s="99"/>
      <c r="IQE2" s="99"/>
      <c r="IQF2" s="99"/>
      <c r="IQG2" s="99"/>
      <c r="IQH2" s="99"/>
      <c r="IQI2" s="99"/>
      <c r="IQJ2" s="99"/>
      <c r="IQK2" s="99"/>
      <c r="IQL2" s="99"/>
      <c r="IQM2" s="99"/>
      <c r="IQN2" s="99"/>
      <c r="IQO2" s="99"/>
      <c r="IQP2" s="99"/>
      <c r="IQQ2" s="99"/>
      <c r="IQR2" s="99"/>
      <c r="IQS2" s="99"/>
      <c r="IQT2" s="99"/>
      <c r="IQU2" s="99"/>
      <c r="IQV2" s="99"/>
      <c r="IQW2" s="99"/>
      <c r="IQX2" s="99"/>
      <c r="IQY2" s="99"/>
      <c r="IQZ2" s="99"/>
      <c r="IRA2" s="99"/>
      <c r="IRB2" s="99"/>
      <c r="IRC2" s="99"/>
      <c r="IRD2" s="99"/>
      <c r="IRE2" s="99"/>
      <c r="IRF2" s="99"/>
      <c r="IRG2" s="99"/>
      <c r="IRH2" s="99"/>
      <c r="IRI2" s="99"/>
      <c r="IRJ2" s="99"/>
      <c r="IRK2" s="99"/>
      <c r="IRL2" s="99"/>
      <c r="IRM2" s="99"/>
      <c r="IRN2" s="99"/>
      <c r="IRO2" s="99"/>
      <c r="IRP2" s="99"/>
      <c r="IRQ2" s="99"/>
      <c r="IRR2" s="99"/>
      <c r="IRS2" s="99"/>
      <c r="IRT2" s="99"/>
      <c r="IRU2" s="99"/>
      <c r="IRV2" s="99"/>
      <c r="IRW2" s="99"/>
      <c r="IRX2" s="99"/>
      <c r="IRY2" s="99"/>
      <c r="IRZ2" s="99"/>
      <c r="ISA2" s="99"/>
      <c r="ISB2" s="99"/>
      <c r="ISC2" s="99"/>
      <c r="ISD2" s="99"/>
      <c r="ISE2" s="99"/>
      <c r="ISF2" s="99"/>
      <c r="ISG2" s="99"/>
      <c r="ISH2" s="99"/>
      <c r="ISI2" s="99"/>
      <c r="ISJ2" s="99"/>
      <c r="ISK2" s="99"/>
      <c r="ISL2" s="99"/>
      <c r="ISM2" s="99"/>
      <c r="ISN2" s="99"/>
      <c r="ISO2" s="99"/>
      <c r="ISP2" s="99"/>
      <c r="ISQ2" s="99"/>
      <c r="ISR2" s="99"/>
      <c r="ISS2" s="99"/>
      <c r="IST2" s="99"/>
      <c r="ISU2" s="99"/>
      <c r="ISV2" s="99"/>
      <c r="ISW2" s="99"/>
      <c r="ISX2" s="99"/>
      <c r="ISY2" s="99"/>
      <c r="ISZ2" s="99"/>
      <c r="ITA2" s="99"/>
      <c r="ITB2" s="99"/>
      <c r="ITC2" s="99"/>
      <c r="ITD2" s="99"/>
      <c r="ITE2" s="99"/>
      <c r="ITF2" s="99"/>
      <c r="ITG2" s="99"/>
      <c r="ITH2" s="99"/>
      <c r="ITI2" s="99"/>
      <c r="ITJ2" s="99"/>
      <c r="ITK2" s="99"/>
      <c r="ITL2" s="99"/>
      <c r="ITM2" s="99"/>
      <c r="ITN2" s="99"/>
      <c r="ITO2" s="99"/>
      <c r="ITP2" s="99"/>
      <c r="ITQ2" s="99"/>
      <c r="ITR2" s="99"/>
      <c r="ITS2" s="99"/>
      <c r="ITT2" s="99"/>
      <c r="ITU2" s="99"/>
      <c r="ITV2" s="99"/>
      <c r="ITW2" s="99"/>
      <c r="ITX2" s="99"/>
      <c r="ITY2" s="99"/>
      <c r="ITZ2" s="99"/>
      <c r="IUA2" s="99"/>
      <c r="IUB2" s="99"/>
      <c r="IUC2" s="99"/>
      <c r="IUD2" s="99"/>
      <c r="IUE2" s="99"/>
      <c r="IUF2" s="99"/>
      <c r="IUG2" s="99"/>
      <c r="IUH2" s="99"/>
      <c r="IUI2" s="99"/>
      <c r="IUJ2" s="99"/>
      <c r="IUK2" s="99"/>
      <c r="IUL2" s="99"/>
      <c r="IUM2" s="99"/>
      <c r="IUN2" s="99"/>
      <c r="IUO2" s="99"/>
      <c r="IUP2" s="99"/>
      <c r="IUQ2" s="99"/>
      <c r="IUR2" s="99"/>
      <c r="IUS2" s="99"/>
      <c r="IUT2" s="99"/>
      <c r="IUU2" s="99"/>
      <c r="IUV2" s="99"/>
      <c r="IUW2" s="99"/>
      <c r="IUX2" s="99"/>
      <c r="IUY2" s="99"/>
      <c r="IUZ2" s="99"/>
      <c r="IVA2" s="99"/>
      <c r="IVB2" s="99"/>
      <c r="IVC2" s="99"/>
      <c r="IVD2" s="99"/>
      <c r="IVE2" s="99"/>
      <c r="IVF2" s="99"/>
      <c r="IVG2" s="99"/>
      <c r="IVH2" s="99"/>
      <c r="IVI2" s="99"/>
      <c r="IVJ2" s="99"/>
      <c r="IVK2" s="99"/>
      <c r="IVL2" s="99"/>
      <c r="IVM2" s="99"/>
      <c r="IVN2" s="99"/>
      <c r="IVO2" s="99"/>
      <c r="IVP2" s="99"/>
      <c r="IVQ2" s="99"/>
      <c r="IVR2" s="99"/>
      <c r="IVS2" s="99"/>
      <c r="IVT2" s="99"/>
      <c r="IVU2" s="99"/>
      <c r="IVV2" s="99"/>
      <c r="IVW2" s="99"/>
      <c r="IVX2" s="99"/>
      <c r="IVY2" s="99"/>
      <c r="IVZ2" s="99"/>
      <c r="IWA2" s="99"/>
      <c r="IWB2" s="99"/>
      <c r="IWC2" s="99"/>
      <c r="IWD2" s="99"/>
      <c r="IWE2" s="99"/>
      <c r="IWF2" s="99"/>
      <c r="IWG2" s="99"/>
      <c r="IWH2" s="99"/>
      <c r="IWI2" s="99"/>
      <c r="IWJ2" s="99"/>
      <c r="IWK2" s="99"/>
      <c r="IWL2" s="99"/>
      <c r="IWM2" s="99"/>
      <c r="IWN2" s="99"/>
      <c r="IWO2" s="99"/>
      <c r="IWP2" s="99"/>
      <c r="IWQ2" s="99"/>
      <c r="IWR2" s="99"/>
      <c r="IWS2" s="99"/>
      <c r="IWT2" s="99"/>
      <c r="IWU2" s="99"/>
      <c r="IWV2" s="99"/>
      <c r="IWW2" s="99"/>
      <c r="IWX2" s="99"/>
      <c r="IWY2" s="99"/>
      <c r="IWZ2" s="99"/>
      <c r="IXA2" s="99"/>
      <c r="IXB2" s="99"/>
      <c r="IXC2" s="99"/>
      <c r="IXD2" s="99"/>
      <c r="IXE2" s="99"/>
      <c r="IXF2" s="99"/>
      <c r="IXG2" s="99"/>
      <c r="IXH2" s="99"/>
      <c r="IXI2" s="99"/>
      <c r="IXJ2" s="99"/>
      <c r="IXK2" s="99"/>
      <c r="IXL2" s="99"/>
      <c r="IXM2" s="99"/>
      <c r="IXN2" s="99"/>
      <c r="IXO2" s="99"/>
      <c r="IXP2" s="99"/>
      <c r="IXQ2" s="99"/>
      <c r="IXR2" s="99"/>
      <c r="IXS2" s="99"/>
      <c r="IXT2" s="99"/>
      <c r="IXU2" s="99"/>
      <c r="IXV2" s="99"/>
      <c r="IXW2" s="99"/>
      <c r="IXX2" s="99"/>
      <c r="IXY2" s="99"/>
      <c r="IXZ2" s="99"/>
      <c r="IYA2" s="99"/>
      <c r="IYB2" s="99"/>
      <c r="IYC2" s="99"/>
      <c r="IYD2" s="99"/>
      <c r="IYE2" s="99"/>
      <c r="IYF2" s="99"/>
      <c r="IYG2" s="99"/>
      <c r="IYH2" s="99"/>
      <c r="IYI2" s="99"/>
      <c r="IYJ2" s="99"/>
      <c r="IYK2" s="99"/>
      <c r="IYL2" s="99"/>
      <c r="IYM2" s="99"/>
      <c r="IYN2" s="99"/>
      <c r="IYO2" s="99"/>
      <c r="IYP2" s="99"/>
      <c r="IYQ2" s="99"/>
      <c r="IYR2" s="99"/>
      <c r="IYS2" s="99"/>
      <c r="IYT2" s="99"/>
      <c r="IYU2" s="99"/>
      <c r="IYV2" s="99"/>
      <c r="IYW2" s="99"/>
      <c r="IYX2" s="99"/>
      <c r="IYY2" s="99"/>
      <c r="IYZ2" s="99"/>
      <c r="IZA2" s="99"/>
      <c r="IZB2" s="99"/>
      <c r="IZC2" s="99"/>
      <c r="IZD2" s="99"/>
      <c r="IZE2" s="99"/>
      <c r="IZF2" s="99"/>
      <c r="IZG2" s="99"/>
      <c r="IZH2" s="99"/>
      <c r="IZI2" s="99"/>
      <c r="IZJ2" s="99"/>
      <c r="IZK2" s="99"/>
      <c r="IZL2" s="99"/>
      <c r="IZM2" s="99"/>
      <c r="IZN2" s="99"/>
      <c r="IZO2" s="99"/>
      <c r="IZP2" s="99"/>
      <c r="IZQ2" s="99"/>
      <c r="IZR2" s="99"/>
      <c r="IZS2" s="99"/>
      <c r="IZT2" s="99"/>
      <c r="IZU2" s="99"/>
      <c r="IZV2" s="99"/>
      <c r="IZW2" s="99"/>
      <c r="IZX2" s="99"/>
      <c r="IZY2" s="99"/>
      <c r="IZZ2" s="99"/>
      <c r="JAA2" s="99"/>
      <c r="JAB2" s="99"/>
      <c r="JAC2" s="99"/>
      <c r="JAD2" s="99"/>
      <c r="JAE2" s="99"/>
      <c r="JAF2" s="99"/>
      <c r="JAG2" s="99"/>
      <c r="JAH2" s="99"/>
      <c r="JAI2" s="99"/>
      <c r="JAJ2" s="99"/>
      <c r="JAK2" s="99"/>
      <c r="JAL2" s="99"/>
      <c r="JAM2" s="99"/>
      <c r="JAN2" s="99"/>
      <c r="JAO2" s="99"/>
      <c r="JAP2" s="99"/>
      <c r="JAQ2" s="99"/>
      <c r="JAR2" s="99"/>
      <c r="JAS2" s="99"/>
      <c r="JAT2" s="99"/>
      <c r="JAU2" s="99"/>
      <c r="JAV2" s="99"/>
      <c r="JAW2" s="99"/>
      <c r="JAX2" s="99"/>
      <c r="JAY2" s="99"/>
      <c r="JAZ2" s="99"/>
      <c r="JBA2" s="99"/>
      <c r="JBB2" s="99"/>
      <c r="JBC2" s="99"/>
      <c r="JBD2" s="99"/>
      <c r="JBE2" s="99"/>
      <c r="JBF2" s="99"/>
      <c r="JBG2" s="99"/>
      <c r="JBH2" s="99"/>
      <c r="JBI2" s="99"/>
      <c r="JBJ2" s="99"/>
      <c r="JBK2" s="99"/>
      <c r="JBL2" s="99"/>
      <c r="JBM2" s="99"/>
      <c r="JBN2" s="99"/>
      <c r="JBO2" s="99"/>
      <c r="JBP2" s="99"/>
      <c r="JBQ2" s="99"/>
      <c r="JBR2" s="99"/>
      <c r="JBS2" s="99"/>
      <c r="JBT2" s="99"/>
      <c r="JBU2" s="99"/>
      <c r="JBV2" s="99"/>
      <c r="JBW2" s="99"/>
      <c r="JBX2" s="99"/>
      <c r="JBY2" s="99"/>
      <c r="JBZ2" s="99"/>
      <c r="JCA2" s="99"/>
      <c r="JCB2" s="99"/>
      <c r="JCC2" s="99"/>
      <c r="JCD2" s="99"/>
      <c r="JCE2" s="99"/>
      <c r="JCF2" s="99"/>
      <c r="JCG2" s="99"/>
      <c r="JCH2" s="99"/>
      <c r="JCI2" s="99"/>
      <c r="JCJ2" s="99"/>
      <c r="JCK2" s="99"/>
      <c r="JCL2" s="99"/>
      <c r="JCM2" s="99"/>
      <c r="JCN2" s="99"/>
      <c r="JCO2" s="99"/>
      <c r="JCP2" s="99"/>
      <c r="JCQ2" s="99"/>
      <c r="JCR2" s="99"/>
      <c r="JCS2" s="99"/>
      <c r="JCT2" s="99"/>
      <c r="JCU2" s="99"/>
      <c r="JCV2" s="99"/>
      <c r="JCW2" s="99"/>
      <c r="JCX2" s="99"/>
      <c r="JCY2" s="99"/>
      <c r="JCZ2" s="99"/>
      <c r="JDA2" s="99"/>
      <c r="JDB2" s="99"/>
      <c r="JDC2" s="99"/>
      <c r="JDD2" s="99"/>
      <c r="JDE2" s="99"/>
      <c r="JDF2" s="99"/>
      <c r="JDG2" s="99"/>
      <c r="JDH2" s="99"/>
      <c r="JDI2" s="99"/>
      <c r="JDJ2" s="99"/>
      <c r="JDK2" s="99"/>
      <c r="JDL2" s="99"/>
      <c r="JDM2" s="99"/>
      <c r="JDN2" s="99"/>
      <c r="JDO2" s="99"/>
      <c r="JDP2" s="99"/>
      <c r="JDQ2" s="99"/>
      <c r="JDR2" s="99"/>
      <c r="JDS2" s="99"/>
      <c r="JDT2" s="99"/>
      <c r="JDU2" s="99"/>
      <c r="JDV2" s="99"/>
      <c r="JDW2" s="99"/>
      <c r="JDX2" s="99"/>
      <c r="JDY2" s="99"/>
      <c r="JDZ2" s="99"/>
      <c r="JEA2" s="99"/>
      <c r="JEB2" s="99"/>
      <c r="JEC2" s="99"/>
      <c r="JED2" s="99"/>
      <c r="JEE2" s="99"/>
      <c r="JEF2" s="99"/>
      <c r="JEG2" s="99"/>
      <c r="JEH2" s="99"/>
      <c r="JEI2" s="99"/>
      <c r="JEJ2" s="99"/>
      <c r="JEK2" s="99"/>
      <c r="JEL2" s="99"/>
      <c r="JEM2" s="99"/>
      <c r="JEN2" s="99"/>
      <c r="JEO2" s="99"/>
      <c r="JEP2" s="99"/>
      <c r="JEQ2" s="99"/>
      <c r="JER2" s="99"/>
      <c r="JES2" s="99"/>
      <c r="JET2" s="99"/>
      <c r="JEU2" s="99"/>
      <c r="JEV2" s="99"/>
      <c r="JEW2" s="99"/>
      <c r="JEX2" s="99"/>
      <c r="JEY2" s="99"/>
      <c r="JEZ2" s="99"/>
      <c r="JFA2" s="99"/>
      <c r="JFB2" s="99"/>
      <c r="JFC2" s="99"/>
      <c r="JFD2" s="99"/>
      <c r="JFE2" s="99"/>
      <c r="JFF2" s="99"/>
      <c r="JFG2" s="99"/>
      <c r="JFH2" s="99"/>
      <c r="JFI2" s="99"/>
      <c r="JFJ2" s="99"/>
      <c r="JFK2" s="99"/>
      <c r="JFL2" s="99"/>
      <c r="JFM2" s="99"/>
      <c r="JFN2" s="99"/>
      <c r="JFO2" s="99"/>
      <c r="JFP2" s="99"/>
      <c r="JFQ2" s="99"/>
      <c r="JFR2" s="99"/>
      <c r="JFS2" s="99"/>
      <c r="JFT2" s="99"/>
      <c r="JFU2" s="99"/>
      <c r="JFV2" s="99"/>
      <c r="JFW2" s="99"/>
      <c r="JFX2" s="99"/>
      <c r="JFY2" s="99"/>
      <c r="JFZ2" s="99"/>
      <c r="JGA2" s="99"/>
      <c r="JGB2" s="99"/>
      <c r="JGC2" s="99"/>
      <c r="JGD2" s="99"/>
      <c r="JGE2" s="99"/>
      <c r="JGF2" s="99"/>
      <c r="JGG2" s="99"/>
      <c r="JGH2" s="99"/>
      <c r="JGI2" s="99"/>
      <c r="JGJ2" s="99"/>
      <c r="JGK2" s="99"/>
      <c r="JGL2" s="99"/>
      <c r="JGM2" s="99"/>
      <c r="JGN2" s="99"/>
      <c r="JGO2" s="99"/>
      <c r="JGP2" s="99"/>
      <c r="JGQ2" s="99"/>
      <c r="JGR2" s="99"/>
      <c r="JGS2" s="99"/>
      <c r="JGT2" s="99"/>
      <c r="JGU2" s="99"/>
      <c r="JGV2" s="99"/>
      <c r="JGW2" s="99"/>
      <c r="JGX2" s="99"/>
      <c r="JGY2" s="99"/>
      <c r="JGZ2" s="99"/>
      <c r="JHA2" s="99"/>
      <c r="JHB2" s="99"/>
      <c r="JHC2" s="99"/>
      <c r="JHD2" s="99"/>
      <c r="JHE2" s="99"/>
      <c r="JHF2" s="99"/>
      <c r="JHG2" s="99"/>
      <c r="JHH2" s="99"/>
      <c r="JHI2" s="99"/>
      <c r="JHJ2" s="99"/>
      <c r="JHK2" s="99"/>
      <c r="JHL2" s="99"/>
      <c r="JHM2" s="99"/>
      <c r="JHN2" s="99"/>
      <c r="JHO2" s="99"/>
      <c r="JHP2" s="99"/>
      <c r="JHQ2" s="99"/>
      <c r="JHR2" s="99"/>
      <c r="JHS2" s="99"/>
      <c r="JHT2" s="99"/>
      <c r="JHU2" s="99"/>
      <c r="JHV2" s="99"/>
      <c r="JHW2" s="99"/>
      <c r="JHX2" s="99"/>
      <c r="JHY2" s="99"/>
      <c r="JHZ2" s="99"/>
      <c r="JIA2" s="99"/>
      <c r="JIB2" s="99"/>
      <c r="JIC2" s="99"/>
      <c r="JID2" s="99"/>
      <c r="JIE2" s="99"/>
      <c r="JIF2" s="99"/>
      <c r="JIG2" s="99"/>
      <c r="JIH2" s="99"/>
      <c r="JII2" s="99"/>
      <c r="JIJ2" s="99"/>
      <c r="JIK2" s="99"/>
      <c r="JIL2" s="99"/>
      <c r="JIM2" s="99"/>
      <c r="JIN2" s="99"/>
      <c r="JIO2" s="99"/>
      <c r="JIP2" s="99"/>
      <c r="JIQ2" s="99"/>
      <c r="JIR2" s="99"/>
      <c r="JIS2" s="99"/>
      <c r="JIT2" s="99"/>
      <c r="JIU2" s="99"/>
      <c r="JIV2" s="99"/>
      <c r="JIW2" s="99"/>
      <c r="JIX2" s="99"/>
      <c r="JIY2" s="99"/>
      <c r="JIZ2" s="99"/>
      <c r="JJA2" s="99"/>
      <c r="JJB2" s="99"/>
      <c r="JJC2" s="99"/>
      <c r="JJD2" s="99"/>
      <c r="JJE2" s="99"/>
      <c r="JJF2" s="99"/>
      <c r="JJG2" s="99"/>
      <c r="JJH2" s="99"/>
      <c r="JJI2" s="99"/>
      <c r="JJJ2" s="99"/>
      <c r="JJK2" s="99"/>
      <c r="JJL2" s="99"/>
      <c r="JJM2" s="99"/>
      <c r="JJN2" s="99"/>
      <c r="JJO2" s="99"/>
      <c r="JJP2" s="99"/>
      <c r="JJQ2" s="99"/>
      <c r="JJR2" s="99"/>
      <c r="JJS2" s="99"/>
      <c r="JJT2" s="99"/>
      <c r="JJU2" s="99"/>
      <c r="JJV2" s="99"/>
      <c r="JJW2" s="99"/>
      <c r="JJX2" s="99"/>
      <c r="JJY2" s="99"/>
      <c r="JJZ2" s="99"/>
      <c r="JKA2" s="99"/>
      <c r="JKB2" s="99"/>
      <c r="JKC2" s="99"/>
      <c r="JKD2" s="99"/>
      <c r="JKE2" s="99"/>
      <c r="JKF2" s="99"/>
      <c r="JKG2" s="99"/>
      <c r="JKH2" s="99"/>
      <c r="JKI2" s="99"/>
      <c r="JKJ2" s="99"/>
      <c r="JKK2" s="99"/>
      <c r="JKL2" s="99"/>
      <c r="JKM2" s="99"/>
      <c r="JKN2" s="99"/>
      <c r="JKO2" s="99"/>
      <c r="JKP2" s="99"/>
      <c r="JKQ2" s="99"/>
      <c r="JKR2" s="99"/>
      <c r="JKS2" s="99"/>
      <c r="JKT2" s="99"/>
      <c r="JKU2" s="99"/>
      <c r="JKV2" s="99"/>
      <c r="JKW2" s="99"/>
      <c r="JKX2" s="99"/>
      <c r="JKY2" s="99"/>
      <c r="JKZ2" s="99"/>
      <c r="JLA2" s="99"/>
      <c r="JLB2" s="99"/>
      <c r="JLC2" s="99"/>
      <c r="JLD2" s="99"/>
      <c r="JLE2" s="99"/>
      <c r="JLF2" s="99"/>
      <c r="JLG2" s="99"/>
      <c r="JLH2" s="99"/>
      <c r="JLI2" s="99"/>
      <c r="JLJ2" s="99"/>
      <c r="JLK2" s="99"/>
      <c r="JLL2" s="99"/>
      <c r="JLM2" s="99"/>
      <c r="JLN2" s="99"/>
      <c r="JLO2" s="99"/>
      <c r="JLP2" s="99"/>
      <c r="JLQ2" s="99"/>
      <c r="JLR2" s="99"/>
      <c r="JLS2" s="99"/>
      <c r="JLT2" s="99"/>
      <c r="JLU2" s="99"/>
      <c r="JLV2" s="99"/>
      <c r="JLW2" s="99"/>
      <c r="JLX2" s="99"/>
      <c r="JLY2" s="99"/>
      <c r="JLZ2" s="99"/>
      <c r="JMA2" s="99"/>
      <c r="JMB2" s="99"/>
      <c r="JMC2" s="99"/>
      <c r="JMD2" s="99"/>
      <c r="JME2" s="99"/>
      <c r="JMF2" s="99"/>
      <c r="JMG2" s="99"/>
      <c r="JMH2" s="99"/>
      <c r="JMI2" s="99"/>
      <c r="JMJ2" s="99"/>
      <c r="JMK2" s="99"/>
      <c r="JML2" s="99"/>
      <c r="JMM2" s="99"/>
      <c r="JMN2" s="99"/>
      <c r="JMO2" s="99"/>
      <c r="JMP2" s="99"/>
      <c r="JMQ2" s="99"/>
      <c r="JMR2" s="99"/>
      <c r="JMS2" s="99"/>
      <c r="JMT2" s="99"/>
      <c r="JMU2" s="99"/>
      <c r="JMV2" s="99"/>
      <c r="JMW2" s="99"/>
      <c r="JMX2" s="99"/>
      <c r="JMY2" s="99"/>
      <c r="JMZ2" s="99"/>
      <c r="JNA2" s="99"/>
      <c r="JNB2" s="99"/>
      <c r="JNC2" s="99"/>
      <c r="JND2" s="99"/>
      <c r="JNE2" s="99"/>
      <c r="JNF2" s="99"/>
      <c r="JNG2" s="99"/>
      <c r="JNH2" s="99"/>
      <c r="JNI2" s="99"/>
      <c r="JNJ2" s="99"/>
      <c r="JNK2" s="99"/>
      <c r="JNL2" s="99"/>
      <c r="JNM2" s="99"/>
      <c r="JNN2" s="99"/>
      <c r="JNO2" s="99"/>
      <c r="JNP2" s="99"/>
      <c r="JNQ2" s="99"/>
      <c r="JNR2" s="99"/>
      <c r="JNS2" s="99"/>
      <c r="JNT2" s="99"/>
      <c r="JNU2" s="99"/>
      <c r="JNV2" s="99"/>
      <c r="JNW2" s="99"/>
      <c r="JNX2" s="99"/>
      <c r="JNY2" s="99"/>
      <c r="JNZ2" s="99"/>
      <c r="JOA2" s="99"/>
      <c r="JOB2" s="99"/>
      <c r="JOC2" s="99"/>
      <c r="JOD2" s="99"/>
      <c r="JOE2" s="99"/>
      <c r="JOF2" s="99"/>
      <c r="JOG2" s="99"/>
      <c r="JOH2" s="99"/>
      <c r="JOI2" s="99"/>
      <c r="JOJ2" s="99"/>
      <c r="JOK2" s="99"/>
      <c r="JOL2" s="99"/>
      <c r="JOM2" s="99"/>
      <c r="JON2" s="99"/>
      <c r="JOO2" s="99"/>
      <c r="JOP2" s="99"/>
      <c r="JOQ2" s="99"/>
      <c r="JOR2" s="99"/>
      <c r="JOS2" s="99"/>
      <c r="JOT2" s="99"/>
      <c r="JOU2" s="99"/>
      <c r="JOV2" s="99"/>
      <c r="JOW2" s="99"/>
      <c r="JOX2" s="99"/>
      <c r="JOY2" s="99"/>
      <c r="JOZ2" s="99"/>
      <c r="JPA2" s="99"/>
      <c r="JPB2" s="99"/>
      <c r="JPC2" s="99"/>
      <c r="JPD2" s="99"/>
      <c r="JPE2" s="99"/>
      <c r="JPF2" s="99"/>
      <c r="JPG2" s="99"/>
      <c r="JPH2" s="99"/>
      <c r="JPI2" s="99"/>
      <c r="JPJ2" s="99"/>
      <c r="JPK2" s="99"/>
      <c r="JPL2" s="99"/>
      <c r="JPM2" s="99"/>
      <c r="JPN2" s="99"/>
      <c r="JPO2" s="99"/>
      <c r="JPP2" s="99"/>
      <c r="JPQ2" s="99"/>
      <c r="JPR2" s="99"/>
      <c r="JPS2" s="99"/>
      <c r="JPT2" s="99"/>
      <c r="JPU2" s="99"/>
      <c r="JPV2" s="99"/>
      <c r="JPW2" s="99"/>
      <c r="JPX2" s="99"/>
      <c r="JPY2" s="99"/>
      <c r="JPZ2" s="99"/>
      <c r="JQA2" s="99"/>
      <c r="JQB2" s="99"/>
      <c r="JQC2" s="99"/>
      <c r="JQD2" s="99"/>
      <c r="JQE2" s="99"/>
      <c r="JQF2" s="99"/>
      <c r="JQG2" s="99"/>
      <c r="JQH2" s="99"/>
      <c r="JQI2" s="99"/>
      <c r="JQJ2" s="99"/>
      <c r="JQK2" s="99"/>
      <c r="JQL2" s="99"/>
      <c r="JQM2" s="99"/>
      <c r="JQN2" s="99"/>
      <c r="JQO2" s="99"/>
      <c r="JQP2" s="99"/>
      <c r="JQQ2" s="99"/>
      <c r="JQR2" s="99"/>
      <c r="JQS2" s="99"/>
      <c r="JQT2" s="99"/>
      <c r="JQU2" s="99"/>
      <c r="JQV2" s="99"/>
      <c r="JQW2" s="99"/>
      <c r="JQX2" s="99"/>
      <c r="JQY2" s="99"/>
      <c r="JQZ2" s="99"/>
      <c r="JRA2" s="99"/>
      <c r="JRB2" s="99"/>
      <c r="JRC2" s="99"/>
      <c r="JRD2" s="99"/>
      <c r="JRE2" s="99"/>
      <c r="JRF2" s="99"/>
      <c r="JRG2" s="99"/>
      <c r="JRH2" s="99"/>
      <c r="JRI2" s="99"/>
      <c r="JRJ2" s="99"/>
      <c r="JRK2" s="99"/>
      <c r="JRL2" s="99"/>
      <c r="JRM2" s="99"/>
      <c r="JRN2" s="99"/>
      <c r="JRO2" s="99"/>
      <c r="JRP2" s="99"/>
      <c r="JRQ2" s="99"/>
      <c r="JRR2" s="99"/>
      <c r="JRS2" s="99"/>
      <c r="JRT2" s="99"/>
      <c r="JRU2" s="99"/>
      <c r="JRV2" s="99"/>
      <c r="JRW2" s="99"/>
      <c r="JRX2" s="99"/>
      <c r="JRY2" s="99"/>
      <c r="JRZ2" s="99"/>
      <c r="JSA2" s="99"/>
      <c r="JSB2" s="99"/>
      <c r="JSC2" s="99"/>
      <c r="JSD2" s="99"/>
      <c r="JSE2" s="99"/>
      <c r="JSF2" s="99"/>
      <c r="JSG2" s="99"/>
      <c r="JSH2" s="99"/>
      <c r="JSI2" s="99"/>
      <c r="JSJ2" s="99"/>
      <c r="JSK2" s="99"/>
      <c r="JSL2" s="99"/>
      <c r="JSM2" s="99"/>
      <c r="JSN2" s="99"/>
      <c r="JSO2" s="99"/>
      <c r="JSP2" s="99"/>
      <c r="JSQ2" s="99"/>
      <c r="JSR2" s="99"/>
      <c r="JSS2" s="99"/>
      <c r="JST2" s="99"/>
      <c r="JSU2" s="99"/>
      <c r="JSV2" s="99"/>
      <c r="JSW2" s="99"/>
      <c r="JSX2" s="99"/>
      <c r="JSY2" s="99"/>
      <c r="JSZ2" s="99"/>
      <c r="JTA2" s="99"/>
      <c r="JTB2" s="99"/>
      <c r="JTC2" s="99"/>
      <c r="JTD2" s="99"/>
      <c r="JTE2" s="99"/>
      <c r="JTF2" s="99"/>
      <c r="JTG2" s="99"/>
      <c r="JTH2" s="99"/>
      <c r="JTI2" s="99"/>
      <c r="JTJ2" s="99"/>
      <c r="JTK2" s="99"/>
      <c r="JTL2" s="99"/>
      <c r="JTM2" s="99"/>
      <c r="JTN2" s="99"/>
      <c r="JTO2" s="99"/>
      <c r="JTP2" s="99"/>
      <c r="JTQ2" s="99"/>
      <c r="JTR2" s="99"/>
      <c r="JTS2" s="99"/>
      <c r="JTT2" s="99"/>
      <c r="JTU2" s="99"/>
      <c r="JTV2" s="99"/>
      <c r="JTW2" s="99"/>
      <c r="JTX2" s="99"/>
      <c r="JTY2" s="99"/>
      <c r="JTZ2" s="99"/>
      <c r="JUA2" s="99"/>
      <c r="JUB2" s="99"/>
      <c r="JUC2" s="99"/>
      <c r="JUD2" s="99"/>
      <c r="JUE2" s="99"/>
      <c r="JUF2" s="99"/>
      <c r="JUG2" s="99"/>
      <c r="JUH2" s="99"/>
      <c r="JUI2" s="99"/>
      <c r="JUJ2" s="99"/>
      <c r="JUK2" s="99"/>
      <c r="JUL2" s="99"/>
      <c r="JUM2" s="99"/>
      <c r="JUN2" s="99"/>
      <c r="JUO2" s="99"/>
      <c r="JUP2" s="99"/>
      <c r="JUQ2" s="99"/>
      <c r="JUR2" s="99"/>
      <c r="JUS2" s="99"/>
      <c r="JUT2" s="99"/>
      <c r="JUU2" s="99"/>
      <c r="JUV2" s="99"/>
      <c r="JUW2" s="99"/>
      <c r="JUX2" s="99"/>
      <c r="JUY2" s="99"/>
      <c r="JUZ2" s="99"/>
      <c r="JVA2" s="99"/>
      <c r="JVB2" s="99"/>
      <c r="JVC2" s="99"/>
      <c r="JVD2" s="99"/>
      <c r="JVE2" s="99"/>
      <c r="JVF2" s="99"/>
      <c r="JVG2" s="99"/>
      <c r="JVH2" s="99"/>
      <c r="JVI2" s="99"/>
      <c r="JVJ2" s="99"/>
      <c r="JVK2" s="99"/>
      <c r="JVL2" s="99"/>
      <c r="JVM2" s="99"/>
      <c r="JVN2" s="99"/>
      <c r="JVO2" s="99"/>
      <c r="JVP2" s="99"/>
      <c r="JVQ2" s="99"/>
      <c r="JVR2" s="99"/>
      <c r="JVS2" s="99"/>
      <c r="JVT2" s="99"/>
      <c r="JVU2" s="99"/>
      <c r="JVV2" s="99"/>
      <c r="JVW2" s="99"/>
      <c r="JVX2" s="99"/>
      <c r="JVY2" s="99"/>
      <c r="JVZ2" s="99"/>
      <c r="JWA2" s="99"/>
      <c r="JWB2" s="99"/>
      <c r="JWC2" s="99"/>
      <c r="JWD2" s="99"/>
      <c r="JWE2" s="99"/>
      <c r="JWF2" s="99"/>
      <c r="JWG2" s="99"/>
      <c r="JWH2" s="99"/>
      <c r="JWI2" s="99"/>
      <c r="JWJ2" s="99"/>
      <c r="JWK2" s="99"/>
      <c r="JWL2" s="99"/>
      <c r="JWM2" s="99"/>
      <c r="JWN2" s="99"/>
      <c r="JWO2" s="99"/>
      <c r="JWP2" s="99"/>
      <c r="JWQ2" s="99"/>
      <c r="JWR2" s="99"/>
      <c r="JWS2" s="99"/>
      <c r="JWT2" s="99"/>
      <c r="JWU2" s="99"/>
      <c r="JWV2" s="99"/>
      <c r="JWW2" s="99"/>
      <c r="JWX2" s="99"/>
      <c r="JWY2" s="99"/>
      <c r="JWZ2" s="99"/>
      <c r="JXA2" s="99"/>
      <c r="JXB2" s="99"/>
      <c r="JXC2" s="99"/>
      <c r="JXD2" s="99"/>
      <c r="JXE2" s="99"/>
      <c r="JXF2" s="99"/>
      <c r="JXG2" s="99"/>
      <c r="JXH2" s="99"/>
      <c r="JXI2" s="99"/>
      <c r="JXJ2" s="99"/>
      <c r="JXK2" s="99"/>
      <c r="JXL2" s="99"/>
      <c r="JXM2" s="99"/>
      <c r="JXN2" s="99"/>
      <c r="JXO2" s="99"/>
      <c r="JXP2" s="99"/>
      <c r="JXQ2" s="99"/>
      <c r="JXR2" s="99"/>
      <c r="JXS2" s="99"/>
      <c r="JXT2" s="99"/>
      <c r="JXU2" s="99"/>
      <c r="JXV2" s="99"/>
      <c r="JXW2" s="99"/>
      <c r="JXX2" s="99"/>
      <c r="JXY2" s="99"/>
      <c r="JXZ2" s="99"/>
      <c r="JYA2" s="99"/>
      <c r="JYB2" s="99"/>
      <c r="JYC2" s="99"/>
      <c r="JYD2" s="99"/>
      <c r="JYE2" s="99"/>
      <c r="JYF2" s="99"/>
      <c r="JYG2" s="99"/>
      <c r="JYH2" s="99"/>
      <c r="JYI2" s="99"/>
      <c r="JYJ2" s="99"/>
      <c r="JYK2" s="99"/>
      <c r="JYL2" s="99"/>
      <c r="JYM2" s="99"/>
      <c r="JYN2" s="99"/>
      <c r="JYO2" s="99"/>
      <c r="JYP2" s="99"/>
      <c r="JYQ2" s="99"/>
      <c r="JYR2" s="99"/>
      <c r="JYS2" s="99"/>
      <c r="JYT2" s="99"/>
      <c r="JYU2" s="99"/>
      <c r="JYV2" s="99"/>
      <c r="JYW2" s="99"/>
      <c r="JYX2" s="99"/>
      <c r="JYY2" s="99"/>
      <c r="JYZ2" s="99"/>
      <c r="JZA2" s="99"/>
      <c r="JZB2" s="99"/>
      <c r="JZC2" s="99"/>
      <c r="JZD2" s="99"/>
      <c r="JZE2" s="99"/>
      <c r="JZF2" s="99"/>
      <c r="JZG2" s="99"/>
      <c r="JZH2" s="99"/>
      <c r="JZI2" s="99"/>
      <c r="JZJ2" s="99"/>
      <c r="JZK2" s="99"/>
      <c r="JZL2" s="99"/>
      <c r="JZM2" s="99"/>
      <c r="JZN2" s="99"/>
      <c r="JZO2" s="99"/>
      <c r="JZP2" s="99"/>
      <c r="JZQ2" s="99"/>
      <c r="JZR2" s="99"/>
      <c r="JZS2" s="99"/>
      <c r="JZT2" s="99"/>
      <c r="JZU2" s="99"/>
      <c r="JZV2" s="99"/>
      <c r="JZW2" s="99"/>
      <c r="JZX2" s="99"/>
      <c r="JZY2" s="99"/>
      <c r="JZZ2" s="99"/>
      <c r="KAA2" s="99"/>
      <c r="KAB2" s="99"/>
      <c r="KAC2" s="99"/>
      <c r="KAD2" s="99"/>
      <c r="KAE2" s="99"/>
      <c r="KAF2" s="99"/>
      <c r="KAG2" s="99"/>
      <c r="KAH2" s="99"/>
      <c r="KAI2" s="99"/>
      <c r="KAJ2" s="99"/>
      <c r="KAK2" s="99"/>
      <c r="KAL2" s="99"/>
      <c r="KAM2" s="99"/>
      <c r="KAN2" s="99"/>
      <c r="KAO2" s="99"/>
      <c r="KAP2" s="99"/>
      <c r="KAQ2" s="99"/>
      <c r="KAR2" s="99"/>
      <c r="KAS2" s="99"/>
      <c r="KAT2" s="99"/>
      <c r="KAU2" s="99"/>
      <c r="KAV2" s="99"/>
      <c r="KAW2" s="99"/>
      <c r="KAX2" s="99"/>
      <c r="KAY2" s="99"/>
      <c r="KAZ2" s="99"/>
      <c r="KBA2" s="99"/>
      <c r="KBB2" s="99"/>
      <c r="KBC2" s="99"/>
      <c r="KBD2" s="99"/>
      <c r="KBE2" s="99"/>
      <c r="KBF2" s="99"/>
      <c r="KBG2" s="99"/>
      <c r="KBH2" s="99"/>
      <c r="KBI2" s="99"/>
      <c r="KBJ2" s="99"/>
      <c r="KBK2" s="99"/>
      <c r="KBL2" s="99"/>
      <c r="KBM2" s="99"/>
      <c r="KBN2" s="99"/>
      <c r="KBO2" s="99"/>
      <c r="KBP2" s="99"/>
      <c r="KBQ2" s="99"/>
      <c r="KBR2" s="99"/>
      <c r="KBS2" s="99"/>
      <c r="KBT2" s="99"/>
      <c r="KBU2" s="99"/>
      <c r="KBV2" s="99"/>
      <c r="KBW2" s="99"/>
      <c r="KBX2" s="99"/>
      <c r="KBY2" s="99"/>
      <c r="KBZ2" s="99"/>
      <c r="KCA2" s="99"/>
      <c r="KCB2" s="99"/>
      <c r="KCC2" s="99"/>
      <c r="KCD2" s="99"/>
      <c r="KCE2" s="99"/>
      <c r="KCF2" s="99"/>
      <c r="KCG2" s="99"/>
      <c r="KCH2" s="99"/>
      <c r="KCI2" s="99"/>
      <c r="KCJ2" s="99"/>
      <c r="KCK2" s="99"/>
      <c r="KCL2" s="99"/>
      <c r="KCM2" s="99"/>
      <c r="KCN2" s="99"/>
      <c r="KCO2" s="99"/>
      <c r="KCP2" s="99"/>
      <c r="KCQ2" s="99"/>
      <c r="KCR2" s="99"/>
      <c r="KCS2" s="99"/>
      <c r="KCT2" s="99"/>
      <c r="KCU2" s="99"/>
      <c r="KCV2" s="99"/>
      <c r="KCW2" s="99"/>
      <c r="KCX2" s="99"/>
      <c r="KCY2" s="99"/>
      <c r="KCZ2" s="99"/>
      <c r="KDA2" s="99"/>
      <c r="KDB2" s="99"/>
      <c r="KDC2" s="99"/>
      <c r="KDD2" s="99"/>
      <c r="KDE2" s="99"/>
      <c r="KDF2" s="99"/>
      <c r="KDG2" s="99"/>
      <c r="KDH2" s="99"/>
      <c r="KDI2" s="99"/>
      <c r="KDJ2" s="99"/>
      <c r="KDK2" s="99"/>
      <c r="KDL2" s="99"/>
      <c r="KDM2" s="99"/>
      <c r="KDN2" s="99"/>
      <c r="KDO2" s="99"/>
      <c r="KDP2" s="99"/>
      <c r="KDQ2" s="99"/>
      <c r="KDR2" s="99"/>
      <c r="KDS2" s="99"/>
      <c r="KDT2" s="99"/>
      <c r="KDU2" s="99"/>
      <c r="KDV2" s="99"/>
      <c r="KDW2" s="99"/>
      <c r="KDX2" s="99"/>
      <c r="KDY2" s="99"/>
      <c r="KDZ2" s="99"/>
      <c r="KEA2" s="99"/>
      <c r="KEB2" s="99"/>
      <c r="KEC2" s="99"/>
      <c r="KED2" s="99"/>
      <c r="KEE2" s="99"/>
      <c r="KEF2" s="99"/>
      <c r="KEG2" s="99"/>
      <c r="KEH2" s="99"/>
      <c r="KEI2" s="99"/>
      <c r="KEJ2" s="99"/>
      <c r="KEK2" s="99"/>
      <c r="KEL2" s="99"/>
      <c r="KEM2" s="99"/>
      <c r="KEN2" s="99"/>
      <c r="KEO2" s="99"/>
      <c r="KEP2" s="99"/>
      <c r="KEQ2" s="99"/>
      <c r="KER2" s="99"/>
      <c r="KES2" s="99"/>
      <c r="KET2" s="99"/>
      <c r="KEU2" s="99"/>
      <c r="KEV2" s="99"/>
      <c r="KEW2" s="99"/>
      <c r="KEX2" s="99"/>
      <c r="KEY2" s="99"/>
      <c r="KEZ2" s="99"/>
      <c r="KFA2" s="99"/>
      <c r="KFB2" s="99"/>
      <c r="KFC2" s="99"/>
      <c r="KFD2" s="99"/>
      <c r="KFE2" s="99"/>
      <c r="KFF2" s="99"/>
      <c r="KFG2" s="99"/>
      <c r="KFH2" s="99"/>
      <c r="KFI2" s="99"/>
      <c r="KFJ2" s="99"/>
      <c r="KFK2" s="99"/>
      <c r="KFL2" s="99"/>
      <c r="KFM2" s="99"/>
      <c r="KFN2" s="99"/>
      <c r="KFO2" s="99"/>
      <c r="KFP2" s="99"/>
      <c r="KFQ2" s="99"/>
      <c r="KFR2" s="99"/>
      <c r="KFS2" s="99"/>
      <c r="KFT2" s="99"/>
      <c r="KFU2" s="99"/>
      <c r="KFV2" s="99"/>
      <c r="KFW2" s="99"/>
      <c r="KFX2" s="99"/>
      <c r="KFY2" s="99"/>
      <c r="KFZ2" s="99"/>
      <c r="KGA2" s="99"/>
      <c r="KGB2" s="99"/>
      <c r="KGC2" s="99"/>
      <c r="KGD2" s="99"/>
      <c r="KGE2" s="99"/>
      <c r="KGF2" s="99"/>
      <c r="KGG2" s="99"/>
      <c r="KGH2" s="99"/>
      <c r="KGI2" s="99"/>
      <c r="KGJ2" s="99"/>
      <c r="KGK2" s="99"/>
      <c r="KGL2" s="99"/>
      <c r="KGM2" s="99"/>
      <c r="KGN2" s="99"/>
      <c r="KGO2" s="99"/>
      <c r="KGP2" s="99"/>
      <c r="KGQ2" s="99"/>
      <c r="KGR2" s="99"/>
      <c r="KGS2" s="99"/>
      <c r="KGT2" s="99"/>
      <c r="KGU2" s="99"/>
      <c r="KGV2" s="99"/>
      <c r="KGW2" s="99"/>
      <c r="KGX2" s="99"/>
      <c r="KGY2" s="99"/>
      <c r="KGZ2" s="99"/>
      <c r="KHA2" s="99"/>
      <c r="KHB2" s="99"/>
      <c r="KHC2" s="99"/>
      <c r="KHD2" s="99"/>
      <c r="KHE2" s="99"/>
      <c r="KHF2" s="99"/>
      <c r="KHG2" s="99"/>
      <c r="KHH2" s="99"/>
      <c r="KHI2" s="99"/>
      <c r="KHJ2" s="99"/>
      <c r="KHK2" s="99"/>
      <c r="KHL2" s="99"/>
      <c r="KHM2" s="99"/>
      <c r="KHN2" s="99"/>
      <c r="KHO2" s="99"/>
      <c r="KHP2" s="99"/>
      <c r="KHQ2" s="99"/>
      <c r="KHR2" s="99"/>
      <c r="KHS2" s="99"/>
      <c r="KHT2" s="99"/>
      <c r="KHU2" s="99"/>
      <c r="KHV2" s="99"/>
      <c r="KHW2" s="99"/>
      <c r="KHX2" s="99"/>
      <c r="KHY2" s="99"/>
      <c r="KHZ2" s="99"/>
      <c r="KIA2" s="99"/>
      <c r="KIB2" s="99"/>
      <c r="KIC2" s="99"/>
      <c r="KID2" s="99"/>
      <c r="KIE2" s="99"/>
      <c r="KIF2" s="99"/>
      <c r="KIG2" s="99"/>
      <c r="KIH2" s="99"/>
      <c r="KII2" s="99"/>
      <c r="KIJ2" s="99"/>
      <c r="KIK2" s="99"/>
      <c r="KIL2" s="99"/>
      <c r="KIM2" s="99"/>
      <c r="KIN2" s="99"/>
      <c r="KIO2" s="99"/>
      <c r="KIP2" s="99"/>
      <c r="KIQ2" s="99"/>
      <c r="KIR2" s="99"/>
      <c r="KIS2" s="99"/>
      <c r="KIT2" s="99"/>
      <c r="KIU2" s="99"/>
      <c r="KIV2" s="99"/>
      <c r="KIW2" s="99"/>
      <c r="KIX2" s="99"/>
      <c r="KIY2" s="99"/>
      <c r="KIZ2" s="99"/>
      <c r="KJA2" s="99"/>
      <c r="KJB2" s="99"/>
      <c r="KJC2" s="99"/>
      <c r="KJD2" s="99"/>
      <c r="KJE2" s="99"/>
      <c r="KJF2" s="99"/>
      <c r="KJG2" s="99"/>
      <c r="KJH2" s="99"/>
      <c r="KJI2" s="99"/>
      <c r="KJJ2" s="99"/>
      <c r="KJK2" s="99"/>
      <c r="KJL2" s="99"/>
      <c r="KJM2" s="99"/>
      <c r="KJN2" s="99"/>
      <c r="KJO2" s="99"/>
      <c r="KJP2" s="99"/>
      <c r="KJQ2" s="99"/>
      <c r="KJR2" s="99"/>
      <c r="KJS2" s="99"/>
      <c r="KJT2" s="99"/>
      <c r="KJU2" s="99"/>
      <c r="KJV2" s="99"/>
      <c r="KJW2" s="99"/>
      <c r="KJX2" s="99"/>
      <c r="KJY2" s="99"/>
      <c r="KJZ2" s="99"/>
      <c r="KKA2" s="99"/>
      <c r="KKB2" s="99"/>
      <c r="KKC2" s="99"/>
      <c r="KKD2" s="99"/>
      <c r="KKE2" s="99"/>
      <c r="KKF2" s="99"/>
      <c r="KKG2" s="99"/>
      <c r="KKH2" s="99"/>
      <c r="KKI2" s="99"/>
      <c r="KKJ2" s="99"/>
      <c r="KKK2" s="99"/>
      <c r="KKL2" s="99"/>
      <c r="KKM2" s="99"/>
      <c r="KKN2" s="99"/>
      <c r="KKO2" s="99"/>
      <c r="KKP2" s="99"/>
      <c r="KKQ2" s="99"/>
      <c r="KKR2" s="99"/>
      <c r="KKS2" s="99"/>
      <c r="KKT2" s="99"/>
      <c r="KKU2" s="99"/>
      <c r="KKV2" s="99"/>
      <c r="KKW2" s="99"/>
      <c r="KKX2" s="99"/>
      <c r="KKY2" s="99"/>
      <c r="KKZ2" s="99"/>
      <c r="KLA2" s="99"/>
      <c r="KLB2" s="99"/>
      <c r="KLC2" s="99"/>
      <c r="KLD2" s="99"/>
      <c r="KLE2" s="99"/>
      <c r="KLF2" s="99"/>
      <c r="KLG2" s="99"/>
      <c r="KLH2" s="99"/>
      <c r="KLI2" s="99"/>
      <c r="KLJ2" s="99"/>
      <c r="KLK2" s="99"/>
      <c r="KLL2" s="99"/>
      <c r="KLM2" s="99"/>
      <c r="KLN2" s="99"/>
      <c r="KLO2" s="99"/>
      <c r="KLP2" s="99"/>
      <c r="KLQ2" s="99"/>
      <c r="KLR2" s="99"/>
      <c r="KLS2" s="99"/>
      <c r="KLT2" s="99"/>
      <c r="KLU2" s="99"/>
      <c r="KLV2" s="99"/>
      <c r="KLW2" s="99"/>
      <c r="KLX2" s="99"/>
      <c r="KLY2" s="99"/>
      <c r="KLZ2" s="99"/>
      <c r="KMA2" s="99"/>
      <c r="KMB2" s="99"/>
      <c r="KMC2" s="99"/>
      <c r="KMD2" s="99"/>
      <c r="KME2" s="99"/>
      <c r="KMF2" s="99"/>
      <c r="KMG2" s="99"/>
      <c r="KMH2" s="99"/>
      <c r="KMI2" s="99"/>
      <c r="KMJ2" s="99"/>
      <c r="KMK2" s="99"/>
      <c r="KML2" s="99"/>
      <c r="KMM2" s="99"/>
      <c r="KMN2" s="99"/>
      <c r="KMO2" s="99"/>
      <c r="KMP2" s="99"/>
      <c r="KMQ2" s="99"/>
      <c r="KMR2" s="99"/>
      <c r="KMS2" s="99"/>
      <c r="KMT2" s="99"/>
      <c r="KMU2" s="99"/>
      <c r="KMV2" s="99"/>
      <c r="KMW2" s="99"/>
      <c r="KMX2" s="99"/>
      <c r="KMY2" s="99"/>
      <c r="KMZ2" s="99"/>
      <c r="KNA2" s="99"/>
      <c r="KNB2" s="99"/>
      <c r="KNC2" s="99"/>
      <c r="KND2" s="99"/>
      <c r="KNE2" s="99"/>
      <c r="KNF2" s="99"/>
      <c r="KNG2" s="99"/>
      <c r="KNH2" s="99"/>
      <c r="KNI2" s="99"/>
      <c r="KNJ2" s="99"/>
      <c r="KNK2" s="99"/>
      <c r="KNL2" s="99"/>
      <c r="KNM2" s="99"/>
      <c r="KNN2" s="99"/>
      <c r="KNO2" s="99"/>
      <c r="KNP2" s="99"/>
      <c r="KNQ2" s="99"/>
      <c r="KNR2" s="99"/>
      <c r="KNS2" s="99"/>
      <c r="KNT2" s="99"/>
      <c r="KNU2" s="99"/>
      <c r="KNV2" s="99"/>
      <c r="KNW2" s="99"/>
      <c r="KNX2" s="99"/>
      <c r="KNY2" s="99"/>
      <c r="KNZ2" s="99"/>
      <c r="KOA2" s="99"/>
      <c r="KOB2" s="99"/>
      <c r="KOC2" s="99"/>
      <c r="KOD2" s="99"/>
      <c r="KOE2" s="99"/>
      <c r="KOF2" s="99"/>
      <c r="KOG2" s="99"/>
      <c r="KOH2" s="99"/>
      <c r="KOI2" s="99"/>
      <c r="KOJ2" s="99"/>
      <c r="KOK2" s="99"/>
      <c r="KOL2" s="99"/>
      <c r="KOM2" s="99"/>
      <c r="KON2" s="99"/>
      <c r="KOO2" s="99"/>
      <c r="KOP2" s="99"/>
      <c r="KOQ2" s="99"/>
      <c r="KOR2" s="99"/>
      <c r="KOS2" s="99"/>
      <c r="KOT2" s="99"/>
      <c r="KOU2" s="99"/>
      <c r="KOV2" s="99"/>
      <c r="KOW2" s="99"/>
      <c r="KOX2" s="99"/>
      <c r="KOY2" s="99"/>
      <c r="KOZ2" s="99"/>
      <c r="KPA2" s="99"/>
      <c r="KPB2" s="99"/>
      <c r="KPC2" s="99"/>
      <c r="KPD2" s="99"/>
      <c r="KPE2" s="99"/>
      <c r="KPF2" s="99"/>
      <c r="KPG2" s="99"/>
      <c r="KPH2" s="99"/>
      <c r="KPI2" s="99"/>
      <c r="KPJ2" s="99"/>
      <c r="KPK2" s="99"/>
      <c r="KPL2" s="99"/>
      <c r="KPM2" s="99"/>
      <c r="KPN2" s="99"/>
      <c r="KPO2" s="99"/>
      <c r="KPP2" s="99"/>
      <c r="KPQ2" s="99"/>
      <c r="KPR2" s="99"/>
      <c r="KPS2" s="99"/>
      <c r="KPT2" s="99"/>
      <c r="KPU2" s="99"/>
      <c r="KPV2" s="99"/>
      <c r="KPW2" s="99"/>
      <c r="KPX2" s="99"/>
      <c r="KPY2" s="99"/>
      <c r="KPZ2" s="99"/>
      <c r="KQA2" s="99"/>
      <c r="KQB2" s="99"/>
      <c r="KQC2" s="99"/>
      <c r="KQD2" s="99"/>
      <c r="KQE2" s="99"/>
      <c r="KQF2" s="99"/>
      <c r="KQG2" s="99"/>
      <c r="KQH2" s="99"/>
      <c r="KQI2" s="99"/>
      <c r="KQJ2" s="99"/>
      <c r="KQK2" s="99"/>
      <c r="KQL2" s="99"/>
      <c r="KQM2" s="99"/>
      <c r="KQN2" s="99"/>
      <c r="KQO2" s="99"/>
      <c r="KQP2" s="99"/>
      <c r="KQQ2" s="99"/>
      <c r="KQR2" s="99"/>
      <c r="KQS2" s="99"/>
      <c r="KQT2" s="99"/>
      <c r="KQU2" s="99"/>
      <c r="KQV2" s="99"/>
      <c r="KQW2" s="99"/>
      <c r="KQX2" s="99"/>
      <c r="KQY2" s="99"/>
      <c r="KQZ2" s="99"/>
      <c r="KRA2" s="99"/>
      <c r="KRB2" s="99"/>
      <c r="KRC2" s="99"/>
      <c r="KRD2" s="99"/>
      <c r="KRE2" s="99"/>
      <c r="KRF2" s="99"/>
      <c r="KRG2" s="99"/>
      <c r="KRH2" s="99"/>
      <c r="KRI2" s="99"/>
      <c r="KRJ2" s="99"/>
      <c r="KRK2" s="99"/>
      <c r="KRL2" s="99"/>
      <c r="KRM2" s="99"/>
      <c r="KRN2" s="99"/>
      <c r="KRO2" s="99"/>
      <c r="KRP2" s="99"/>
      <c r="KRQ2" s="99"/>
      <c r="KRR2" s="99"/>
      <c r="KRS2" s="99"/>
      <c r="KRT2" s="99"/>
      <c r="KRU2" s="99"/>
      <c r="KRV2" s="99"/>
      <c r="KRW2" s="99"/>
      <c r="KRX2" s="99"/>
      <c r="KRY2" s="99"/>
      <c r="KRZ2" s="99"/>
      <c r="KSA2" s="99"/>
      <c r="KSB2" s="99"/>
      <c r="KSC2" s="99"/>
      <c r="KSD2" s="99"/>
      <c r="KSE2" s="99"/>
      <c r="KSF2" s="99"/>
      <c r="KSG2" s="99"/>
      <c r="KSH2" s="99"/>
      <c r="KSI2" s="99"/>
      <c r="KSJ2" s="99"/>
      <c r="KSK2" s="99"/>
      <c r="KSL2" s="99"/>
      <c r="KSM2" s="99"/>
      <c r="KSN2" s="99"/>
      <c r="KSO2" s="99"/>
      <c r="KSP2" s="99"/>
      <c r="KSQ2" s="99"/>
      <c r="KSR2" s="99"/>
      <c r="KSS2" s="99"/>
      <c r="KST2" s="99"/>
      <c r="KSU2" s="99"/>
      <c r="KSV2" s="99"/>
      <c r="KSW2" s="99"/>
      <c r="KSX2" s="99"/>
      <c r="KSY2" s="99"/>
      <c r="KSZ2" s="99"/>
      <c r="KTA2" s="99"/>
      <c r="KTB2" s="99"/>
      <c r="KTC2" s="99"/>
      <c r="KTD2" s="99"/>
      <c r="KTE2" s="99"/>
      <c r="KTF2" s="99"/>
      <c r="KTG2" s="99"/>
      <c r="KTH2" s="99"/>
      <c r="KTI2" s="99"/>
      <c r="KTJ2" s="99"/>
      <c r="KTK2" s="99"/>
      <c r="KTL2" s="99"/>
      <c r="KTM2" s="99"/>
      <c r="KTN2" s="99"/>
      <c r="KTO2" s="99"/>
      <c r="KTP2" s="99"/>
      <c r="KTQ2" s="99"/>
      <c r="KTR2" s="99"/>
      <c r="KTS2" s="99"/>
      <c r="KTT2" s="99"/>
      <c r="KTU2" s="99"/>
      <c r="KTV2" s="99"/>
      <c r="KTW2" s="99"/>
      <c r="KTX2" s="99"/>
      <c r="KTY2" s="99"/>
      <c r="KTZ2" s="99"/>
      <c r="KUA2" s="99"/>
      <c r="KUB2" s="99"/>
      <c r="KUC2" s="99"/>
      <c r="KUD2" s="99"/>
      <c r="KUE2" s="99"/>
      <c r="KUF2" s="99"/>
      <c r="KUG2" s="99"/>
      <c r="KUH2" s="99"/>
      <c r="KUI2" s="99"/>
      <c r="KUJ2" s="99"/>
      <c r="KUK2" s="99"/>
      <c r="KUL2" s="99"/>
      <c r="KUM2" s="99"/>
      <c r="KUN2" s="99"/>
      <c r="KUO2" s="99"/>
      <c r="KUP2" s="99"/>
      <c r="KUQ2" s="99"/>
      <c r="KUR2" s="99"/>
      <c r="KUS2" s="99"/>
      <c r="KUT2" s="99"/>
      <c r="KUU2" s="99"/>
      <c r="KUV2" s="99"/>
      <c r="KUW2" s="99"/>
      <c r="KUX2" s="99"/>
      <c r="KUY2" s="99"/>
      <c r="KUZ2" s="99"/>
      <c r="KVA2" s="99"/>
      <c r="KVB2" s="99"/>
      <c r="KVC2" s="99"/>
      <c r="KVD2" s="99"/>
      <c r="KVE2" s="99"/>
      <c r="KVF2" s="99"/>
      <c r="KVG2" s="99"/>
      <c r="KVH2" s="99"/>
      <c r="KVI2" s="99"/>
      <c r="KVJ2" s="99"/>
      <c r="KVK2" s="99"/>
      <c r="KVL2" s="99"/>
      <c r="KVM2" s="99"/>
      <c r="KVN2" s="99"/>
      <c r="KVO2" s="99"/>
      <c r="KVP2" s="99"/>
      <c r="KVQ2" s="99"/>
      <c r="KVR2" s="99"/>
      <c r="KVS2" s="99"/>
      <c r="KVT2" s="99"/>
      <c r="KVU2" s="99"/>
      <c r="KVV2" s="99"/>
      <c r="KVW2" s="99"/>
      <c r="KVX2" s="99"/>
      <c r="KVY2" s="99"/>
      <c r="KVZ2" s="99"/>
      <c r="KWA2" s="99"/>
      <c r="KWB2" s="99"/>
      <c r="KWC2" s="99"/>
      <c r="KWD2" s="99"/>
      <c r="KWE2" s="99"/>
      <c r="KWF2" s="99"/>
      <c r="KWG2" s="99"/>
      <c r="KWH2" s="99"/>
      <c r="KWI2" s="99"/>
      <c r="KWJ2" s="99"/>
      <c r="KWK2" s="99"/>
      <c r="KWL2" s="99"/>
      <c r="KWM2" s="99"/>
      <c r="KWN2" s="99"/>
      <c r="KWO2" s="99"/>
      <c r="KWP2" s="99"/>
      <c r="KWQ2" s="99"/>
      <c r="KWR2" s="99"/>
      <c r="KWS2" s="99"/>
      <c r="KWT2" s="99"/>
      <c r="KWU2" s="99"/>
      <c r="KWV2" s="99"/>
      <c r="KWW2" s="99"/>
      <c r="KWX2" s="99"/>
      <c r="KWY2" s="99"/>
      <c r="KWZ2" s="99"/>
      <c r="KXA2" s="99"/>
      <c r="KXB2" s="99"/>
      <c r="KXC2" s="99"/>
      <c r="KXD2" s="99"/>
      <c r="KXE2" s="99"/>
      <c r="KXF2" s="99"/>
      <c r="KXG2" s="99"/>
      <c r="KXH2" s="99"/>
      <c r="KXI2" s="99"/>
      <c r="KXJ2" s="99"/>
      <c r="KXK2" s="99"/>
      <c r="KXL2" s="99"/>
      <c r="KXM2" s="99"/>
      <c r="KXN2" s="99"/>
      <c r="KXO2" s="99"/>
      <c r="KXP2" s="99"/>
      <c r="KXQ2" s="99"/>
      <c r="KXR2" s="99"/>
      <c r="KXS2" s="99"/>
      <c r="KXT2" s="99"/>
      <c r="KXU2" s="99"/>
      <c r="KXV2" s="99"/>
      <c r="KXW2" s="99"/>
      <c r="KXX2" s="99"/>
      <c r="KXY2" s="99"/>
      <c r="KXZ2" s="99"/>
      <c r="KYA2" s="99"/>
      <c r="KYB2" s="99"/>
      <c r="KYC2" s="99"/>
      <c r="KYD2" s="99"/>
      <c r="KYE2" s="99"/>
      <c r="KYF2" s="99"/>
      <c r="KYG2" s="99"/>
      <c r="KYH2" s="99"/>
      <c r="KYI2" s="99"/>
      <c r="KYJ2" s="99"/>
      <c r="KYK2" s="99"/>
      <c r="KYL2" s="99"/>
      <c r="KYM2" s="99"/>
      <c r="KYN2" s="99"/>
      <c r="KYO2" s="99"/>
      <c r="KYP2" s="99"/>
      <c r="KYQ2" s="99"/>
      <c r="KYR2" s="99"/>
      <c r="KYS2" s="99"/>
      <c r="KYT2" s="99"/>
      <c r="KYU2" s="99"/>
      <c r="KYV2" s="99"/>
      <c r="KYW2" s="99"/>
      <c r="KYX2" s="99"/>
      <c r="KYY2" s="99"/>
      <c r="KYZ2" s="99"/>
      <c r="KZA2" s="99"/>
      <c r="KZB2" s="99"/>
      <c r="KZC2" s="99"/>
      <c r="KZD2" s="99"/>
      <c r="KZE2" s="99"/>
      <c r="KZF2" s="99"/>
      <c r="KZG2" s="99"/>
      <c r="KZH2" s="99"/>
      <c r="KZI2" s="99"/>
      <c r="KZJ2" s="99"/>
      <c r="KZK2" s="99"/>
      <c r="KZL2" s="99"/>
      <c r="KZM2" s="99"/>
      <c r="KZN2" s="99"/>
      <c r="KZO2" s="99"/>
      <c r="KZP2" s="99"/>
      <c r="KZQ2" s="99"/>
      <c r="KZR2" s="99"/>
      <c r="KZS2" s="99"/>
      <c r="KZT2" s="99"/>
      <c r="KZU2" s="99"/>
      <c r="KZV2" s="99"/>
      <c r="KZW2" s="99"/>
      <c r="KZX2" s="99"/>
      <c r="KZY2" s="99"/>
      <c r="KZZ2" s="99"/>
      <c r="LAA2" s="99"/>
      <c r="LAB2" s="99"/>
      <c r="LAC2" s="99"/>
      <c r="LAD2" s="99"/>
      <c r="LAE2" s="99"/>
      <c r="LAF2" s="99"/>
      <c r="LAG2" s="99"/>
      <c r="LAH2" s="99"/>
      <c r="LAI2" s="99"/>
      <c r="LAJ2" s="99"/>
      <c r="LAK2" s="99"/>
      <c r="LAL2" s="99"/>
      <c r="LAM2" s="99"/>
      <c r="LAN2" s="99"/>
      <c r="LAO2" s="99"/>
      <c r="LAP2" s="99"/>
      <c r="LAQ2" s="99"/>
      <c r="LAR2" s="99"/>
      <c r="LAS2" s="99"/>
      <c r="LAT2" s="99"/>
      <c r="LAU2" s="99"/>
      <c r="LAV2" s="99"/>
      <c r="LAW2" s="99"/>
      <c r="LAX2" s="99"/>
      <c r="LAY2" s="99"/>
      <c r="LAZ2" s="99"/>
      <c r="LBA2" s="99"/>
      <c r="LBB2" s="99"/>
      <c r="LBC2" s="99"/>
      <c r="LBD2" s="99"/>
      <c r="LBE2" s="99"/>
      <c r="LBF2" s="99"/>
      <c r="LBG2" s="99"/>
      <c r="LBH2" s="99"/>
      <c r="LBI2" s="99"/>
      <c r="LBJ2" s="99"/>
      <c r="LBK2" s="99"/>
      <c r="LBL2" s="99"/>
      <c r="LBM2" s="99"/>
      <c r="LBN2" s="99"/>
      <c r="LBO2" s="99"/>
      <c r="LBP2" s="99"/>
      <c r="LBQ2" s="99"/>
      <c r="LBR2" s="99"/>
      <c r="LBS2" s="99"/>
      <c r="LBT2" s="99"/>
      <c r="LBU2" s="99"/>
      <c r="LBV2" s="99"/>
      <c r="LBW2" s="99"/>
      <c r="LBX2" s="99"/>
      <c r="LBY2" s="99"/>
      <c r="LBZ2" s="99"/>
      <c r="LCA2" s="99"/>
      <c r="LCB2" s="99"/>
      <c r="LCC2" s="99"/>
      <c r="LCD2" s="99"/>
      <c r="LCE2" s="99"/>
      <c r="LCF2" s="99"/>
      <c r="LCG2" s="99"/>
      <c r="LCH2" s="99"/>
      <c r="LCI2" s="99"/>
      <c r="LCJ2" s="99"/>
      <c r="LCK2" s="99"/>
      <c r="LCL2" s="99"/>
      <c r="LCM2" s="99"/>
      <c r="LCN2" s="99"/>
      <c r="LCO2" s="99"/>
      <c r="LCP2" s="99"/>
      <c r="LCQ2" s="99"/>
      <c r="LCR2" s="99"/>
      <c r="LCS2" s="99"/>
      <c r="LCT2" s="99"/>
      <c r="LCU2" s="99"/>
      <c r="LCV2" s="99"/>
      <c r="LCW2" s="99"/>
      <c r="LCX2" s="99"/>
      <c r="LCY2" s="99"/>
      <c r="LCZ2" s="99"/>
      <c r="LDA2" s="99"/>
      <c r="LDB2" s="99"/>
      <c r="LDC2" s="99"/>
      <c r="LDD2" s="99"/>
      <c r="LDE2" s="99"/>
      <c r="LDF2" s="99"/>
      <c r="LDG2" s="99"/>
      <c r="LDH2" s="99"/>
      <c r="LDI2" s="99"/>
      <c r="LDJ2" s="99"/>
      <c r="LDK2" s="99"/>
      <c r="LDL2" s="99"/>
      <c r="LDM2" s="99"/>
      <c r="LDN2" s="99"/>
      <c r="LDO2" s="99"/>
      <c r="LDP2" s="99"/>
      <c r="LDQ2" s="99"/>
      <c r="LDR2" s="99"/>
      <c r="LDS2" s="99"/>
      <c r="LDT2" s="99"/>
      <c r="LDU2" s="99"/>
      <c r="LDV2" s="99"/>
      <c r="LDW2" s="99"/>
      <c r="LDX2" s="99"/>
      <c r="LDY2" s="99"/>
      <c r="LDZ2" s="99"/>
      <c r="LEA2" s="99"/>
      <c r="LEB2" s="99"/>
      <c r="LEC2" s="99"/>
      <c r="LED2" s="99"/>
      <c r="LEE2" s="99"/>
      <c r="LEF2" s="99"/>
      <c r="LEG2" s="99"/>
      <c r="LEH2" s="99"/>
      <c r="LEI2" s="99"/>
      <c r="LEJ2" s="99"/>
      <c r="LEK2" s="99"/>
      <c r="LEL2" s="99"/>
      <c r="LEM2" s="99"/>
      <c r="LEN2" s="99"/>
      <c r="LEO2" s="99"/>
      <c r="LEP2" s="99"/>
      <c r="LEQ2" s="99"/>
      <c r="LER2" s="99"/>
      <c r="LES2" s="99"/>
      <c r="LET2" s="99"/>
      <c r="LEU2" s="99"/>
      <c r="LEV2" s="99"/>
      <c r="LEW2" s="99"/>
      <c r="LEX2" s="99"/>
      <c r="LEY2" s="99"/>
      <c r="LEZ2" s="99"/>
      <c r="LFA2" s="99"/>
      <c r="LFB2" s="99"/>
      <c r="LFC2" s="99"/>
      <c r="LFD2" s="99"/>
      <c r="LFE2" s="99"/>
      <c r="LFF2" s="99"/>
      <c r="LFG2" s="99"/>
      <c r="LFH2" s="99"/>
      <c r="LFI2" s="99"/>
      <c r="LFJ2" s="99"/>
      <c r="LFK2" s="99"/>
      <c r="LFL2" s="99"/>
      <c r="LFM2" s="99"/>
      <c r="LFN2" s="99"/>
      <c r="LFO2" s="99"/>
      <c r="LFP2" s="99"/>
      <c r="LFQ2" s="99"/>
      <c r="LFR2" s="99"/>
      <c r="LFS2" s="99"/>
      <c r="LFT2" s="99"/>
      <c r="LFU2" s="99"/>
      <c r="LFV2" s="99"/>
      <c r="LFW2" s="99"/>
      <c r="LFX2" s="99"/>
      <c r="LFY2" s="99"/>
      <c r="LFZ2" s="99"/>
      <c r="LGA2" s="99"/>
      <c r="LGB2" s="99"/>
      <c r="LGC2" s="99"/>
      <c r="LGD2" s="99"/>
      <c r="LGE2" s="99"/>
      <c r="LGF2" s="99"/>
      <c r="LGG2" s="99"/>
      <c r="LGH2" s="99"/>
      <c r="LGI2" s="99"/>
      <c r="LGJ2" s="99"/>
      <c r="LGK2" s="99"/>
      <c r="LGL2" s="99"/>
      <c r="LGM2" s="99"/>
      <c r="LGN2" s="99"/>
      <c r="LGO2" s="99"/>
      <c r="LGP2" s="99"/>
      <c r="LGQ2" s="99"/>
      <c r="LGR2" s="99"/>
      <c r="LGS2" s="99"/>
      <c r="LGT2" s="99"/>
      <c r="LGU2" s="99"/>
      <c r="LGV2" s="99"/>
      <c r="LGW2" s="99"/>
      <c r="LGX2" s="99"/>
      <c r="LGY2" s="99"/>
      <c r="LGZ2" s="99"/>
      <c r="LHA2" s="99"/>
      <c r="LHB2" s="99"/>
      <c r="LHC2" s="99"/>
      <c r="LHD2" s="99"/>
      <c r="LHE2" s="99"/>
      <c r="LHF2" s="99"/>
      <c r="LHG2" s="99"/>
      <c r="LHH2" s="99"/>
      <c r="LHI2" s="99"/>
      <c r="LHJ2" s="99"/>
      <c r="LHK2" s="99"/>
      <c r="LHL2" s="99"/>
      <c r="LHM2" s="99"/>
      <c r="LHN2" s="99"/>
      <c r="LHO2" s="99"/>
      <c r="LHP2" s="99"/>
      <c r="LHQ2" s="99"/>
      <c r="LHR2" s="99"/>
      <c r="LHS2" s="99"/>
      <c r="LHT2" s="99"/>
      <c r="LHU2" s="99"/>
      <c r="LHV2" s="99"/>
      <c r="LHW2" s="99"/>
      <c r="LHX2" s="99"/>
      <c r="LHY2" s="99"/>
      <c r="LHZ2" s="99"/>
      <c r="LIA2" s="99"/>
      <c r="LIB2" s="99"/>
      <c r="LIC2" s="99"/>
      <c r="LID2" s="99"/>
      <c r="LIE2" s="99"/>
      <c r="LIF2" s="99"/>
      <c r="LIG2" s="99"/>
      <c r="LIH2" s="99"/>
      <c r="LII2" s="99"/>
      <c r="LIJ2" s="99"/>
      <c r="LIK2" s="99"/>
      <c r="LIL2" s="99"/>
      <c r="LIM2" s="99"/>
      <c r="LIN2" s="99"/>
      <c r="LIO2" s="99"/>
      <c r="LIP2" s="99"/>
      <c r="LIQ2" s="99"/>
      <c r="LIR2" s="99"/>
      <c r="LIS2" s="99"/>
      <c r="LIT2" s="99"/>
      <c r="LIU2" s="99"/>
      <c r="LIV2" s="99"/>
      <c r="LIW2" s="99"/>
      <c r="LIX2" s="99"/>
      <c r="LIY2" s="99"/>
      <c r="LIZ2" s="99"/>
      <c r="LJA2" s="99"/>
      <c r="LJB2" s="99"/>
      <c r="LJC2" s="99"/>
      <c r="LJD2" s="99"/>
      <c r="LJE2" s="99"/>
      <c r="LJF2" s="99"/>
      <c r="LJG2" s="99"/>
      <c r="LJH2" s="99"/>
      <c r="LJI2" s="99"/>
      <c r="LJJ2" s="99"/>
      <c r="LJK2" s="99"/>
      <c r="LJL2" s="99"/>
      <c r="LJM2" s="99"/>
      <c r="LJN2" s="99"/>
      <c r="LJO2" s="99"/>
      <c r="LJP2" s="99"/>
      <c r="LJQ2" s="99"/>
      <c r="LJR2" s="99"/>
      <c r="LJS2" s="99"/>
      <c r="LJT2" s="99"/>
      <c r="LJU2" s="99"/>
      <c r="LJV2" s="99"/>
      <c r="LJW2" s="99"/>
      <c r="LJX2" s="99"/>
      <c r="LJY2" s="99"/>
      <c r="LJZ2" s="99"/>
      <c r="LKA2" s="99"/>
      <c r="LKB2" s="99"/>
      <c r="LKC2" s="99"/>
      <c r="LKD2" s="99"/>
      <c r="LKE2" s="99"/>
      <c r="LKF2" s="99"/>
      <c r="LKG2" s="99"/>
      <c r="LKH2" s="99"/>
      <c r="LKI2" s="99"/>
      <c r="LKJ2" s="99"/>
      <c r="LKK2" s="99"/>
      <c r="LKL2" s="99"/>
      <c r="LKM2" s="99"/>
      <c r="LKN2" s="99"/>
      <c r="LKO2" s="99"/>
      <c r="LKP2" s="99"/>
      <c r="LKQ2" s="99"/>
      <c r="LKR2" s="99"/>
      <c r="LKS2" s="99"/>
      <c r="LKT2" s="99"/>
      <c r="LKU2" s="99"/>
      <c r="LKV2" s="99"/>
      <c r="LKW2" s="99"/>
      <c r="LKX2" s="99"/>
      <c r="LKY2" s="99"/>
      <c r="LKZ2" s="99"/>
      <c r="LLA2" s="99"/>
      <c r="LLB2" s="99"/>
      <c r="LLC2" s="99"/>
      <c r="LLD2" s="99"/>
      <c r="LLE2" s="99"/>
      <c r="LLF2" s="99"/>
      <c r="LLG2" s="99"/>
      <c r="LLH2" s="99"/>
      <c r="LLI2" s="99"/>
      <c r="LLJ2" s="99"/>
      <c r="LLK2" s="99"/>
      <c r="LLL2" s="99"/>
      <c r="LLM2" s="99"/>
      <c r="LLN2" s="99"/>
      <c r="LLO2" s="99"/>
      <c r="LLP2" s="99"/>
      <c r="LLQ2" s="99"/>
      <c r="LLR2" s="99"/>
      <c r="LLS2" s="99"/>
      <c r="LLT2" s="99"/>
      <c r="LLU2" s="99"/>
      <c r="LLV2" s="99"/>
      <c r="LLW2" s="99"/>
      <c r="LLX2" s="99"/>
      <c r="LLY2" s="99"/>
      <c r="LLZ2" s="99"/>
      <c r="LMA2" s="99"/>
      <c r="LMB2" s="99"/>
      <c r="LMC2" s="99"/>
      <c r="LMD2" s="99"/>
      <c r="LME2" s="99"/>
      <c r="LMF2" s="99"/>
      <c r="LMG2" s="99"/>
      <c r="LMH2" s="99"/>
      <c r="LMI2" s="99"/>
      <c r="LMJ2" s="99"/>
      <c r="LMK2" s="99"/>
      <c r="LML2" s="99"/>
      <c r="LMM2" s="99"/>
      <c r="LMN2" s="99"/>
      <c r="LMO2" s="99"/>
      <c r="LMP2" s="99"/>
      <c r="LMQ2" s="99"/>
      <c r="LMR2" s="99"/>
      <c r="LMS2" s="99"/>
      <c r="LMT2" s="99"/>
      <c r="LMU2" s="99"/>
      <c r="LMV2" s="99"/>
      <c r="LMW2" s="99"/>
      <c r="LMX2" s="99"/>
      <c r="LMY2" s="99"/>
      <c r="LMZ2" s="99"/>
      <c r="LNA2" s="99"/>
      <c r="LNB2" s="99"/>
      <c r="LNC2" s="99"/>
      <c r="LND2" s="99"/>
      <c r="LNE2" s="99"/>
      <c r="LNF2" s="99"/>
      <c r="LNG2" s="99"/>
      <c r="LNH2" s="99"/>
      <c r="LNI2" s="99"/>
      <c r="LNJ2" s="99"/>
      <c r="LNK2" s="99"/>
      <c r="LNL2" s="99"/>
      <c r="LNM2" s="99"/>
      <c r="LNN2" s="99"/>
      <c r="LNO2" s="99"/>
      <c r="LNP2" s="99"/>
      <c r="LNQ2" s="99"/>
      <c r="LNR2" s="99"/>
      <c r="LNS2" s="99"/>
      <c r="LNT2" s="99"/>
      <c r="LNU2" s="99"/>
      <c r="LNV2" s="99"/>
      <c r="LNW2" s="99"/>
      <c r="LNX2" s="99"/>
      <c r="LNY2" s="99"/>
      <c r="LNZ2" s="99"/>
      <c r="LOA2" s="99"/>
      <c r="LOB2" s="99"/>
      <c r="LOC2" s="99"/>
      <c r="LOD2" s="99"/>
      <c r="LOE2" s="99"/>
      <c r="LOF2" s="99"/>
      <c r="LOG2" s="99"/>
      <c r="LOH2" s="99"/>
      <c r="LOI2" s="99"/>
      <c r="LOJ2" s="99"/>
      <c r="LOK2" s="99"/>
      <c r="LOL2" s="99"/>
      <c r="LOM2" s="99"/>
      <c r="LON2" s="99"/>
      <c r="LOO2" s="99"/>
      <c r="LOP2" s="99"/>
      <c r="LOQ2" s="99"/>
      <c r="LOR2" s="99"/>
      <c r="LOS2" s="99"/>
      <c r="LOT2" s="99"/>
      <c r="LOU2" s="99"/>
      <c r="LOV2" s="99"/>
      <c r="LOW2" s="99"/>
      <c r="LOX2" s="99"/>
      <c r="LOY2" s="99"/>
      <c r="LOZ2" s="99"/>
      <c r="LPA2" s="99"/>
      <c r="LPB2" s="99"/>
      <c r="LPC2" s="99"/>
      <c r="LPD2" s="99"/>
      <c r="LPE2" s="99"/>
      <c r="LPF2" s="99"/>
      <c r="LPG2" s="99"/>
      <c r="LPH2" s="99"/>
      <c r="LPI2" s="99"/>
      <c r="LPJ2" s="99"/>
      <c r="LPK2" s="99"/>
      <c r="LPL2" s="99"/>
      <c r="LPM2" s="99"/>
      <c r="LPN2" s="99"/>
      <c r="LPO2" s="99"/>
      <c r="LPP2" s="99"/>
      <c r="LPQ2" s="99"/>
      <c r="LPR2" s="99"/>
      <c r="LPS2" s="99"/>
      <c r="LPT2" s="99"/>
      <c r="LPU2" s="99"/>
      <c r="LPV2" s="99"/>
      <c r="LPW2" s="99"/>
      <c r="LPX2" s="99"/>
      <c r="LPY2" s="99"/>
      <c r="LPZ2" s="99"/>
      <c r="LQA2" s="99"/>
      <c r="LQB2" s="99"/>
      <c r="LQC2" s="99"/>
      <c r="LQD2" s="99"/>
      <c r="LQE2" s="99"/>
      <c r="LQF2" s="99"/>
      <c r="LQG2" s="99"/>
      <c r="LQH2" s="99"/>
      <c r="LQI2" s="99"/>
      <c r="LQJ2" s="99"/>
      <c r="LQK2" s="99"/>
      <c r="LQL2" s="99"/>
      <c r="LQM2" s="99"/>
      <c r="LQN2" s="99"/>
      <c r="LQO2" s="99"/>
      <c r="LQP2" s="99"/>
      <c r="LQQ2" s="99"/>
      <c r="LQR2" s="99"/>
      <c r="LQS2" s="99"/>
      <c r="LQT2" s="99"/>
      <c r="LQU2" s="99"/>
      <c r="LQV2" s="99"/>
      <c r="LQW2" s="99"/>
      <c r="LQX2" s="99"/>
      <c r="LQY2" s="99"/>
      <c r="LQZ2" s="99"/>
      <c r="LRA2" s="99"/>
      <c r="LRB2" s="99"/>
      <c r="LRC2" s="99"/>
      <c r="LRD2" s="99"/>
      <c r="LRE2" s="99"/>
      <c r="LRF2" s="99"/>
      <c r="LRG2" s="99"/>
      <c r="LRH2" s="99"/>
      <c r="LRI2" s="99"/>
      <c r="LRJ2" s="99"/>
      <c r="LRK2" s="99"/>
      <c r="LRL2" s="99"/>
      <c r="LRM2" s="99"/>
      <c r="LRN2" s="99"/>
      <c r="LRO2" s="99"/>
      <c r="LRP2" s="99"/>
      <c r="LRQ2" s="99"/>
      <c r="LRR2" s="99"/>
      <c r="LRS2" s="99"/>
      <c r="LRT2" s="99"/>
      <c r="LRU2" s="99"/>
      <c r="LRV2" s="99"/>
      <c r="LRW2" s="99"/>
      <c r="LRX2" s="99"/>
      <c r="LRY2" s="99"/>
      <c r="LRZ2" s="99"/>
      <c r="LSA2" s="99"/>
      <c r="LSB2" s="99"/>
      <c r="LSC2" s="99"/>
      <c r="LSD2" s="99"/>
      <c r="LSE2" s="99"/>
      <c r="LSF2" s="99"/>
      <c r="LSG2" s="99"/>
      <c r="LSH2" s="99"/>
      <c r="LSI2" s="99"/>
      <c r="LSJ2" s="99"/>
      <c r="LSK2" s="99"/>
      <c r="LSL2" s="99"/>
      <c r="LSM2" s="99"/>
      <c r="LSN2" s="99"/>
      <c r="LSO2" s="99"/>
      <c r="LSP2" s="99"/>
      <c r="LSQ2" s="99"/>
      <c r="LSR2" s="99"/>
      <c r="LSS2" s="99"/>
      <c r="LST2" s="99"/>
      <c r="LSU2" s="99"/>
      <c r="LSV2" s="99"/>
      <c r="LSW2" s="99"/>
      <c r="LSX2" s="99"/>
      <c r="LSY2" s="99"/>
      <c r="LSZ2" s="99"/>
      <c r="LTA2" s="99"/>
      <c r="LTB2" s="99"/>
      <c r="LTC2" s="99"/>
      <c r="LTD2" s="99"/>
      <c r="LTE2" s="99"/>
      <c r="LTF2" s="99"/>
      <c r="LTG2" s="99"/>
      <c r="LTH2" s="99"/>
      <c r="LTI2" s="99"/>
      <c r="LTJ2" s="99"/>
      <c r="LTK2" s="99"/>
      <c r="LTL2" s="99"/>
      <c r="LTM2" s="99"/>
      <c r="LTN2" s="99"/>
      <c r="LTO2" s="99"/>
      <c r="LTP2" s="99"/>
      <c r="LTQ2" s="99"/>
      <c r="LTR2" s="99"/>
      <c r="LTS2" s="99"/>
      <c r="LTT2" s="99"/>
      <c r="LTU2" s="99"/>
      <c r="LTV2" s="99"/>
      <c r="LTW2" s="99"/>
      <c r="LTX2" s="99"/>
      <c r="LTY2" s="99"/>
      <c r="LTZ2" s="99"/>
      <c r="LUA2" s="99"/>
      <c r="LUB2" s="99"/>
      <c r="LUC2" s="99"/>
      <c r="LUD2" s="99"/>
      <c r="LUE2" s="99"/>
      <c r="LUF2" s="99"/>
      <c r="LUG2" s="99"/>
      <c r="LUH2" s="99"/>
      <c r="LUI2" s="99"/>
      <c r="LUJ2" s="99"/>
      <c r="LUK2" s="99"/>
      <c r="LUL2" s="99"/>
      <c r="LUM2" s="99"/>
      <c r="LUN2" s="99"/>
      <c r="LUO2" s="99"/>
      <c r="LUP2" s="99"/>
      <c r="LUQ2" s="99"/>
      <c r="LUR2" s="99"/>
      <c r="LUS2" s="99"/>
      <c r="LUT2" s="99"/>
      <c r="LUU2" s="99"/>
      <c r="LUV2" s="99"/>
      <c r="LUW2" s="99"/>
      <c r="LUX2" s="99"/>
      <c r="LUY2" s="99"/>
      <c r="LUZ2" s="99"/>
      <c r="LVA2" s="99"/>
      <c r="LVB2" s="99"/>
      <c r="LVC2" s="99"/>
      <c r="LVD2" s="99"/>
      <c r="LVE2" s="99"/>
      <c r="LVF2" s="99"/>
      <c r="LVG2" s="99"/>
      <c r="LVH2" s="99"/>
      <c r="LVI2" s="99"/>
      <c r="LVJ2" s="99"/>
      <c r="LVK2" s="99"/>
      <c r="LVL2" s="99"/>
      <c r="LVM2" s="99"/>
      <c r="LVN2" s="99"/>
      <c r="LVO2" s="99"/>
      <c r="LVP2" s="99"/>
      <c r="LVQ2" s="99"/>
      <c r="LVR2" s="99"/>
      <c r="LVS2" s="99"/>
      <c r="LVT2" s="99"/>
      <c r="LVU2" s="99"/>
      <c r="LVV2" s="99"/>
      <c r="LVW2" s="99"/>
      <c r="LVX2" s="99"/>
      <c r="LVY2" s="99"/>
      <c r="LVZ2" s="99"/>
      <c r="LWA2" s="99"/>
      <c r="LWB2" s="99"/>
      <c r="LWC2" s="99"/>
      <c r="LWD2" s="99"/>
      <c r="LWE2" s="99"/>
      <c r="LWF2" s="99"/>
      <c r="LWG2" s="99"/>
      <c r="LWH2" s="99"/>
      <c r="LWI2" s="99"/>
      <c r="LWJ2" s="99"/>
      <c r="LWK2" s="99"/>
      <c r="LWL2" s="99"/>
      <c r="LWM2" s="99"/>
      <c r="LWN2" s="99"/>
      <c r="LWO2" s="99"/>
      <c r="LWP2" s="99"/>
      <c r="LWQ2" s="99"/>
      <c r="LWR2" s="99"/>
      <c r="LWS2" s="99"/>
      <c r="LWT2" s="99"/>
      <c r="LWU2" s="99"/>
      <c r="LWV2" s="99"/>
      <c r="LWW2" s="99"/>
      <c r="LWX2" s="99"/>
      <c r="LWY2" s="99"/>
      <c r="LWZ2" s="99"/>
      <c r="LXA2" s="99"/>
      <c r="LXB2" s="99"/>
      <c r="LXC2" s="99"/>
      <c r="LXD2" s="99"/>
      <c r="LXE2" s="99"/>
      <c r="LXF2" s="99"/>
      <c r="LXG2" s="99"/>
      <c r="LXH2" s="99"/>
      <c r="LXI2" s="99"/>
      <c r="LXJ2" s="99"/>
      <c r="LXK2" s="99"/>
      <c r="LXL2" s="99"/>
      <c r="LXM2" s="99"/>
      <c r="LXN2" s="99"/>
      <c r="LXO2" s="99"/>
      <c r="LXP2" s="99"/>
      <c r="LXQ2" s="99"/>
      <c r="LXR2" s="99"/>
      <c r="LXS2" s="99"/>
      <c r="LXT2" s="99"/>
      <c r="LXU2" s="99"/>
      <c r="LXV2" s="99"/>
      <c r="LXW2" s="99"/>
      <c r="LXX2" s="99"/>
      <c r="LXY2" s="99"/>
      <c r="LXZ2" s="99"/>
      <c r="LYA2" s="99"/>
      <c r="LYB2" s="99"/>
      <c r="LYC2" s="99"/>
      <c r="LYD2" s="99"/>
      <c r="LYE2" s="99"/>
      <c r="LYF2" s="99"/>
      <c r="LYG2" s="99"/>
      <c r="LYH2" s="99"/>
      <c r="LYI2" s="99"/>
      <c r="LYJ2" s="99"/>
      <c r="LYK2" s="99"/>
      <c r="LYL2" s="99"/>
      <c r="LYM2" s="99"/>
      <c r="LYN2" s="99"/>
      <c r="LYO2" s="99"/>
      <c r="LYP2" s="99"/>
      <c r="LYQ2" s="99"/>
      <c r="LYR2" s="99"/>
      <c r="LYS2" s="99"/>
      <c r="LYT2" s="99"/>
      <c r="LYU2" s="99"/>
      <c r="LYV2" s="99"/>
      <c r="LYW2" s="99"/>
      <c r="LYX2" s="99"/>
      <c r="LYY2" s="99"/>
      <c r="LYZ2" s="99"/>
      <c r="LZA2" s="99"/>
      <c r="LZB2" s="99"/>
      <c r="LZC2" s="99"/>
      <c r="LZD2" s="99"/>
      <c r="LZE2" s="99"/>
      <c r="LZF2" s="99"/>
      <c r="LZG2" s="99"/>
      <c r="LZH2" s="99"/>
      <c r="LZI2" s="99"/>
      <c r="LZJ2" s="99"/>
      <c r="LZK2" s="99"/>
      <c r="LZL2" s="99"/>
      <c r="LZM2" s="99"/>
      <c r="LZN2" s="99"/>
      <c r="LZO2" s="99"/>
      <c r="LZP2" s="99"/>
      <c r="LZQ2" s="99"/>
      <c r="LZR2" s="99"/>
      <c r="LZS2" s="99"/>
      <c r="LZT2" s="99"/>
      <c r="LZU2" s="99"/>
      <c r="LZV2" s="99"/>
      <c r="LZW2" s="99"/>
      <c r="LZX2" s="99"/>
      <c r="LZY2" s="99"/>
      <c r="LZZ2" s="99"/>
      <c r="MAA2" s="99"/>
      <c r="MAB2" s="99"/>
      <c r="MAC2" s="99"/>
      <c r="MAD2" s="99"/>
      <c r="MAE2" s="99"/>
      <c r="MAF2" s="99"/>
      <c r="MAG2" s="99"/>
      <c r="MAH2" s="99"/>
      <c r="MAI2" s="99"/>
      <c r="MAJ2" s="99"/>
      <c r="MAK2" s="99"/>
      <c r="MAL2" s="99"/>
      <c r="MAM2" s="99"/>
      <c r="MAN2" s="99"/>
      <c r="MAO2" s="99"/>
      <c r="MAP2" s="99"/>
      <c r="MAQ2" s="99"/>
      <c r="MAR2" s="99"/>
      <c r="MAS2" s="99"/>
      <c r="MAT2" s="99"/>
      <c r="MAU2" s="99"/>
      <c r="MAV2" s="99"/>
      <c r="MAW2" s="99"/>
      <c r="MAX2" s="99"/>
      <c r="MAY2" s="99"/>
      <c r="MAZ2" s="99"/>
      <c r="MBA2" s="99"/>
      <c r="MBB2" s="99"/>
      <c r="MBC2" s="99"/>
      <c r="MBD2" s="99"/>
      <c r="MBE2" s="99"/>
      <c r="MBF2" s="99"/>
      <c r="MBG2" s="99"/>
      <c r="MBH2" s="99"/>
      <c r="MBI2" s="99"/>
      <c r="MBJ2" s="99"/>
      <c r="MBK2" s="99"/>
      <c r="MBL2" s="99"/>
      <c r="MBM2" s="99"/>
      <c r="MBN2" s="99"/>
      <c r="MBO2" s="99"/>
      <c r="MBP2" s="99"/>
      <c r="MBQ2" s="99"/>
      <c r="MBR2" s="99"/>
      <c r="MBS2" s="99"/>
      <c r="MBT2" s="99"/>
      <c r="MBU2" s="99"/>
      <c r="MBV2" s="99"/>
      <c r="MBW2" s="99"/>
      <c r="MBX2" s="99"/>
      <c r="MBY2" s="99"/>
      <c r="MBZ2" s="99"/>
      <c r="MCA2" s="99"/>
      <c r="MCB2" s="99"/>
      <c r="MCC2" s="99"/>
      <c r="MCD2" s="99"/>
      <c r="MCE2" s="99"/>
      <c r="MCF2" s="99"/>
      <c r="MCG2" s="99"/>
      <c r="MCH2" s="99"/>
      <c r="MCI2" s="99"/>
      <c r="MCJ2" s="99"/>
      <c r="MCK2" s="99"/>
      <c r="MCL2" s="99"/>
      <c r="MCM2" s="99"/>
      <c r="MCN2" s="99"/>
      <c r="MCO2" s="99"/>
      <c r="MCP2" s="99"/>
      <c r="MCQ2" s="99"/>
      <c r="MCR2" s="99"/>
      <c r="MCS2" s="99"/>
      <c r="MCT2" s="99"/>
      <c r="MCU2" s="99"/>
      <c r="MCV2" s="99"/>
      <c r="MCW2" s="99"/>
      <c r="MCX2" s="99"/>
      <c r="MCY2" s="99"/>
      <c r="MCZ2" s="99"/>
      <c r="MDA2" s="99"/>
      <c r="MDB2" s="99"/>
      <c r="MDC2" s="99"/>
      <c r="MDD2" s="99"/>
      <c r="MDE2" s="99"/>
      <c r="MDF2" s="99"/>
      <c r="MDG2" s="99"/>
      <c r="MDH2" s="99"/>
      <c r="MDI2" s="99"/>
      <c r="MDJ2" s="99"/>
      <c r="MDK2" s="99"/>
      <c r="MDL2" s="99"/>
      <c r="MDM2" s="99"/>
      <c r="MDN2" s="99"/>
      <c r="MDO2" s="99"/>
      <c r="MDP2" s="99"/>
      <c r="MDQ2" s="99"/>
      <c r="MDR2" s="99"/>
      <c r="MDS2" s="99"/>
      <c r="MDT2" s="99"/>
      <c r="MDU2" s="99"/>
      <c r="MDV2" s="99"/>
      <c r="MDW2" s="99"/>
      <c r="MDX2" s="99"/>
      <c r="MDY2" s="99"/>
      <c r="MDZ2" s="99"/>
      <c r="MEA2" s="99"/>
      <c r="MEB2" s="99"/>
      <c r="MEC2" s="99"/>
      <c r="MED2" s="99"/>
      <c r="MEE2" s="99"/>
      <c r="MEF2" s="99"/>
      <c r="MEG2" s="99"/>
      <c r="MEH2" s="99"/>
      <c r="MEI2" s="99"/>
      <c r="MEJ2" s="99"/>
      <c r="MEK2" s="99"/>
      <c r="MEL2" s="99"/>
      <c r="MEM2" s="99"/>
      <c r="MEN2" s="99"/>
      <c r="MEO2" s="99"/>
      <c r="MEP2" s="99"/>
      <c r="MEQ2" s="99"/>
      <c r="MER2" s="99"/>
      <c r="MES2" s="99"/>
      <c r="MET2" s="99"/>
      <c r="MEU2" s="99"/>
      <c r="MEV2" s="99"/>
      <c r="MEW2" s="99"/>
      <c r="MEX2" s="99"/>
      <c r="MEY2" s="99"/>
      <c r="MEZ2" s="99"/>
      <c r="MFA2" s="99"/>
      <c r="MFB2" s="99"/>
      <c r="MFC2" s="99"/>
      <c r="MFD2" s="99"/>
      <c r="MFE2" s="99"/>
      <c r="MFF2" s="99"/>
      <c r="MFG2" s="99"/>
      <c r="MFH2" s="99"/>
      <c r="MFI2" s="99"/>
      <c r="MFJ2" s="99"/>
      <c r="MFK2" s="99"/>
      <c r="MFL2" s="99"/>
      <c r="MFM2" s="99"/>
      <c r="MFN2" s="99"/>
      <c r="MFO2" s="99"/>
      <c r="MFP2" s="99"/>
      <c r="MFQ2" s="99"/>
      <c r="MFR2" s="99"/>
      <c r="MFS2" s="99"/>
      <c r="MFT2" s="99"/>
      <c r="MFU2" s="99"/>
      <c r="MFV2" s="99"/>
      <c r="MFW2" s="99"/>
      <c r="MFX2" s="99"/>
      <c r="MFY2" s="99"/>
      <c r="MFZ2" s="99"/>
      <c r="MGA2" s="99"/>
      <c r="MGB2" s="99"/>
      <c r="MGC2" s="99"/>
      <c r="MGD2" s="99"/>
      <c r="MGE2" s="99"/>
      <c r="MGF2" s="99"/>
      <c r="MGG2" s="99"/>
      <c r="MGH2" s="99"/>
      <c r="MGI2" s="99"/>
      <c r="MGJ2" s="99"/>
      <c r="MGK2" s="99"/>
      <c r="MGL2" s="99"/>
      <c r="MGM2" s="99"/>
      <c r="MGN2" s="99"/>
      <c r="MGO2" s="99"/>
      <c r="MGP2" s="99"/>
      <c r="MGQ2" s="99"/>
      <c r="MGR2" s="99"/>
      <c r="MGS2" s="99"/>
      <c r="MGT2" s="99"/>
      <c r="MGU2" s="99"/>
      <c r="MGV2" s="99"/>
      <c r="MGW2" s="99"/>
      <c r="MGX2" s="99"/>
      <c r="MGY2" s="99"/>
      <c r="MGZ2" s="99"/>
      <c r="MHA2" s="99"/>
      <c r="MHB2" s="99"/>
      <c r="MHC2" s="99"/>
      <c r="MHD2" s="99"/>
      <c r="MHE2" s="99"/>
      <c r="MHF2" s="99"/>
      <c r="MHG2" s="99"/>
      <c r="MHH2" s="99"/>
      <c r="MHI2" s="99"/>
      <c r="MHJ2" s="99"/>
      <c r="MHK2" s="99"/>
      <c r="MHL2" s="99"/>
      <c r="MHM2" s="99"/>
      <c r="MHN2" s="99"/>
      <c r="MHO2" s="99"/>
      <c r="MHP2" s="99"/>
      <c r="MHQ2" s="99"/>
      <c r="MHR2" s="99"/>
      <c r="MHS2" s="99"/>
      <c r="MHT2" s="99"/>
      <c r="MHU2" s="99"/>
      <c r="MHV2" s="99"/>
      <c r="MHW2" s="99"/>
      <c r="MHX2" s="99"/>
      <c r="MHY2" s="99"/>
      <c r="MHZ2" s="99"/>
      <c r="MIA2" s="99"/>
      <c r="MIB2" s="99"/>
      <c r="MIC2" s="99"/>
      <c r="MID2" s="99"/>
      <c r="MIE2" s="99"/>
      <c r="MIF2" s="99"/>
      <c r="MIG2" s="99"/>
      <c r="MIH2" s="99"/>
      <c r="MII2" s="99"/>
      <c r="MIJ2" s="99"/>
      <c r="MIK2" s="99"/>
      <c r="MIL2" s="99"/>
      <c r="MIM2" s="99"/>
      <c r="MIN2" s="99"/>
      <c r="MIO2" s="99"/>
      <c r="MIP2" s="99"/>
      <c r="MIQ2" s="99"/>
      <c r="MIR2" s="99"/>
      <c r="MIS2" s="99"/>
      <c r="MIT2" s="99"/>
      <c r="MIU2" s="99"/>
      <c r="MIV2" s="99"/>
      <c r="MIW2" s="99"/>
      <c r="MIX2" s="99"/>
      <c r="MIY2" s="99"/>
      <c r="MIZ2" s="99"/>
      <c r="MJA2" s="99"/>
      <c r="MJB2" s="99"/>
      <c r="MJC2" s="99"/>
      <c r="MJD2" s="99"/>
      <c r="MJE2" s="99"/>
      <c r="MJF2" s="99"/>
      <c r="MJG2" s="99"/>
      <c r="MJH2" s="99"/>
      <c r="MJI2" s="99"/>
      <c r="MJJ2" s="99"/>
      <c r="MJK2" s="99"/>
      <c r="MJL2" s="99"/>
      <c r="MJM2" s="99"/>
      <c r="MJN2" s="99"/>
      <c r="MJO2" s="99"/>
      <c r="MJP2" s="99"/>
      <c r="MJQ2" s="99"/>
      <c r="MJR2" s="99"/>
      <c r="MJS2" s="99"/>
      <c r="MJT2" s="99"/>
      <c r="MJU2" s="99"/>
      <c r="MJV2" s="99"/>
      <c r="MJW2" s="99"/>
      <c r="MJX2" s="99"/>
      <c r="MJY2" s="99"/>
      <c r="MJZ2" s="99"/>
      <c r="MKA2" s="99"/>
      <c r="MKB2" s="99"/>
      <c r="MKC2" s="99"/>
      <c r="MKD2" s="99"/>
      <c r="MKE2" s="99"/>
      <c r="MKF2" s="99"/>
      <c r="MKG2" s="99"/>
      <c r="MKH2" s="99"/>
      <c r="MKI2" s="99"/>
      <c r="MKJ2" s="99"/>
      <c r="MKK2" s="99"/>
      <c r="MKL2" s="99"/>
      <c r="MKM2" s="99"/>
      <c r="MKN2" s="99"/>
      <c r="MKO2" s="99"/>
      <c r="MKP2" s="99"/>
      <c r="MKQ2" s="99"/>
      <c r="MKR2" s="99"/>
      <c r="MKS2" s="99"/>
      <c r="MKT2" s="99"/>
      <c r="MKU2" s="99"/>
      <c r="MKV2" s="99"/>
      <c r="MKW2" s="99"/>
      <c r="MKX2" s="99"/>
      <c r="MKY2" s="99"/>
      <c r="MKZ2" s="99"/>
      <c r="MLA2" s="99"/>
      <c r="MLB2" s="99"/>
      <c r="MLC2" s="99"/>
      <c r="MLD2" s="99"/>
      <c r="MLE2" s="99"/>
      <c r="MLF2" s="99"/>
      <c r="MLG2" s="99"/>
      <c r="MLH2" s="99"/>
      <c r="MLI2" s="99"/>
      <c r="MLJ2" s="99"/>
      <c r="MLK2" s="99"/>
      <c r="MLL2" s="99"/>
      <c r="MLM2" s="99"/>
      <c r="MLN2" s="99"/>
      <c r="MLO2" s="99"/>
      <c r="MLP2" s="99"/>
      <c r="MLQ2" s="99"/>
      <c r="MLR2" s="99"/>
      <c r="MLS2" s="99"/>
      <c r="MLT2" s="99"/>
      <c r="MLU2" s="99"/>
      <c r="MLV2" s="99"/>
      <c r="MLW2" s="99"/>
      <c r="MLX2" s="99"/>
      <c r="MLY2" s="99"/>
      <c r="MLZ2" s="99"/>
      <c r="MMA2" s="99"/>
      <c r="MMB2" s="99"/>
      <c r="MMC2" s="99"/>
      <c r="MMD2" s="99"/>
      <c r="MME2" s="99"/>
      <c r="MMF2" s="99"/>
      <c r="MMG2" s="99"/>
      <c r="MMH2" s="99"/>
      <c r="MMI2" s="99"/>
      <c r="MMJ2" s="99"/>
      <c r="MMK2" s="99"/>
      <c r="MML2" s="99"/>
      <c r="MMM2" s="99"/>
      <c r="MMN2" s="99"/>
      <c r="MMO2" s="99"/>
      <c r="MMP2" s="99"/>
      <c r="MMQ2" s="99"/>
      <c r="MMR2" s="99"/>
      <c r="MMS2" s="99"/>
      <c r="MMT2" s="99"/>
      <c r="MMU2" s="99"/>
      <c r="MMV2" s="99"/>
      <c r="MMW2" s="99"/>
      <c r="MMX2" s="99"/>
      <c r="MMY2" s="99"/>
      <c r="MMZ2" s="99"/>
      <c r="MNA2" s="99"/>
      <c r="MNB2" s="99"/>
      <c r="MNC2" s="99"/>
      <c r="MND2" s="99"/>
      <c r="MNE2" s="99"/>
      <c r="MNF2" s="99"/>
      <c r="MNG2" s="99"/>
      <c r="MNH2" s="99"/>
      <c r="MNI2" s="99"/>
      <c r="MNJ2" s="99"/>
      <c r="MNK2" s="99"/>
      <c r="MNL2" s="99"/>
      <c r="MNM2" s="99"/>
      <c r="MNN2" s="99"/>
      <c r="MNO2" s="99"/>
      <c r="MNP2" s="99"/>
      <c r="MNQ2" s="99"/>
      <c r="MNR2" s="99"/>
      <c r="MNS2" s="99"/>
      <c r="MNT2" s="99"/>
      <c r="MNU2" s="99"/>
      <c r="MNV2" s="99"/>
      <c r="MNW2" s="99"/>
      <c r="MNX2" s="99"/>
      <c r="MNY2" s="99"/>
      <c r="MNZ2" s="99"/>
      <c r="MOA2" s="99"/>
      <c r="MOB2" s="99"/>
      <c r="MOC2" s="99"/>
      <c r="MOD2" s="99"/>
      <c r="MOE2" s="99"/>
      <c r="MOF2" s="99"/>
      <c r="MOG2" s="99"/>
      <c r="MOH2" s="99"/>
      <c r="MOI2" s="99"/>
      <c r="MOJ2" s="99"/>
      <c r="MOK2" s="99"/>
      <c r="MOL2" s="99"/>
      <c r="MOM2" s="99"/>
      <c r="MON2" s="99"/>
      <c r="MOO2" s="99"/>
      <c r="MOP2" s="99"/>
      <c r="MOQ2" s="99"/>
      <c r="MOR2" s="99"/>
      <c r="MOS2" s="99"/>
      <c r="MOT2" s="99"/>
      <c r="MOU2" s="99"/>
      <c r="MOV2" s="99"/>
      <c r="MOW2" s="99"/>
      <c r="MOX2" s="99"/>
      <c r="MOY2" s="99"/>
      <c r="MOZ2" s="99"/>
      <c r="MPA2" s="99"/>
      <c r="MPB2" s="99"/>
      <c r="MPC2" s="99"/>
      <c r="MPD2" s="99"/>
      <c r="MPE2" s="99"/>
      <c r="MPF2" s="99"/>
      <c r="MPG2" s="99"/>
      <c r="MPH2" s="99"/>
      <c r="MPI2" s="99"/>
      <c r="MPJ2" s="99"/>
      <c r="MPK2" s="99"/>
      <c r="MPL2" s="99"/>
      <c r="MPM2" s="99"/>
      <c r="MPN2" s="99"/>
      <c r="MPO2" s="99"/>
      <c r="MPP2" s="99"/>
      <c r="MPQ2" s="99"/>
      <c r="MPR2" s="99"/>
      <c r="MPS2" s="99"/>
      <c r="MPT2" s="99"/>
      <c r="MPU2" s="99"/>
      <c r="MPV2" s="99"/>
      <c r="MPW2" s="99"/>
      <c r="MPX2" s="99"/>
      <c r="MPY2" s="99"/>
      <c r="MPZ2" s="99"/>
      <c r="MQA2" s="99"/>
      <c r="MQB2" s="99"/>
      <c r="MQC2" s="99"/>
      <c r="MQD2" s="99"/>
      <c r="MQE2" s="99"/>
      <c r="MQF2" s="99"/>
      <c r="MQG2" s="99"/>
      <c r="MQH2" s="99"/>
      <c r="MQI2" s="99"/>
      <c r="MQJ2" s="99"/>
      <c r="MQK2" s="99"/>
      <c r="MQL2" s="99"/>
      <c r="MQM2" s="99"/>
      <c r="MQN2" s="99"/>
      <c r="MQO2" s="99"/>
      <c r="MQP2" s="99"/>
      <c r="MQQ2" s="99"/>
      <c r="MQR2" s="99"/>
      <c r="MQS2" s="99"/>
      <c r="MQT2" s="99"/>
      <c r="MQU2" s="99"/>
      <c r="MQV2" s="99"/>
      <c r="MQW2" s="99"/>
      <c r="MQX2" s="99"/>
      <c r="MQY2" s="99"/>
      <c r="MQZ2" s="99"/>
      <c r="MRA2" s="99"/>
      <c r="MRB2" s="99"/>
      <c r="MRC2" s="99"/>
      <c r="MRD2" s="99"/>
      <c r="MRE2" s="99"/>
      <c r="MRF2" s="99"/>
      <c r="MRG2" s="99"/>
      <c r="MRH2" s="99"/>
      <c r="MRI2" s="99"/>
      <c r="MRJ2" s="99"/>
      <c r="MRK2" s="99"/>
      <c r="MRL2" s="99"/>
      <c r="MRM2" s="99"/>
      <c r="MRN2" s="99"/>
      <c r="MRO2" s="99"/>
      <c r="MRP2" s="99"/>
      <c r="MRQ2" s="99"/>
      <c r="MRR2" s="99"/>
      <c r="MRS2" s="99"/>
      <c r="MRT2" s="99"/>
      <c r="MRU2" s="99"/>
      <c r="MRV2" s="99"/>
      <c r="MRW2" s="99"/>
      <c r="MRX2" s="99"/>
      <c r="MRY2" s="99"/>
      <c r="MRZ2" s="99"/>
      <c r="MSA2" s="99"/>
      <c r="MSB2" s="99"/>
      <c r="MSC2" s="99"/>
      <c r="MSD2" s="99"/>
      <c r="MSE2" s="99"/>
      <c r="MSF2" s="99"/>
      <c r="MSG2" s="99"/>
      <c r="MSH2" s="99"/>
      <c r="MSI2" s="99"/>
      <c r="MSJ2" s="99"/>
      <c r="MSK2" s="99"/>
      <c r="MSL2" s="99"/>
      <c r="MSM2" s="99"/>
      <c r="MSN2" s="99"/>
      <c r="MSO2" s="99"/>
      <c r="MSP2" s="99"/>
      <c r="MSQ2" s="99"/>
      <c r="MSR2" s="99"/>
      <c r="MSS2" s="99"/>
      <c r="MST2" s="99"/>
      <c r="MSU2" s="99"/>
      <c r="MSV2" s="99"/>
      <c r="MSW2" s="99"/>
      <c r="MSX2" s="99"/>
      <c r="MSY2" s="99"/>
      <c r="MSZ2" s="99"/>
      <c r="MTA2" s="99"/>
      <c r="MTB2" s="99"/>
      <c r="MTC2" s="99"/>
      <c r="MTD2" s="99"/>
      <c r="MTE2" s="99"/>
      <c r="MTF2" s="99"/>
      <c r="MTG2" s="99"/>
      <c r="MTH2" s="99"/>
      <c r="MTI2" s="99"/>
      <c r="MTJ2" s="99"/>
      <c r="MTK2" s="99"/>
      <c r="MTL2" s="99"/>
      <c r="MTM2" s="99"/>
      <c r="MTN2" s="99"/>
      <c r="MTO2" s="99"/>
      <c r="MTP2" s="99"/>
      <c r="MTQ2" s="99"/>
      <c r="MTR2" s="99"/>
      <c r="MTS2" s="99"/>
      <c r="MTT2" s="99"/>
      <c r="MTU2" s="99"/>
      <c r="MTV2" s="99"/>
      <c r="MTW2" s="99"/>
      <c r="MTX2" s="99"/>
      <c r="MTY2" s="99"/>
      <c r="MTZ2" s="99"/>
      <c r="MUA2" s="99"/>
      <c r="MUB2" s="99"/>
      <c r="MUC2" s="99"/>
      <c r="MUD2" s="99"/>
      <c r="MUE2" s="99"/>
      <c r="MUF2" s="99"/>
      <c r="MUG2" s="99"/>
      <c r="MUH2" s="99"/>
      <c r="MUI2" s="99"/>
      <c r="MUJ2" s="99"/>
      <c r="MUK2" s="99"/>
      <c r="MUL2" s="99"/>
      <c r="MUM2" s="99"/>
      <c r="MUN2" s="99"/>
      <c r="MUO2" s="99"/>
      <c r="MUP2" s="99"/>
      <c r="MUQ2" s="99"/>
      <c r="MUR2" s="99"/>
      <c r="MUS2" s="99"/>
      <c r="MUT2" s="99"/>
      <c r="MUU2" s="99"/>
      <c r="MUV2" s="99"/>
      <c r="MUW2" s="99"/>
      <c r="MUX2" s="99"/>
      <c r="MUY2" s="99"/>
      <c r="MUZ2" s="99"/>
      <c r="MVA2" s="99"/>
      <c r="MVB2" s="99"/>
      <c r="MVC2" s="99"/>
      <c r="MVD2" s="99"/>
      <c r="MVE2" s="99"/>
      <c r="MVF2" s="99"/>
      <c r="MVG2" s="99"/>
      <c r="MVH2" s="99"/>
      <c r="MVI2" s="99"/>
      <c r="MVJ2" s="99"/>
      <c r="MVK2" s="99"/>
      <c r="MVL2" s="99"/>
      <c r="MVM2" s="99"/>
      <c r="MVN2" s="99"/>
      <c r="MVO2" s="99"/>
      <c r="MVP2" s="99"/>
      <c r="MVQ2" s="99"/>
      <c r="MVR2" s="99"/>
      <c r="MVS2" s="99"/>
      <c r="MVT2" s="99"/>
      <c r="MVU2" s="99"/>
      <c r="MVV2" s="99"/>
      <c r="MVW2" s="99"/>
      <c r="MVX2" s="99"/>
      <c r="MVY2" s="99"/>
      <c r="MVZ2" s="99"/>
      <c r="MWA2" s="99"/>
      <c r="MWB2" s="99"/>
      <c r="MWC2" s="99"/>
      <c r="MWD2" s="99"/>
      <c r="MWE2" s="99"/>
      <c r="MWF2" s="99"/>
      <c r="MWG2" s="99"/>
      <c r="MWH2" s="99"/>
      <c r="MWI2" s="99"/>
      <c r="MWJ2" s="99"/>
      <c r="MWK2" s="99"/>
      <c r="MWL2" s="99"/>
      <c r="MWM2" s="99"/>
      <c r="MWN2" s="99"/>
      <c r="MWO2" s="99"/>
      <c r="MWP2" s="99"/>
      <c r="MWQ2" s="99"/>
      <c r="MWR2" s="99"/>
      <c r="MWS2" s="99"/>
      <c r="MWT2" s="99"/>
      <c r="MWU2" s="99"/>
      <c r="MWV2" s="99"/>
      <c r="MWW2" s="99"/>
      <c r="MWX2" s="99"/>
      <c r="MWY2" s="99"/>
      <c r="MWZ2" s="99"/>
      <c r="MXA2" s="99"/>
      <c r="MXB2" s="99"/>
      <c r="MXC2" s="99"/>
      <c r="MXD2" s="99"/>
      <c r="MXE2" s="99"/>
      <c r="MXF2" s="99"/>
      <c r="MXG2" s="99"/>
      <c r="MXH2" s="99"/>
      <c r="MXI2" s="99"/>
      <c r="MXJ2" s="99"/>
      <c r="MXK2" s="99"/>
      <c r="MXL2" s="99"/>
      <c r="MXM2" s="99"/>
      <c r="MXN2" s="99"/>
      <c r="MXO2" s="99"/>
      <c r="MXP2" s="99"/>
      <c r="MXQ2" s="99"/>
      <c r="MXR2" s="99"/>
      <c r="MXS2" s="99"/>
      <c r="MXT2" s="99"/>
      <c r="MXU2" s="99"/>
      <c r="MXV2" s="99"/>
      <c r="MXW2" s="99"/>
      <c r="MXX2" s="99"/>
      <c r="MXY2" s="99"/>
      <c r="MXZ2" s="99"/>
      <c r="MYA2" s="99"/>
      <c r="MYB2" s="99"/>
      <c r="MYC2" s="99"/>
      <c r="MYD2" s="99"/>
      <c r="MYE2" s="99"/>
      <c r="MYF2" s="99"/>
      <c r="MYG2" s="99"/>
      <c r="MYH2" s="99"/>
      <c r="MYI2" s="99"/>
      <c r="MYJ2" s="99"/>
      <c r="MYK2" s="99"/>
      <c r="MYL2" s="99"/>
      <c r="MYM2" s="99"/>
      <c r="MYN2" s="99"/>
      <c r="MYO2" s="99"/>
      <c r="MYP2" s="99"/>
      <c r="MYQ2" s="99"/>
      <c r="MYR2" s="99"/>
      <c r="MYS2" s="99"/>
      <c r="MYT2" s="99"/>
      <c r="MYU2" s="99"/>
      <c r="MYV2" s="99"/>
      <c r="MYW2" s="99"/>
      <c r="MYX2" s="99"/>
      <c r="MYY2" s="99"/>
      <c r="MYZ2" s="99"/>
      <c r="MZA2" s="99"/>
      <c r="MZB2" s="99"/>
      <c r="MZC2" s="99"/>
      <c r="MZD2" s="99"/>
      <c r="MZE2" s="99"/>
      <c r="MZF2" s="99"/>
      <c r="MZG2" s="99"/>
      <c r="MZH2" s="99"/>
      <c r="MZI2" s="99"/>
      <c r="MZJ2" s="99"/>
      <c r="MZK2" s="99"/>
      <c r="MZL2" s="99"/>
      <c r="MZM2" s="99"/>
      <c r="MZN2" s="99"/>
      <c r="MZO2" s="99"/>
      <c r="MZP2" s="99"/>
      <c r="MZQ2" s="99"/>
      <c r="MZR2" s="99"/>
      <c r="MZS2" s="99"/>
      <c r="MZT2" s="99"/>
      <c r="MZU2" s="99"/>
      <c r="MZV2" s="99"/>
      <c r="MZW2" s="99"/>
      <c r="MZX2" s="99"/>
      <c r="MZY2" s="99"/>
      <c r="MZZ2" s="99"/>
      <c r="NAA2" s="99"/>
      <c r="NAB2" s="99"/>
      <c r="NAC2" s="99"/>
      <c r="NAD2" s="99"/>
      <c r="NAE2" s="99"/>
      <c r="NAF2" s="99"/>
      <c r="NAG2" s="99"/>
      <c r="NAH2" s="99"/>
      <c r="NAI2" s="99"/>
      <c r="NAJ2" s="99"/>
      <c r="NAK2" s="99"/>
      <c r="NAL2" s="99"/>
      <c r="NAM2" s="99"/>
      <c r="NAN2" s="99"/>
      <c r="NAO2" s="99"/>
      <c r="NAP2" s="99"/>
      <c r="NAQ2" s="99"/>
      <c r="NAR2" s="99"/>
      <c r="NAS2" s="99"/>
      <c r="NAT2" s="99"/>
      <c r="NAU2" s="99"/>
      <c r="NAV2" s="99"/>
      <c r="NAW2" s="99"/>
      <c r="NAX2" s="99"/>
      <c r="NAY2" s="99"/>
      <c r="NAZ2" s="99"/>
      <c r="NBA2" s="99"/>
      <c r="NBB2" s="99"/>
      <c r="NBC2" s="99"/>
      <c r="NBD2" s="99"/>
      <c r="NBE2" s="99"/>
      <c r="NBF2" s="99"/>
      <c r="NBG2" s="99"/>
      <c r="NBH2" s="99"/>
      <c r="NBI2" s="99"/>
      <c r="NBJ2" s="99"/>
      <c r="NBK2" s="99"/>
      <c r="NBL2" s="99"/>
      <c r="NBM2" s="99"/>
      <c r="NBN2" s="99"/>
      <c r="NBO2" s="99"/>
      <c r="NBP2" s="99"/>
      <c r="NBQ2" s="99"/>
      <c r="NBR2" s="99"/>
      <c r="NBS2" s="99"/>
      <c r="NBT2" s="99"/>
      <c r="NBU2" s="99"/>
      <c r="NBV2" s="99"/>
      <c r="NBW2" s="99"/>
      <c r="NBX2" s="99"/>
      <c r="NBY2" s="99"/>
      <c r="NBZ2" s="99"/>
      <c r="NCA2" s="99"/>
      <c r="NCB2" s="99"/>
      <c r="NCC2" s="99"/>
      <c r="NCD2" s="99"/>
      <c r="NCE2" s="99"/>
      <c r="NCF2" s="99"/>
      <c r="NCG2" s="99"/>
      <c r="NCH2" s="99"/>
      <c r="NCI2" s="99"/>
      <c r="NCJ2" s="99"/>
      <c r="NCK2" s="99"/>
      <c r="NCL2" s="99"/>
      <c r="NCM2" s="99"/>
      <c r="NCN2" s="99"/>
      <c r="NCO2" s="99"/>
      <c r="NCP2" s="99"/>
      <c r="NCQ2" s="99"/>
      <c r="NCR2" s="99"/>
      <c r="NCS2" s="99"/>
      <c r="NCT2" s="99"/>
      <c r="NCU2" s="99"/>
      <c r="NCV2" s="99"/>
      <c r="NCW2" s="99"/>
      <c r="NCX2" s="99"/>
      <c r="NCY2" s="99"/>
      <c r="NCZ2" s="99"/>
      <c r="NDA2" s="99"/>
      <c r="NDB2" s="99"/>
      <c r="NDC2" s="99"/>
      <c r="NDD2" s="99"/>
      <c r="NDE2" s="99"/>
      <c r="NDF2" s="99"/>
      <c r="NDG2" s="99"/>
      <c r="NDH2" s="99"/>
      <c r="NDI2" s="99"/>
      <c r="NDJ2" s="99"/>
      <c r="NDK2" s="99"/>
      <c r="NDL2" s="99"/>
      <c r="NDM2" s="99"/>
      <c r="NDN2" s="99"/>
      <c r="NDO2" s="99"/>
      <c r="NDP2" s="99"/>
      <c r="NDQ2" s="99"/>
      <c r="NDR2" s="99"/>
      <c r="NDS2" s="99"/>
      <c r="NDT2" s="99"/>
      <c r="NDU2" s="99"/>
      <c r="NDV2" s="99"/>
      <c r="NDW2" s="99"/>
      <c r="NDX2" s="99"/>
      <c r="NDY2" s="99"/>
      <c r="NDZ2" s="99"/>
      <c r="NEA2" s="99"/>
      <c r="NEB2" s="99"/>
      <c r="NEC2" s="99"/>
      <c r="NED2" s="99"/>
      <c r="NEE2" s="99"/>
      <c r="NEF2" s="99"/>
      <c r="NEG2" s="99"/>
      <c r="NEH2" s="99"/>
      <c r="NEI2" s="99"/>
      <c r="NEJ2" s="99"/>
      <c r="NEK2" s="99"/>
      <c r="NEL2" s="99"/>
      <c r="NEM2" s="99"/>
      <c r="NEN2" s="99"/>
      <c r="NEO2" s="99"/>
      <c r="NEP2" s="99"/>
      <c r="NEQ2" s="99"/>
      <c r="NER2" s="99"/>
      <c r="NES2" s="99"/>
      <c r="NET2" s="99"/>
      <c r="NEU2" s="99"/>
      <c r="NEV2" s="99"/>
      <c r="NEW2" s="99"/>
      <c r="NEX2" s="99"/>
      <c r="NEY2" s="99"/>
      <c r="NEZ2" s="99"/>
      <c r="NFA2" s="99"/>
      <c r="NFB2" s="99"/>
      <c r="NFC2" s="99"/>
      <c r="NFD2" s="99"/>
      <c r="NFE2" s="99"/>
      <c r="NFF2" s="99"/>
      <c r="NFG2" s="99"/>
      <c r="NFH2" s="99"/>
      <c r="NFI2" s="99"/>
      <c r="NFJ2" s="99"/>
      <c r="NFK2" s="99"/>
      <c r="NFL2" s="99"/>
      <c r="NFM2" s="99"/>
      <c r="NFN2" s="99"/>
      <c r="NFO2" s="99"/>
      <c r="NFP2" s="99"/>
      <c r="NFQ2" s="99"/>
      <c r="NFR2" s="99"/>
      <c r="NFS2" s="99"/>
      <c r="NFT2" s="99"/>
      <c r="NFU2" s="99"/>
      <c r="NFV2" s="99"/>
      <c r="NFW2" s="99"/>
      <c r="NFX2" s="99"/>
      <c r="NFY2" s="99"/>
      <c r="NFZ2" s="99"/>
      <c r="NGA2" s="99"/>
      <c r="NGB2" s="99"/>
      <c r="NGC2" s="99"/>
      <c r="NGD2" s="99"/>
      <c r="NGE2" s="99"/>
      <c r="NGF2" s="99"/>
      <c r="NGG2" s="99"/>
      <c r="NGH2" s="99"/>
      <c r="NGI2" s="99"/>
      <c r="NGJ2" s="99"/>
      <c r="NGK2" s="99"/>
      <c r="NGL2" s="99"/>
      <c r="NGM2" s="99"/>
      <c r="NGN2" s="99"/>
      <c r="NGO2" s="99"/>
      <c r="NGP2" s="99"/>
      <c r="NGQ2" s="99"/>
      <c r="NGR2" s="99"/>
      <c r="NGS2" s="99"/>
      <c r="NGT2" s="99"/>
      <c r="NGU2" s="99"/>
      <c r="NGV2" s="99"/>
      <c r="NGW2" s="99"/>
      <c r="NGX2" s="99"/>
      <c r="NGY2" s="99"/>
      <c r="NGZ2" s="99"/>
      <c r="NHA2" s="99"/>
      <c r="NHB2" s="99"/>
      <c r="NHC2" s="99"/>
      <c r="NHD2" s="99"/>
      <c r="NHE2" s="99"/>
      <c r="NHF2" s="99"/>
      <c r="NHG2" s="99"/>
      <c r="NHH2" s="99"/>
      <c r="NHI2" s="99"/>
      <c r="NHJ2" s="99"/>
      <c r="NHK2" s="99"/>
      <c r="NHL2" s="99"/>
      <c r="NHM2" s="99"/>
      <c r="NHN2" s="99"/>
      <c r="NHO2" s="99"/>
      <c r="NHP2" s="99"/>
      <c r="NHQ2" s="99"/>
      <c r="NHR2" s="99"/>
      <c r="NHS2" s="99"/>
      <c r="NHT2" s="99"/>
      <c r="NHU2" s="99"/>
      <c r="NHV2" s="99"/>
      <c r="NHW2" s="99"/>
      <c r="NHX2" s="99"/>
      <c r="NHY2" s="99"/>
      <c r="NHZ2" s="99"/>
      <c r="NIA2" s="99"/>
      <c r="NIB2" s="99"/>
      <c r="NIC2" s="99"/>
      <c r="NID2" s="99"/>
      <c r="NIE2" s="99"/>
      <c r="NIF2" s="99"/>
      <c r="NIG2" s="99"/>
      <c r="NIH2" s="99"/>
      <c r="NII2" s="99"/>
      <c r="NIJ2" s="99"/>
      <c r="NIK2" s="99"/>
      <c r="NIL2" s="99"/>
      <c r="NIM2" s="99"/>
      <c r="NIN2" s="99"/>
      <c r="NIO2" s="99"/>
      <c r="NIP2" s="99"/>
      <c r="NIQ2" s="99"/>
      <c r="NIR2" s="99"/>
      <c r="NIS2" s="99"/>
      <c r="NIT2" s="99"/>
      <c r="NIU2" s="99"/>
      <c r="NIV2" s="99"/>
      <c r="NIW2" s="99"/>
      <c r="NIX2" s="99"/>
      <c r="NIY2" s="99"/>
      <c r="NIZ2" s="99"/>
      <c r="NJA2" s="99"/>
      <c r="NJB2" s="99"/>
      <c r="NJC2" s="99"/>
      <c r="NJD2" s="99"/>
      <c r="NJE2" s="99"/>
      <c r="NJF2" s="99"/>
      <c r="NJG2" s="99"/>
      <c r="NJH2" s="99"/>
      <c r="NJI2" s="99"/>
      <c r="NJJ2" s="99"/>
      <c r="NJK2" s="99"/>
      <c r="NJL2" s="99"/>
      <c r="NJM2" s="99"/>
      <c r="NJN2" s="99"/>
      <c r="NJO2" s="99"/>
      <c r="NJP2" s="99"/>
      <c r="NJQ2" s="99"/>
      <c r="NJR2" s="99"/>
      <c r="NJS2" s="99"/>
      <c r="NJT2" s="99"/>
      <c r="NJU2" s="99"/>
      <c r="NJV2" s="99"/>
      <c r="NJW2" s="99"/>
      <c r="NJX2" s="99"/>
      <c r="NJY2" s="99"/>
      <c r="NJZ2" s="99"/>
      <c r="NKA2" s="99"/>
      <c r="NKB2" s="99"/>
      <c r="NKC2" s="99"/>
      <c r="NKD2" s="99"/>
      <c r="NKE2" s="99"/>
      <c r="NKF2" s="99"/>
      <c r="NKG2" s="99"/>
      <c r="NKH2" s="99"/>
      <c r="NKI2" s="99"/>
      <c r="NKJ2" s="99"/>
      <c r="NKK2" s="99"/>
      <c r="NKL2" s="99"/>
      <c r="NKM2" s="99"/>
      <c r="NKN2" s="99"/>
      <c r="NKO2" s="99"/>
      <c r="NKP2" s="99"/>
      <c r="NKQ2" s="99"/>
      <c r="NKR2" s="99"/>
      <c r="NKS2" s="99"/>
      <c r="NKT2" s="99"/>
      <c r="NKU2" s="99"/>
      <c r="NKV2" s="99"/>
      <c r="NKW2" s="99"/>
      <c r="NKX2" s="99"/>
      <c r="NKY2" s="99"/>
      <c r="NKZ2" s="99"/>
      <c r="NLA2" s="99"/>
      <c r="NLB2" s="99"/>
      <c r="NLC2" s="99"/>
      <c r="NLD2" s="99"/>
      <c r="NLE2" s="99"/>
      <c r="NLF2" s="99"/>
      <c r="NLG2" s="99"/>
      <c r="NLH2" s="99"/>
      <c r="NLI2" s="99"/>
      <c r="NLJ2" s="99"/>
      <c r="NLK2" s="99"/>
      <c r="NLL2" s="99"/>
      <c r="NLM2" s="99"/>
      <c r="NLN2" s="99"/>
      <c r="NLO2" s="99"/>
      <c r="NLP2" s="99"/>
      <c r="NLQ2" s="99"/>
      <c r="NLR2" s="99"/>
      <c r="NLS2" s="99"/>
      <c r="NLT2" s="99"/>
      <c r="NLU2" s="99"/>
      <c r="NLV2" s="99"/>
      <c r="NLW2" s="99"/>
      <c r="NLX2" s="99"/>
      <c r="NLY2" s="99"/>
      <c r="NLZ2" s="99"/>
      <c r="NMA2" s="99"/>
      <c r="NMB2" s="99"/>
      <c r="NMC2" s="99"/>
      <c r="NMD2" s="99"/>
      <c r="NME2" s="99"/>
      <c r="NMF2" s="99"/>
      <c r="NMG2" s="99"/>
      <c r="NMH2" s="99"/>
      <c r="NMI2" s="99"/>
      <c r="NMJ2" s="99"/>
      <c r="NMK2" s="99"/>
      <c r="NML2" s="99"/>
      <c r="NMM2" s="99"/>
      <c r="NMN2" s="99"/>
      <c r="NMO2" s="99"/>
      <c r="NMP2" s="99"/>
      <c r="NMQ2" s="99"/>
      <c r="NMR2" s="99"/>
      <c r="NMS2" s="99"/>
      <c r="NMT2" s="99"/>
      <c r="NMU2" s="99"/>
      <c r="NMV2" s="99"/>
      <c r="NMW2" s="99"/>
      <c r="NMX2" s="99"/>
      <c r="NMY2" s="99"/>
      <c r="NMZ2" s="99"/>
      <c r="NNA2" s="99"/>
      <c r="NNB2" s="99"/>
      <c r="NNC2" s="99"/>
      <c r="NND2" s="99"/>
      <c r="NNE2" s="99"/>
      <c r="NNF2" s="99"/>
      <c r="NNG2" s="99"/>
      <c r="NNH2" s="99"/>
      <c r="NNI2" s="99"/>
      <c r="NNJ2" s="99"/>
      <c r="NNK2" s="99"/>
      <c r="NNL2" s="99"/>
      <c r="NNM2" s="99"/>
      <c r="NNN2" s="99"/>
      <c r="NNO2" s="99"/>
      <c r="NNP2" s="99"/>
      <c r="NNQ2" s="99"/>
      <c r="NNR2" s="99"/>
      <c r="NNS2" s="99"/>
      <c r="NNT2" s="99"/>
      <c r="NNU2" s="99"/>
      <c r="NNV2" s="99"/>
      <c r="NNW2" s="99"/>
      <c r="NNX2" s="99"/>
      <c r="NNY2" s="99"/>
      <c r="NNZ2" s="99"/>
      <c r="NOA2" s="99"/>
      <c r="NOB2" s="99"/>
      <c r="NOC2" s="99"/>
      <c r="NOD2" s="99"/>
      <c r="NOE2" s="99"/>
      <c r="NOF2" s="99"/>
      <c r="NOG2" s="99"/>
      <c r="NOH2" s="99"/>
      <c r="NOI2" s="99"/>
      <c r="NOJ2" s="99"/>
      <c r="NOK2" s="99"/>
      <c r="NOL2" s="99"/>
      <c r="NOM2" s="99"/>
      <c r="NON2" s="99"/>
      <c r="NOO2" s="99"/>
      <c r="NOP2" s="99"/>
      <c r="NOQ2" s="99"/>
      <c r="NOR2" s="99"/>
      <c r="NOS2" s="99"/>
      <c r="NOT2" s="99"/>
      <c r="NOU2" s="99"/>
      <c r="NOV2" s="99"/>
      <c r="NOW2" s="99"/>
      <c r="NOX2" s="99"/>
      <c r="NOY2" s="99"/>
      <c r="NOZ2" s="99"/>
      <c r="NPA2" s="99"/>
      <c r="NPB2" s="99"/>
      <c r="NPC2" s="99"/>
      <c r="NPD2" s="99"/>
      <c r="NPE2" s="99"/>
      <c r="NPF2" s="99"/>
      <c r="NPG2" s="99"/>
      <c r="NPH2" s="99"/>
      <c r="NPI2" s="99"/>
      <c r="NPJ2" s="99"/>
      <c r="NPK2" s="99"/>
      <c r="NPL2" s="99"/>
      <c r="NPM2" s="99"/>
      <c r="NPN2" s="99"/>
      <c r="NPO2" s="99"/>
      <c r="NPP2" s="99"/>
      <c r="NPQ2" s="99"/>
      <c r="NPR2" s="99"/>
      <c r="NPS2" s="99"/>
      <c r="NPT2" s="99"/>
      <c r="NPU2" s="99"/>
      <c r="NPV2" s="99"/>
      <c r="NPW2" s="99"/>
      <c r="NPX2" s="99"/>
      <c r="NPY2" s="99"/>
      <c r="NPZ2" s="99"/>
      <c r="NQA2" s="99"/>
      <c r="NQB2" s="99"/>
      <c r="NQC2" s="99"/>
      <c r="NQD2" s="99"/>
      <c r="NQE2" s="99"/>
      <c r="NQF2" s="99"/>
      <c r="NQG2" s="99"/>
      <c r="NQH2" s="99"/>
      <c r="NQI2" s="99"/>
      <c r="NQJ2" s="99"/>
      <c r="NQK2" s="99"/>
      <c r="NQL2" s="99"/>
      <c r="NQM2" s="99"/>
      <c r="NQN2" s="99"/>
      <c r="NQO2" s="99"/>
      <c r="NQP2" s="99"/>
      <c r="NQQ2" s="99"/>
      <c r="NQR2" s="99"/>
      <c r="NQS2" s="99"/>
      <c r="NQT2" s="99"/>
      <c r="NQU2" s="99"/>
      <c r="NQV2" s="99"/>
      <c r="NQW2" s="99"/>
      <c r="NQX2" s="99"/>
      <c r="NQY2" s="99"/>
      <c r="NQZ2" s="99"/>
      <c r="NRA2" s="99"/>
      <c r="NRB2" s="99"/>
      <c r="NRC2" s="99"/>
      <c r="NRD2" s="99"/>
      <c r="NRE2" s="99"/>
      <c r="NRF2" s="99"/>
      <c r="NRG2" s="99"/>
      <c r="NRH2" s="99"/>
      <c r="NRI2" s="99"/>
      <c r="NRJ2" s="99"/>
      <c r="NRK2" s="99"/>
      <c r="NRL2" s="99"/>
      <c r="NRM2" s="99"/>
      <c r="NRN2" s="99"/>
      <c r="NRO2" s="99"/>
      <c r="NRP2" s="99"/>
      <c r="NRQ2" s="99"/>
      <c r="NRR2" s="99"/>
      <c r="NRS2" s="99"/>
      <c r="NRT2" s="99"/>
      <c r="NRU2" s="99"/>
      <c r="NRV2" s="99"/>
      <c r="NRW2" s="99"/>
      <c r="NRX2" s="99"/>
      <c r="NRY2" s="99"/>
      <c r="NRZ2" s="99"/>
      <c r="NSA2" s="99"/>
      <c r="NSB2" s="99"/>
      <c r="NSC2" s="99"/>
      <c r="NSD2" s="99"/>
      <c r="NSE2" s="99"/>
      <c r="NSF2" s="99"/>
      <c r="NSG2" s="99"/>
      <c r="NSH2" s="99"/>
      <c r="NSI2" s="99"/>
      <c r="NSJ2" s="99"/>
      <c r="NSK2" s="99"/>
      <c r="NSL2" s="99"/>
      <c r="NSM2" s="99"/>
      <c r="NSN2" s="99"/>
      <c r="NSO2" s="99"/>
      <c r="NSP2" s="99"/>
      <c r="NSQ2" s="99"/>
      <c r="NSR2" s="99"/>
      <c r="NSS2" s="99"/>
      <c r="NST2" s="99"/>
      <c r="NSU2" s="99"/>
      <c r="NSV2" s="99"/>
      <c r="NSW2" s="99"/>
      <c r="NSX2" s="99"/>
      <c r="NSY2" s="99"/>
      <c r="NSZ2" s="99"/>
      <c r="NTA2" s="99"/>
      <c r="NTB2" s="99"/>
      <c r="NTC2" s="99"/>
      <c r="NTD2" s="99"/>
      <c r="NTE2" s="99"/>
      <c r="NTF2" s="99"/>
      <c r="NTG2" s="99"/>
      <c r="NTH2" s="99"/>
      <c r="NTI2" s="99"/>
      <c r="NTJ2" s="99"/>
      <c r="NTK2" s="99"/>
      <c r="NTL2" s="99"/>
      <c r="NTM2" s="99"/>
      <c r="NTN2" s="99"/>
      <c r="NTO2" s="99"/>
      <c r="NTP2" s="99"/>
      <c r="NTQ2" s="99"/>
      <c r="NTR2" s="99"/>
      <c r="NTS2" s="99"/>
      <c r="NTT2" s="99"/>
      <c r="NTU2" s="99"/>
      <c r="NTV2" s="99"/>
      <c r="NTW2" s="99"/>
      <c r="NTX2" s="99"/>
      <c r="NTY2" s="99"/>
      <c r="NTZ2" s="99"/>
      <c r="NUA2" s="99"/>
      <c r="NUB2" s="99"/>
      <c r="NUC2" s="99"/>
      <c r="NUD2" s="99"/>
      <c r="NUE2" s="99"/>
      <c r="NUF2" s="99"/>
      <c r="NUG2" s="99"/>
      <c r="NUH2" s="99"/>
      <c r="NUI2" s="99"/>
      <c r="NUJ2" s="99"/>
      <c r="NUK2" s="99"/>
      <c r="NUL2" s="99"/>
      <c r="NUM2" s="99"/>
      <c r="NUN2" s="99"/>
      <c r="NUO2" s="99"/>
      <c r="NUP2" s="99"/>
      <c r="NUQ2" s="99"/>
      <c r="NUR2" s="99"/>
      <c r="NUS2" s="99"/>
      <c r="NUT2" s="99"/>
      <c r="NUU2" s="99"/>
      <c r="NUV2" s="99"/>
      <c r="NUW2" s="99"/>
      <c r="NUX2" s="99"/>
      <c r="NUY2" s="99"/>
      <c r="NUZ2" s="99"/>
      <c r="NVA2" s="99"/>
      <c r="NVB2" s="99"/>
      <c r="NVC2" s="99"/>
      <c r="NVD2" s="99"/>
      <c r="NVE2" s="99"/>
      <c r="NVF2" s="99"/>
      <c r="NVG2" s="99"/>
      <c r="NVH2" s="99"/>
      <c r="NVI2" s="99"/>
      <c r="NVJ2" s="99"/>
      <c r="NVK2" s="99"/>
      <c r="NVL2" s="99"/>
      <c r="NVM2" s="99"/>
      <c r="NVN2" s="99"/>
      <c r="NVO2" s="99"/>
      <c r="NVP2" s="99"/>
      <c r="NVQ2" s="99"/>
      <c r="NVR2" s="99"/>
      <c r="NVS2" s="99"/>
      <c r="NVT2" s="99"/>
      <c r="NVU2" s="99"/>
      <c r="NVV2" s="99"/>
      <c r="NVW2" s="99"/>
      <c r="NVX2" s="99"/>
      <c r="NVY2" s="99"/>
      <c r="NVZ2" s="99"/>
      <c r="NWA2" s="99"/>
      <c r="NWB2" s="99"/>
      <c r="NWC2" s="99"/>
      <c r="NWD2" s="99"/>
      <c r="NWE2" s="99"/>
      <c r="NWF2" s="99"/>
      <c r="NWG2" s="99"/>
      <c r="NWH2" s="99"/>
      <c r="NWI2" s="99"/>
      <c r="NWJ2" s="99"/>
      <c r="NWK2" s="99"/>
      <c r="NWL2" s="99"/>
      <c r="NWM2" s="99"/>
      <c r="NWN2" s="99"/>
      <c r="NWO2" s="99"/>
      <c r="NWP2" s="99"/>
      <c r="NWQ2" s="99"/>
      <c r="NWR2" s="99"/>
      <c r="NWS2" s="99"/>
      <c r="NWT2" s="99"/>
      <c r="NWU2" s="99"/>
      <c r="NWV2" s="99"/>
      <c r="NWW2" s="99"/>
      <c r="NWX2" s="99"/>
      <c r="NWY2" s="99"/>
      <c r="NWZ2" s="99"/>
      <c r="NXA2" s="99"/>
      <c r="NXB2" s="99"/>
      <c r="NXC2" s="99"/>
      <c r="NXD2" s="99"/>
      <c r="NXE2" s="99"/>
      <c r="NXF2" s="99"/>
      <c r="NXG2" s="99"/>
      <c r="NXH2" s="99"/>
      <c r="NXI2" s="99"/>
      <c r="NXJ2" s="99"/>
      <c r="NXK2" s="99"/>
      <c r="NXL2" s="99"/>
      <c r="NXM2" s="99"/>
      <c r="NXN2" s="99"/>
      <c r="NXO2" s="99"/>
      <c r="NXP2" s="99"/>
      <c r="NXQ2" s="99"/>
      <c r="NXR2" s="99"/>
      <c r="NXS2" s="99"/>
      <c r="NXT2" s="99"/>
      <c r="NXU2" s="99"/>
      <c r="NXV2" s="99"/>
      <c r="NXW2" s="99"/>
      <c r="NXX2" s="99"/>
      <c r="NXY2" s="99"/>
      <c r="NXZ2" s="99"/>
      <c r="NYA2" s="99"/>
      <c r="NYB2" s="99"/>
      <c r="NYC2" s="99"/>
      <c r="NYD2" s="99"/>
      <c r="NYE2" s="99"/>
      <c r="NYF2" s="99"/>
      <c r="NYG2" s="99"/>
      <c r="NYH2" s="99"/>
      <c r="NYI2" s="99"/>
      <c r="NYJ2" s="99"/>
      <c r="NYK2" s="99"/>
      <c r="NYL2" s="99"/>
      <c r="NYM2" s="99"/>
      <c r="NYN2" s="99"/>
      <c r="NYO2" s="99"/>
      <c r="NYP2" s="99"/>
      <c r="NYQ2" s="99"/>
      <c r="NYR2" s="99"/>
      <c r="NYS2" s="99"/>
      <c r="NYT2" s="99"/>
      <c r="NYU2" s="99"/>
      <c r="NYV2" s="99"/>
      <c r="NYW2" s="99"/>
      <c r="NYX2" s="99"/>
      <c r="NYY2" s="99"/>
      <c r="NYZ2" s="99"/>
      <c r="NZA2" s="99"/>
      <c r="NZB2" s="99"/>
      <c r="NZC2" s="99"/>
      <c r="NZD2" s="99"/>
      <c r="NZE2" s="99"/>
      <c r="NZF2" s="99"/>
      <c r="NZG2" s="99"/>
      <c r="NZH2" s="99"/>
      <c r="NZI2" s="99"/>
      <c r="NZJ2" s="99"/>
      <c r="NZK2" s="99"/>
      <c r="NZL2" s="99"/>
      <c r="NZM2" s="99"/>
      <c r="NZN2" s="99"/>
      <c r="NZO2" s="99"/>
      <c r="NZP2" s="99"/>
      <c r="NZQ2" s="99"/>
      <c r="NZR2" s="99"/>
      <c r="NZS2" s="99"/>
      <c r="NZT2" s="99"/>
      <c r="NZU2" s="99"/>
      <c r="NZV2" s="99"/>
      <c r="NZW2" s="99"/>
      <c r="NZX2" s="99"/>
      <c r="NZY2" s="99"/>
      <c r="NZZ2" s="99"/>
      <c r="OAA2" s="99"/>
      <c r="OAB2" s="99"/>
      <c r="OAC2" s="99"/>
      <c r="OAD2" s="99"/>
      <c r="OAE2" s="99"/>
      <c r="OAF2" s="99"/>
      <c r="OAG2" s="99"/>
      <c r="OAH2" s="99"/>
      <c r="OAI2" s="99"/>
      <c r="OAJ2" s="99"/>
      <c r="OAK2" s="99"/>
      <c r="OAL2" s="99"/>
      <c r="OAM2" s="99"/>
      <c r="OAN2" s="99"/>
      <c r="OAO2" s="99"/>
      <c r="OAP2" s="99"/>
      <c r="OAQ2" s="99"/>
      <c r="OAR2" s="99"/>
      <c r="OAS2" s="99"/>
      <c r="OAT2" s="99"/>
      <c r="OAU2" s="99"/>
      <c r="OAV2" s="99"/>
      <c r="OAW2" s="99"/>
      <c r="OAX2" s="99"/>
      <c r="OAY2" s="99"/>
      <c r="OAZ2" s="99"/>
      <c r="OBA2" s="99"/>
      <c r="OBB2" s="99"/>
      <c r="OBC2" s="99"/>
      <c r="OBD2" s="99"/>
      <c r="OBE2" s="99"/>
      <c r="OBF2" s="99"/>
      <c r="OBG2" s="99"/>
      <c r="OBH2" s="99"/>
      <c r="OBI2" s="99"/>
      <c r="OBJ2" s="99"/>
      <c r="OBK2" s="99"/>
      <c r="OBL2" s="99"/>
      <c r="OBM2" s="99"/>
      <c r="OBN2" s="99"/>
      <c r="OBO2" s="99"/>
      <c r="OBP2" s="99"/>
      <c r="OBQ2" s="99"/>
      <c r="OBR2" s="99"/>
      <c r="OBS2" s="99"/>
      <c r="OBT2" s="99"/>
      <c r="OBU2" s="99"/>
      <c r="OBV2" s="99"/>
      <c r="OBW2" s="99"/>
      <c r="OBX2" s="99"/>
      <c r="OBY2" s="99"/>
      <c r="OBZ2" s="99"/>
      <c r="OCA2" s="99"/>
      <c r="OCB2" s="99"/>
      <c r="OCC2" s="99"/>
      <c r="OCD2" s="99"/>
      <c r="OCE2" s="99"/>
      <c r="OCF2" s="99"/>
      <c r="OCG2" s="99"/>
      <c r="OCH2" s="99"/>
      <c r="OCI2" s="99"/>
      <c r="OCJ2" s="99"/>
      <c r="OCK2" s="99"/>
      <c r="OCL2" s="99"/>
      <c r="OCM2" s="99"/>
      <c r="OCN2" s="99"/>
      <c r="OCO2" s="99"/>
      <c r="OCP2" s="99"/>
      <c r="OCQ2" s="99"/>
      <c r="OCR2" s="99"/>
      <c r="OCS2" s="99"/>
      <c r="OCT2" s="99"/>
      <c r="OCU2" s="99"/>
      <c r="OCV2" s="99"/>
      <c r="OCW2" s="99"/>
      <c r="OCX2" s="99"/>
      <c r="OCY2" s="99"/>
      <c r="OCZ2" s="99"/>
      <c r="ODA2" s="99"/>
      <c r="ODB2" s="99"/>
      <c r="ODC2" s="99"/>
      <c r="ODD2" s="99"/>
      <c r="ODE2" s="99"/>
      <c r="ODF2" s="99"/>
      <c r="ODG2" s="99"/>
      <c r="ODH2" s="99"/>
      <c r="ODI2" s="99"/>
      <c r="ODJ2" s="99"/>
      <c r="ODK2" s="99"/>
      <c r="ODL2" s="99"/>
      <c r="ODM2" s="99"/>
      <c r="ODN2" s="99"/>
      <c r="ODO2" s="99"/>
      <c r="ODP2" s="99"/>
      <c r="ODQ2" s="99"/>
      <c r="ODR2" s="99"/>
      <c r="ODS2" s="99"/>
      <c r="ODT2" s="99"/>
      <c r="ODU2" s="99"/>
      <c r="ODV2" s="99"/>
      <c r="ODW2" s="99"/>
      <c r="ODX2" s="99"/>
      <c r="ODY2" s="99"/>
      <c r="ODZ2" s="99"/>
      <c r="OEA2" s="99"/>
      <c r="OEB2" s="99"/>
      <c r="OEC2" s="99"/>
      <c r="OED2" s="99"/>
      <c r="OEE2" s="99"/>
      <c r="OEF2" s="99"/>
      <c r="OEG2" s="99"/>
      <c r="OEH2" s="99"/>
      <c r="OEI2" s="99"/>
      <c r="OEJ2" s="99"/>
      <c r="OEK2" s="99"/>
      <c r="OEL2" s="99"/>
      <c r="OEM2" s="99"/>
      <c r="OEN2" s="99"/>
      <c r="OEO2" s="99"/>
      <c r="OEP2" s="99"/>
      <c r="OEQ2" s="99"/>
      <c r="OER2" s="99"/>
      <c r="OES2" s="99"/>
      <c r="OET2" s="99"/>
      <c r="OEU2" s="99"/>
      <c r="OEV2" s="99"/>
      <c r="OEW2" s="99"/>
      <c r="OEX2" s="99"/>
      <c r="OEY2" s="99"/>
      <c r="OEZ2" s="99"/>
      <c r="OFA2" s="99"/>
      <c r="OFB2" s="99"/>
      <c r="OFC2" s="99"/>
      <c r="OFD2" s="99"/>
      <c r="OFE2" s="99"/>
      <c r="OFF2" s="99"/>
      <c r="OFG2" s="99"/>
      <c r="OFH2" s="99"/>
      <c r="OFI2" s="99"/>
      <c r="OFJ2" s="99"/>
      <c r="OFK2" s="99"/>
      <c r="OFL2" s="99"/>
      <c r="OFM2" s="99"/>
      <c r="OFN2" s="99"/>
      <c r="OFO2" s="99"/>
      <c r="OFP2" s="99"/>
      <c r="OFQ2" s="99"/>
      <c r="OFR2" s="99"/>
      <c r="OFS2" s="99"/>
      <c r="OFT2" s="99"/>
      <c r="OFU2" s="99"/>
      <c r="OFV2" s="99"/>
      <c r="OFW2" s="99"/>
      <c r="OFX2" s="99"/>
      <c r="OFY2" s="99"/>
      <c r="OFZ2" s="99"/>
      <c r="OGA2" s="99"/>
      <c r="OGB2" s="99"/>
      <c r="OGC2" s="99"/>
      <c r="OGD2" s="99"/>
      <c r="OGE2" s="99"/>
      <c r="OGF2" s="99"/>
      <c r="OGG2" s="99"/>
      <c r="OGH2" s="99"/>
      <c r="OGI2" s="99"/>
      <c r="OGJ2" s="99"/>
      <c r="OGK2" s="99"/>
      <c r="OGL2" s="99"/>
      <c r="OGM2" s="99"/>
      <c r="OGN2" s="99"/>
      <c r="OGO2" s="99"/>
      <c r="OGP2" s="99"/>
      <c r="OGQ2" s="99"/>
      <c r="OGR2" s="99"/>
      <c r="OGS2" s="99"/>
      <c r="OGT2" s="99"/>
      <c r="OGU2" s="99"/>
      <c r="OGV2" s="99"/>
      <c r="OGW2" s="99"/>
      <c r="OGX2" s="99"/>
      <c r="OGY2" s="99"/>
      <c r="OGZ2" s="99"/>
      <c r="OHA2" s="99"/>
      <c r="OHB2" s="99"/>
      <c r="OHC2" s="99"/>
      <c r="OHD2" s="99"/>
      <c r="OHE2" s="99"/>
      <c r="OHF2" s="99"/>
      <c r="OHG2" s="99"/>
      <c r="OHH2" s="99"/>
      <c r="OHI2" s="99"/>
      <c r="OHJ2" s="99"/>
      <c r="OHK2" s="99"/>
      <c r="OHL2" s="99"/>
      <c r="OHM2" s="99"/>
      <c r="OHN2" s="99"/>
      <c r="OHO2" s="99"/>
      <c r="OHP2" s="99"/>
      <c r="OHQ2" s="99"/>
      <c r="OHR2" s="99"/>
      <c r="OHS2" s="99"/>
      <c r="OHT2" s="99"/>
      <c r="OHU2" s="99"/>
      <c r="OHV2" s="99"/>
      <c r="OHW2" s="99"/>
      <c r="OHX2" s="99"/>
      <c r="OHY2" s="99"/>
      <c r="OHZ2" s="99"/>
      <c r="OIA2" s="99"/>
      <c r="OIB2" s="99"/>
      <c r="OIC2" s="99"/>
      <c r="OID2" s="99"/>
      <c r="OIE2" s="99"/>
      <c r="OIF2" s="99"/>
      <c r="OIG2" s="99"/>
      <c r="OIH2" s="99"/>
      <c r="OII2" s="99"/>
      <c r="OIJ2" s="99"/>
      <c r="OIK2" s="99"/>
      <c r="OIL2" s="99"/>
      <c r="OIM2" s="99"/>
      <c r="OIN2" s="99"/>
      <c r="OIO2" s="99"/>
      <c r="OIP2" s="99"/>
      <c r="OIQ2" s="99"/>
      <c r="OIR2" s="99"/>
      <c r="OIS2" s="99"/>
      <c r="OIT2" s="99"/>
      <c r="OIU2" s="99"/>
      <c r="OIV2" s="99"/>
      <c r="OIW2" s="99"/>
      <c r="OIX2" s="99"/>
      <c r="OIY2" s="99"/>
      <c r="OIZ2" s="99"/>
      <c r="OJA2" s="99"/>
      <c r="OJB2" s="99"/>
      <c r="OJC2" s="99"/>
      <c r="OJD2" s="99"/>
      <c r="OJE2" s="99"/>
      <c r="OJF2" s="99"/>
      <c r="OJG2" s="99"/>
      <c r="OJH2" s="99"/>
      <c r="OJI2" s="99"/>
      <c r="OJJ2" s="99"/>
      <c r="OJK2" s="99"/>
      <c r="OJL2" s="99"/>
      <c r="OJM2" s="99"/>
      <c r="OJN2" s="99"/>
      <c r="OJO2" s="99"/>
      <c r="OJP2" s="99"/>
      <c r="OJQ2" s="99"/>
      <c r="OJR2" s="99"/>
      <c r="OJS2" s="99"/>
      <c r="OJT2" s="99"/>
      <c r="OJU2" s="99"/>
      <c r="OJV2" s="99"/>
      <c r="OJW2" s="99"/>
      <c r="OJX2" s="99"/>
      <c r="OJY2" s="99"/>
      <c r="OJZ2" s="99"/>
      <c r="OKA2" s="99"/>
      <c r="OKB2" s="99"/>
      <c r="OKC2" s="99"/>
      <c r="OKD2" s="99"/>
      <c r="OKE2" s="99"/>
      <c r="OKF2" s="99"/>
      <c r="OKG2" s="99"/>
      <c r="OKH2" s="99"/>
      <c r="OKI2" s="99"/>
      <c r="OKJ2" s="99"/>
      <c r="OKK2" s="99"/>
      <c r="OKL2" s="99"/>
      <c r="OKM2" s="99"/>
      <c r="OKN2" s="99"/>
      <c r="OKO2" s="99"/>
      <c r="OKP2" s="99"/>
      <c r="OKQ2" s="99"/>
      <c r="OKR2" s="99"/>
      <c r="OKS2" s="99"/>
      <c r="OKT2" s="99"/>
      <c r="OKU2" s="99"/>
      <c r="OKV2" s="99"/>
      <c r="OKW2" s="99"/>
      <c r="OKX2" s="99"/>
      <c r="OKY2" s="99"/>
      <c r="OKZ2" s="99"/>
      <c r="OLA2" s="99"/>
      <c r="OLB2" s="99"/>
      <c r="OLC2" s="99"/>
      <c r="OLD2" s="99"/>
      <c r="OLE2" s="99"/>
      <c r="OLF2" s="99"/>
      <c r="OLG2" s="99"/>
      <c r="OLH2" s="99"/>
      <c r="OLI2" s="99"/>
      <c r="OLJ2" s="99"/>
      <c r="OLK2" s="99"/>
      <c r="OLL2" s="99"/>
      <c r="OLM2" s="99"/>
      <c r="OLN2" s="99"/>
      <c r="OLO2" s="99"/>
      <c r="OLP2" s="99"/>
      <c r="OLQ2" s="99"/>
      <c r="OLR2" s="99"/>
      <c r="OLS2" s="99"/>
      <c r="OLT2" s="99"/>
      <c r="OLU2" s="99"/>
      <c r="OLV2" s="99"/>
      <c r="OLW2" s="99"/>
      <c r="OLX2" s="99"/>
      <c r="OLY2" s="99"/>
      <c r="OLZ2" s="99"/>
      <c r="OMA2" s="99"/>
      <c r="OMB2" s="99"/>
      <c r="OMC2" s="99"/>
      <c r="OMD2" s="99"/>
      <c r="OME2" s="99"/>
      <c r="OMF2" s="99"/>
      <c r="OMG2" s="99"/>
      <c r="OMH2" s="99"/>
      <c r="OMI2" s="99"/>
      <c r="OMJ2" s="99"/>
      <c r="OMK2" s="99"/>
      <c r="OML2" s="99"/>
      <c r="OMM2" s="99"/>
      <c r="OMN2" s="99"/>
      <c r="OMO2" s="99"/>
      <c r="OMP2" s="99"/>
      <c r="OMQ2" s="99"/>
      <c r="OMR2" s="99"/>
      <c r="OMS2" s="99"/>
      <c r="OMT2" s="99"/>
      <c r="OMU2" s="99"/>
      <c r="OMV2" s="99"/>
      <c r="OMW2" s="99"/>
      <c r="OMX2" s="99"/>
      <c r="OMY2" s="99"/>
      <c r="OMZ2" s="99"/>
      <c r="ONA2" s="99"/>
      <c r="ONB2" s="99"/>
      <c r="ONC2" s="99"/>
      <c r="OND2" s="99"/>
      <c r="ONE2" s="99"/>
      <c r="ONF2" s="99"/>
      <c r="ONG2" s="99"/>
      <c r="ONH2" s="99"/>
      <c r="ONI2" s="99"/>
      <c r="ONJ2" s="99"/>
      <c r="ONK2" s="99"/>
      <c r="ONL2" s="99"/>
      <c r="ONM2" s="99"/>
      <c r="ONN2" s="99"/>
      <c r="ONO2" s="99"/>
      <c r="ONP2" s="99"/>
      <c r="ONQ2" s="99"/>
      <c r="ONR2" s="99"/>
      <c r="ONS2" s="99"/>
      <c r="ONT2" s="99"/>
      <c r="ONU2" s="99"/>
      <c r="ONV2" s="99"/>
      <c r="ONW2" s="99"/>
      <c r="ONX2" s="99"/>
      <c r="ONY2" s="99"/>
      <c r="ONZ2" s="99"/>
      <c r="OOA2" s="99"/>
      <c r="OOB2" s="99"/>
      <c r="OOC2" s="99"/>
      <c r="OOD2" s="99"/>
      <c r="OOE2" s="99"/>
      <c r="OOF2" s="99"/>
      <c r="OOG2" s="99"/>
      <c r="OOH2" s="99"/>
      <c r="OOI2" s="99"/>
      <c r="OOJ2" s="99"/>
      <c r="OOK2" s="99"/>
      <c r="OOL2" s="99"/>
      <c r="OOM2" s="99"/>
      <c r="OON2" s="99"/>
      <c r="OOO2" s="99"/>
      <c r="OOP2" s="99"/>
      <c r="OOQ2" s="99"/>
      <c r="OOR2" s="99"/>
      <c r="OOS2" s="99"/>
      <c r="OOT2" s="99"/>
      <c r="OOU2" s="99"/>
      <c r="OOV2" s="99"/>
      <c r="OOW2" s="99"/>
      <c r="OOX2" s="99"/>
      <c r="OOY2" s="99"/>
      <c r="OOZ2" s="99"/>
      <c r="OPA2" s="99"/>
      <c r="OPB2" s="99"/>
      <c r="OPC2" s="99"/>
      <c r="OPD2" s="99"/>
      <c r="OPE2" s="99"/>
      <c r="OPF2" s="99"/>
      <c r="OPG2" s="99"/>
      <c r="OPH2" s="99"/>
      <c r="OPI2" s="99"/>
      <c r="OPJ2" s="99"/>
      <c r="OPK2" s="99"/>
      <c r="OPL2" s="99"/>
      <c r="OPM2" s="99"/>
      <c r="OPN2" s="99"/>
      <c r="OPO2" s="99"/>
      <c r="OPP2" s="99"/>
      <c r="OPQ2" s="99"/>
      <c r="OPR2" s="99"/>
      <c r="OPS2" s="99"/>
      <c r="OPT2" s="99"/>
      <c r="OPU2" s="99"/>
      <c r="OPV2" s="99"/>
      <c r="OPW2" s="99"/>
      <c r="OPX2" s="99"/>
      <c r="OPY2" s="99"/>
      <c r="OPZ2" s="99"/>
      <c r="OQA2" s="99"/>
      <c r="OQB2" s="99"/>
      <c r="OQC2" s="99"/>
      <c r="OQD2" s="99"/>
      <c r="OQE2" s="99"/>
      <c r="OQF2" s="99"/>
      <c r="OQG2" s="99"/>
      <c r="OQH2" s="99"/>
      <c r="OQI2" s="99"/>
      <c r="OQJ2" s="99"/>
      <c r="OQK2" s="99"/>
      <c r="OQL2" s="99"/>
      <c r="OQM2" s="99"/>
      <c r="OQN2" s="99"/>
      <c r="OQO2" s="99"/>
      <c r="OQP2" s="99"/>
      <c r="OQQ2" s="99"/>
      <c r="OQR2" s="99"/>
      <c r="OQS2" s="99"/>
      <c r="OQT2" s="99"/>
      <c r="OQU2" s="99"/>
      <c r="OQV2" s="99"/>
      <c r="OQW2" s="99"/>
      <c r="OQX2" s="99"/>
      <c r="OQY2" s="99"/>
      <c r="OQZ2" s="99"/>
      <c r="ORA2" s="99"/>
      <c r="ORB2" s="99"/>
      <c r="ORC2" s="99"/>
      <c r="ORD2" s="99"/>
      <c r="ORE2" s="99"/>
      <c r="ORF2" s="99"/>
      <c r="ORG2" s="99"/>
      <c r="ORH2" s="99"/>
      <c r="ORI2" s="99"/>
      <c r="ORJ2" s="99"/>
      <c r="ORK2" s="99"/>
      <c r="ORL2" s="99"/>
      <c r="ORM2" s="99"/>
      <c r="ORN2" s="99"/>
      <c r="ORO2" s="99"/>
      <c r="ORP2" s="99"/>
      <c r="ORQ2" s="99"/>
      <c r="ORR2" s="99"/>
      <c r="ORS2" s="99"/>
      <c r="ORT2" s="99"/>
      <c r="ORU2" s="99"/>
      <c r="ORV2" s="99"/>
      <c r="ORW2" s="99"/>
      <c r="ORX2" s="99"/>
      <c r="ORY2" s="99"/>
      <c r="ORZ2" s="99"/>
      <c r="OSA2" s="99"/>
      <c r="OSB2" s="99"/>
      <c r="OSC2" s="99"/>
      <c r="OSD2" s="99"/>
      <c r="OSE2" s="99"/>
      <c r="OSF2" s="99"/>
      <c r="OSG2" s="99"/>
      <c r="OSH2" s="99"/>
      <c r="OSI2" s="99"/>
      <c r="OSJ2" s="99"/>
      <c r="OSK2" s="99"/>
      <c r="OSL2" s="99"/>
      <c r="OSM2" s="99"/>
      <c r="OSN2" s="99"/>
      <c r="OSO2" s="99"/>
      <c r="OSP2" s="99"/>
      <c r="OSQ2" s="99"/>
      <c r="OSR2" s="99"/>
      <c r="OSS2" s="99"/>
      <c r="OST2" s="99"/>
      <c r="OSU2" s="99"/>
      <c r="OSV2" s="99"/>
      <c r="OSW2" s="99"/>
      <c r="OSX2" s="99"/>
      <c r="OSY2" s="99"/>
      <c r="OSZ2" s="99"/>
      <c r="OTA2" s="99"/>
      <c r="OTB2" s="99"/>
      <c r="OTC2" s="99"/>
      <c r="OTD2" s="99"/>
      <c r="OTE2" s="99"/>
      <c r="OTF2" s="99"/>
      <c r="OTG2" s="99"/>
      <c r="OTH2" s="99"/>
      <c r="OTI2" s="99"/>
      <c r="OTJ2" s="99"/>
      <c r="OTK2" s="99"/>
      <c r="OTL2" s="99"/>
      <c r="OTM2" s="99"/>
      <c r="OTN2" s="99"/>
      <c r="OTO2" s="99"/>
      <c r="OTP2" s="99"/>
      <c r="OTQ2" s="99"/>
      <c r="OTR2" s="99"/>
      <c r="OTS2" s="99"/>
      <c r="OTT2" s="99"/>
      <c r="OTU2" s="99"/>
      <c r="OTV2" s="99"/>
      <c r="OTW2" s="99"/>
      <c r="OTX2" s="99"/>
      <c r="OTY2" s="99"/>
      <c r="OTZ2" s="99"/>
      <c r="OUA2" s="99"/>
      <c r="OUB2" s="99"/>
      <c r="OUC2" s="99"/>
      <c r="OUD2" s="99"/>
      <c r="OUE2" s="99"/>
      <c r="OUF2" s="99"/>
      <c r="OUG2" s="99"/>
      <c r="OUH2" s="99"/>
      <c r="OUI2" s="99"/>
      <c r="OUJ2" s="99"/>
      <c r="OUK2" s="99"/>
      <c r="OUL2" s="99"/>
      <c r="OUM2" s="99"/>
      <c r="OUN2" s="99"/>
      <c r="OUO2" s="99"/>
      <c r="OUP2" s="99"/>
      <c r="OUQ2" s="99"/>
      <c r="OUR2" s="99"/>
      <c r="OUS2" s="99"/>
      <c r="OUT2" s="99"/>
      <c r="OUU2" s="99"/>
      <c r="OUV2" s="99"/>
      <c r="OUW2" s="99"/>
      <c r="OUX2" s="99"/>
      <c r="OUY2" s="99"/>
      <c r="OUZ2" s="99"/>
      <c r="OVA2" s="99"/>
      <c r="OVB2" s="99"/>
      <c r="OVC2" s="99"/>
      <c r="OVD2" s="99"/>
      <c r="OVE2" s="99"/>
      <c r="OVF2" s="99"/>
      <c r="OVG2" s="99"/>
      <c r="OVH2" s="99"/>
      <c r="OVI2" s="99"/>
      <c r="OVJ2" s="99"/>
      <c r="OVK2" s="99"/>
      <c r="OVL2" s="99"/>
      <c r="OVM2" s="99"/>
      <c r="OVN2" s="99"/>
      <c r="OVO2" s="99"/>
      <c r="OVP2" s="99"/>
      <c r="OVQ2" s="99"/>
      <c r="OVR2" s="99"/>
      <c r="OVS2" s="99"/>
      <c r="OVT2" s="99"/>
      <c r="OVU2" s="99"/>
      <c r="OVV2" s="99"/>
      <c r="OVW2" s="99"/>
      <c r="OVX2" s="99"/>
      <c r="OVY2" s="99"/>
      <c r="OVZ2" s="99"/>
      <c r="OWA2" s="99"/>
      <c r="OWB2" s="99"/>
      <c r="OWC2" s="99"/>
      <c r="OWD2" s="99"/>
      <c r="OWE2" s="99"/>
      <c r="OWF2" s="99"/>
      <c r="OWG2" s="99"/>
      <c r="OWH2" s="99"/>
      <c r="OWI2" s="99"/>
      <c r="OWJ2" s="99"/>
      <c r="OWK2" s="99"/>
      <c r="OWL2" s="99"/>
      <c r="OWM2" s="99"/>
      <c r="OWN2" s="99"/>
      <c r="OWO2" s="99"/>
      <c r="OWP2" s="99"/>
      <c r="OWQ2" s="99"/>
      <c r="OWR2" s="99"/>
      <c r="OWS2" s="99"/>
      <c r="OWT2" s="99"/>
      <c r="OWU2" s="99"/>
      <c r="OWV2" s="99"/>
      <c r="OWW2" s="99"/>
      <c r="OWX2" s="99"/>
      <c r="OWY2" s="99"/>
      <c r="OWZ2" s="99"/>
      <c r="OXA2" s="99"/>
      <c r="OXB2" s="99"/>
      <c r="OXC2" s="99"/>
      <c r="OXD2" s="99"/>
      <c r="OXE2" s="99"/>
      <c r="OXF2" s="99"/>
      <c r="OXG2" s="99"/>
      <c r="OXH2" s="99"/>
      <c r="OXI2" s="99"/>
      <c r="OXJ2" s="99"/>
      <c r="OXK2" s="99"/>
      <c r="OXL2" s="99"/>
      <c r="OXM2" s="99"/>
      <c r="OXN2" s="99"/>
      <c r="OXO2" s="99"/>
      <c r="OXP2" s="99"/>
      <c r="OXQ2" s="99"/>
      <c r="OXR2" s="99"/>
      <c r="OXS2" s="99"/>
      <c r="OXT2" s="99"/>
      <c r="OXU2" s="99"/>
      <c r="OXV2" s="99"/>
      <c r="OXW2" s="99"/>
      <c r="OXX2" s="99"/>
      <c r="OXY2" s="99"/>
      <c r="OXZ2" s="99"/>
      <c r="OYA2" s="99"/>
      <c r="OYB2" s="99"/>
      <c r="OYC2" s="99"/>
      <c r="OYD2" s="99"/>
      <c r="OYE2" s="99"/>
      <c r="OYF2" s="99"/>
      <c r="OYG2" s="99"/>
      <c r="OYH2" s="99"/>
      <c r="OYI2" s="99"/>
      <c r="OYJ2" s="99"/>
      <c r="OYK2" s="99"/>
      <c r="OYL2" s="99"/>
      <c r="OYM2" s="99"/>
      <c r="OYN2" s="99"/>
      <c r="OYO2" s="99"/>
      <c r="OYP2" s="99"/>
      <c r="OYQ2" s="99"/>
      <c r="OYR2" s="99"/>
      <c r="OYS2" s="99"/>
      <c r="OYT2" s="99"/>
      <c r="OYU2" s="99"/>
      <c r="OYV2" s="99"/>
      <c r="OYW2" s="99"/>
      <c r="OYX2" s="99"/>
      <c r="OYY2" s="99"/>
      <c r="OYZ2" s="99"/>
      <c r="OZA2" s="99"/>
      <c r="OZB2" s="99"/>
      <c r="OZC2" s="99"/>
      <c r="OZD2" s="99"/>
      <c r="OZE2" s="99"/>
      <c r="OZF2" s="99"/>
      <c r="OZG2" s="99"/>
      <c r="OZH2" s="99"/>
      <c r="OZI2" s="99"/>
      <c r="OZJ2" s="99"/>
      <c r="OZK2" s="99"/>
      <c r="OZL2" s="99"/>
      <c r="OZM2" s="99"/>
      <c r="OZN2" s="99"/>
      <c r="OZO2" s="99"/>
      <c r="OZP2" s="99"/>
      <c r="OZQ2" s="99"/>
      <c r="OZR2" s="99"/>
      <c r="OZS2" s="99"/>
      <c r="OZT2" s="99"/>
      <c r="OZU2" s="99"/>
      <c r="OZV2" s="99"/>
      <c r="OZW2" s="99"/>
      <c r="OZX2" s="99"/>
      <c r="OZY2" s="99"/>
      <c r="OZZ2" s="99"/>
      <c r="PAA2" s="99"/>
      <c r="PAB2" s="99"/>
      <c r="PAC2" s="99"/>
      <c r="PAD2" s="99"/>
      <c r="PAE2" s="99"/>
      <c r="PAF2" s="99"/>
      <c r="PAG2" s="99"/>
      <c r="PAH2" s="99"/>
      <c r="PAI2" s="99"/>
      <c r="PAJ2" s="99"/>
      <c r="PAK2" s="99"/>
      <c r="PAL2" s="99"/>
      <c r="PAM2" s="99"/>
      <c r="PAN2" s="99"/>
      <c r="PAO2" s="99"/>
      <c r="PAP2" s="99"/>
      <c r="PAQ2" s="99"/>
      <c r="PAR2" s="99"/>
      <c r="PAS2" s="99"/>
      <c r="PAT2" s="99"/>
      <c r="PAU2" s="99"/>
      <c r="PAV2" s="99"/>
      <c r="PAW2" s="99"/>
      <c r="PAX2" s="99"/>
      <c r="PAY2" s="99"/>
      <c r="PAZ2" s="99"/>
      <c r="PBA2" s="99"/>
      <c r="PBB2" s="99"/>
      <c r="PBC2" s="99"/>
      <c r="PBD2" s="99"/>
      <c r="PBE2" s="99"/>
      <c r="PBF2" s="99"/>
      <c r="PBG2" s="99"/>
      <c r="PBH2" s="99"/>
      <c r="PBI2" s="99"/>
      <c r="PBJ2" s="99"/>
      <c r="PBK2" s="99"/>
      <c r="PBL2" s="99"/>
      <c r="PBM2" s="99"/>
      <c r="PBN2" s="99"/>
      <c r="PBO2" s="99"/>
      <c r="PBP2" s="99"/>
      <c r="PBQ2" s="99"/>
      <c r="PBR2" s="99"/>
      <c r="PBS2" s="99"/>
      <c r="PBT2" s="99"/>
      <c r="PBU2" s="99"/>
      <c r="PBV2" s="99"/>
      <c r="PBW2" s="99"/>
      <c r="PBX2" s="99"/>
      <c r="PBY2" s="99"/>
      <c r="PBZ2" s="99"/>
      <c r="PCA2" s="99"/>
      <c r="PCB2" s="99"/>
      <c r="PCC2" s="99"/>
      <c r="PCD2" s="99"/>
      <c r="PCE2" s="99"/>
      <c r="PCF2" s="99"/>
      <c r="PCG2" s="99"/>
      <c r="PCH2" s="99"/>
      <c r="PCI2" s="99"/>
      <c r="PCJ2" s="99"/>
      <c r="PCK2" s="99"/>
      <c r="PCL2" s="99"/>
      <c r="PCM2" s="99"/>
      <c r="PCN2" s="99"/>
      <c r="PCO2" s="99"/>
      <c r="PCP2" s="99"/>
      <c r="PCQ2" s="99"/>
      <c r="PCR2" s="99"/>
      <c r="PCS2" s="99"/>
      <c r="PCT2" s="99"/>
      <c r="PCU2" s="99"/>
      <c r="PCV2" s="99"/>
      <c r="PCW2" s="99"/>
      <c r="PCX2" s="99"/>
      <c r="PCY2" s="99"/>
      <c r="PCZ2" s="99"/>
      <c r="PDA2" s="99"/>
      <c r="PDB2" s="99"/>
      <c r="PDC2" s="99"/>
      <c r="PDD2" s="99"/>
      <c r="PDE2" s="99"/>
      <c r="PDF2" s="99"/>
      <c r="PDG2" s="99"/>
      <c r="PDH2" s="99"/>
      <c r="PDI2" s="99"/>
      <c r="PDJ2" s="99"/>
      <c r="PDK2" s="99"/>
      <c r="PDL2" s="99"/>
      <c r="PDM2" s="99"/>
      <c r="PDN2" s="99"/>
      <c r="PDO2" s="99"/>
      <c r="PDP2" s="99"/>
      <c r="PDQ2" s="99"/>
      <c r="PDR2" s="99"/>
      <c r="PDS2" s="99"/>
      <c r="PDT2" s="99"/>
      <c r="PDU2" s="99"/>
      <c r="PDV2" s="99"/>
      <c r="PDW2" s="99"/>
      <c r="PDX2" s="99"/>
      <c r="PDY2" s="99"/>
      <c r="PDZ2" s="99"/>
      <c r="PEA2" s="99"/>
      <c r="PEB2" s="99"/>
      <c r="PEC2" s="99"/>
      <c r="PED2" s="99"/>
      <c r="PEE2" s="99"/>
      <c r="PEF2" s="99"/>
      <c r="PEG2" s="99"/>
      <c r="PEH2" s="99"/>
      <c r="PEI2" s="99"/>
      <c r="PEJ2" s="99"/>
      <c r="PEK2" s="99"/>
      <c r="PEL2" s="99"/>
      <c r="PEM2" s="99"/>
      <c r="PEN2" s="99"/>
      <c r="PEO2" s="99"/>
      <c r="PEP2" s="99"/>
      <c r="PEQ2" s="99"/>
      <c r="PER2" s="99"/>
      <c r="PES2" s="99"/>
      <c r="PET2" s="99"/>
      <c r="PEU2" s="99"/>
      <c r="PEV2" s="99"/>
      <c r="PEW2" s="99"/>
      <c r="PEX2" s="99"/>
      <c r="PEY2" s="99"/>
      <c r="PEZ2" s="99"/>
      <c r="PFA2" s="99"/>
      <c r="PFB2" s="99"/>
      <c r="PFC2" s="99"/>
      <c r="PFD2" s="99"/>
      <c r="PFE2" s="99"/>
      <c r="PFF2" s="99"/>
      <c r="PFG2" s="99"/>
      <c r="PFH2" s="99"/>
      <c r="PFI2" s="99"/>
      <c r="PFJ2" s="99"/>
      <c r="PFK2" s="99"/>
      <c r="PFL2" s="99"/>
      <c r="PFM2" s="99"/>
      <c r="PFN2" s="99"/>
      <c r="PFO2" s="99"/>
      <c r="PFP2" s="99"/>
      <c r="PFQ2" s="99"/>
      <c r="PFR2" s="99"/>
      <c r="PFS2" s="99"/>
      <c r="PFT2" s="99"/>
      <c r="PFU2" s="99"/>
      <c r="PFV2" s="99"/>
      <c r="PFW2" s="99"/>
      <c r="PFX2" s="99"/>
      <c r="PFY2" s="99"/>
      <c r="PFZ2" s="99"/>
      <c r="PGA2" s="99"/>
      <c r="PGB2" s="99"/>
      <c r="PGC2" s="99"/>
      <c r="PGD2" s="99"/>
      <c r="PGE2" s="99"/>
      <c r="PGF2" s="99"/>
      <c r="PGG2" s="99"/>
      <c r="PGH2" s="99"/>
      <c r="PGI2" s="99"/>
      <c r="PGJ2" s="99"/>
      <c r="PGK2" s="99"/>
      <c r="PGL2" s="99"/>
      <c r="PGM2" s="99"/>
      <c r="PGN2" s="99"/>
      <c r="PGO2" s="99"/>
      <c r="PGP2" s="99"/>
      <c r="PGQ2" s="99"/>
      <c r="PGR2" s="99"/>
      <c r="PGS2" s="99"/>
      <c r="PGT2" s="99"/>
      <c r="PGU2" s="99"/>
      <c r="PGV2" s="99"/>
      <c r="PGW2" s="99"/>
      <c r="PGX2" s="99"/>
      <c r="PGY2" s="99"/>
      <c r="PGZ2" s="99"/>
      <c r="PHA2" s="99"/>
      <c r="PHB2" s="99"/>
      <c r="PHC2" s="99"/>
      <c r="PHD2" s="99"/>
      <c r="PHE2" s="99"/>
      <c r="PHF2" s="99"/>
      <c r="PHG2" s="99"/>
      <c r="PHH2" s="99"/>
      <c r="PHI2" s="99"/>
      <c r="PHJ2" s="99"/>
      <c r="PHK2" s="99"/>
      <c r="PHL2" s="99"/>
      <c r="PHM2" s="99"/>
      <c r="PHN2" s="99"/>
      <c r="PHO2" s="99"/>
      <c r="PHP2" s="99"/>
      <c r="PHQ2" s="99"/>
      <c r="PHR2" s="99"/>
      <c r="PHS2" s="99"/>
      <c r="PHT2" s="99"/>
      <c r="PHU2" s="99"/>
      <c r="PHV2" s="99"/>
      <c r="PHW2" s="99"/>
      <c r="PHX2" s="99"/>
      <c r="PHY2" s="99"/>
      <c r="PHZ2" s="99"/>
      <c r="PIA2" s="99"/>
      <c r="PIB2" s="99"/>
      <c r="PIC2" s="99"/>
      <c r="PID2" s="99"/>
      <c r="PIE2" s="99"/>
      <c r="PIF2" s="99"/>
      <c r="PIG2" s="99"/>
      <c r="PIH2" s="99"/>
      <c r="PII2" s="99"/>
      <c r="PIJ2" s="99"/>
      <c r="PIK2" s="99"/>
      <c r="PIL2" s="99"/>
      <c r="PIM2" s="99"/>
      <c r="PIN2" s="99"/>
      <c r="PIO2" s="99"/>
      <c r="PIP2" s="99"/>
      <c r="PIQ2" s="99"/>
      <c r="PIR2" s="99"/>
      <c r="PIS2" s="99"/>
      <c r="PIT2" s="99"/>
      <c r="PIU2" s="99"/>
      <c r="PIV2" s="99"/>
      <c r="PIW2" s="99"/>
      <c r="PIX2" s="99"/>
      <c r="PIY2" s="99"/>
      <c r="PIZ2" s="99"/>
      <c r="PJA2" s="99"/>
      <c r="PJB2" s="99"/>
      <c r="PJC2" s="99"/>
      <c r="PJD2" s="99"/>
      <c r="PJE2" s="99"/>
      <c r="PJF2" s="99"/>
      <c r="PJG2" s="99"/>
      <c r="PJH2" s="99"/>
      <c r="PJI2" s="99"/>
      <c r="PJJ2" s="99"/>
      <c r="PJK2" s="99"/>
      <c r="PJL2" s="99"/>
      <c r="PJM2" s="99"/>
      <c r="PJN2" s="99"/>
      <c r="PJO2" s="99"/>
      <c r="PJP2" s="99"/>
      <c r="PJQ2" s="99"/>
      <c r="PJR2" s="99"/>
      <c r="PJS2" s="99"/>
      <c r="PJT2" s="99"/>
      <c r="PJU2" s="99"/>
      <c r="PJV2" s="99"/>
      <c r="PJW2" s="99"/>
      <c r="PJX2" s="99"/>
      <c r="PJY2" s="99"/>
      <c r="PJZ2" s="99"/>
      <c r="PKA2" s="99"/>
      <c r="PKB2" s="99"/>
      <c r="PKC2" s="99"/>
      <c r="PKD2" s="99"/>
      <c r="PKE2" s="99"/>
      <c r="PKF2" s="99"/>
      <c r="PKG2" s="99"/>
      <c r="PKH2" s="99"/>
      <c r="PKI2" s="99"/>
      <c r="PKJ2" s="99"/>
      <c r="PKK2" s="99"/>
      <c r="PKL2" s="99"/>
      <c r="PKM2" s="99"/>
      <c r="PKN2" s="99"/>
      <c r="PKO2" s="99"/>
      <c r="PKP2" s="99"/>
      <c r="PKQ2" s="99"/>
      <c r="PKR2" s="99"/>
      <c r="PKS2" s="99"/>
      <c r="PKT2" s="99"/>
      <c r="PKU2" s="99"/>
      <c r="PKV2" s="99"/>
      <c r="PKW2" s="99"/>
      <c r="PKX2" s="99"/>
      <c r="PKY2" s="99"/>
      <c r="PKZ2" s="99"/>
      <c r="PLA2" s="99"/>
      <c r="PLB2" s="99"/>
      <c r="PLC2" s="99"/>
      <c r="PLD2" s="99"/>
      <c r="PLE2" s="99"/>
      <c r="PLF2" s="99"/>
      <c r="PLG2" s="99"/>
      <c r="PLH2" s="99"/>
      <c r="PLI2" s="99"/>
      <c r="PLJ2" s="99"/>
      <c r="PLK2" s="99"/>
      <c r="PLL2" s="99"/>
      <c r="PLM2" s="99"/>
      <c r="PLN2" s="99"/>
      <c r="PLO2" s="99"/>
      <c r="PLP2" s="99"/>
      <c r="PLQ2" s="99"/>
      <c r="PLR2" s="99"/>
      <c r="PLS2" s="99"/>
      <c r="PLT2" s="99"/>
      <c r="PLU2" s="99"/>
      <c r="PLV2" s="99"/>
      <c r="PLW2" s="99"/>
      <c r="PLX2" s="99"/>
      <c r="PLY2" s="99"/>
      <c r="PLZ2" s="99"/>
      <c r="PMA2" s="99"/>
      <c r="PMB2" s="99"/>
      <c r="PMC2" s="99"/>
      <c r="PMD2" s="99"/>
      <c r="PME2" s="99"/>
      <c r="PMF2" s="99"/>
      <c r="PMG2" s="99"/>
      <c r="PMH2" s="99"/>
      <c r="PMI2" s="99"/>
      <c r="PMJ2" s="99"/>
      <c r="PMK2" s="99"/>
      <c r="PML2" s="99"/>
      <c r="PMM2" s="99"/>
      <c r="PMN2" s="99"/>
      <c r="PMO2" s="99"/>
      <c r="PMP2" s="99"/>
      <c r="PMQ2" s="99"/>
      <c r="PMR2" s="99"/>
      <c r="PMS2" s="99"/>
      <c r="PMT2" s="99"/>
      <c r="PMU2" s="99"/>
      <c r="PMV2" s="99"/>
      <c r="PMW2" s="99"/>
      <c r="PMX2" s="99"/>
      <c r="PMY2" s="99"/>
      <c r="PMZ2" s="99"/>
      <c r="PNA2" s="99"/>
      <c r="PNB2" s="99"/>
      <c r="PNC2" s="99"/>
      <c r="PND2" s="99"/>
      <c r="PNE2" s="99"/>
      <c r="PNF2" s="99"/>
      <c r="PNG2" s="99"/>
      <c r="PNH2" s="99"/>
      <c r="PNI2" s="99"/>
      <c r="PNJ2" s="99"/>
      <c r="PNK2" s="99"/>
      <c r="PNL2" s="99"/>
      <c r="PNM2" s="99"/>
      <c r="PNN2" s="99"/>
      <c r="PNO2" s="99"/>
      <c r="PNP2" s="99"/>
      <c r="PNQ2" s="99"/>
      <c r="PNR2" s="99"/>
      <c r="PNS2" s="99"/>
      <c r="PNT2" s="99"/>
      <c r="PNU2" s="99"/>
      <c r="PNV2" s="99"/>
      <c r="PNW2" s="99"/>
      <c r="PNX2" s="99"/>
      <c r="PNY2" s="99"/>
      <c r="PNZ2" s="99"/>
      <c r="POA2" s="99"/>
      <c r="POB2" s="99"/>
      <c r="POC2" s="99"/>
      <c r="POD2" s="99"/>
      <c r="POE2" s="99"/>
      <c r="POF2" s="99"/>
      <c r="POG2" s="99"/>
      <c r="POH2" s="99"/>
      <c r="POI2" s="99"/>
      <c r="POJ2" s="99"/>
      <c r="POK2" s="99"/>
      <c r="POL2" s="99"/>
      <c r="POM2" s="99"/>
      <c r="PON2" s="99"/>
      <c r="POO2" s="99"/>
      <c r="POP2" s="99"/>
      <c r="POQ2" s="99"/>
      <c r="POR2" s="99"/>
      <c r="POS2" s="99"/>
      <c r="POT2" s="99"/>
      <c r="POU2" s="99"/>
      <c r="POV2" s="99"/>
      <c r="POW2" s="99"/>
      <c r="POX2" s="99"/>
      <c r="POY2" s="99"/>
      <c r="POZ2" s="99"/>
      <c r="PPA2" s="99"/>
      <c r="PPB2" s="99"/>
      <c r="PPC2" s="99"/>
      <c r="PPD2" s="99"/>
      <c r="PPE2" s="99"/>
      <c r="PPF2" s="99"/>
      <c r="PPG2" s="99"/>
      <c r="PPH2" s="99"/>
      <c r="PPI2" s="99"/>
      <c r="PPJ2" s="99"/>
      <c r="PPK2" s="99"/>
      <c r="PPL2" s="99"/>
      <c r="PPM2" s="99"/>
      <c r="PPN2" s="99"/>
      <c r="PPO2" s="99"/>
      <c r="PPP2" s="99"/>
      <c r="PPQ2" s="99"/>
      <c r="PPR2" s="99"/>
      <c r="PPS2" s="99"/>
      <c r="PPT2" s="99"/>
      <c r="PPU2" s="99"/>
      <c r="PPV2" s="99"/>
      <c r="PPW2" s="99"/>
      <c r="PPX2" s="99"/>
      <c r="PPY2" s="99"/>
      <c r="PPZ2" s="99"/>
      <c r="PQA2" s="99"/>
      <c r="PQB2" s="99"/>
      <c r="PQC2" s="99"/>
      <c r="PQD2" s="99"/>
      <c r="PQE2" s="99"/>
      <c r="PQF2" s="99"/>
      <c r="PQG2" s="99"/>
      <c r="PQH2" s="99"/>
      <c r="PQI2" s="99"/>
      <c r="PQJ2" s="99"/>
      <c r="PQK2" s="99"/>
      <c r="PQL2" s="99"/>
      <c r="PQM2" s="99"/>
      <c r="PQN2" s="99"/>
      <c r="PQO2" s="99"/>
      <c r="PQP2" s="99"/>
      <c r="PQQ2" s="99"/>
      <c r="PQR2" s="99"/>
      <c r="PQS2" s="99"/>
      <c r="PQT2" s="99"/>
      <c r="PQU2" s="99"/>
      <c r="PQV2" s="99"/>
      <c r="PQW2" s="99"/>
      <c r="PQX2" s="99"/>
      <c r="PQY2" s="99"/>
      <c r="PQZ2" s="99"/>
      <c r="PRA2" s="99"/>
      <c r="PRB2" s="99"/>
      <c r="PRC2" s="99"/>
      <c r="PRD2" s="99"/>
      <c r="PRE2" s="99"/>
      <c r="PRF2" s="99"/>
      <c r="PRG2" s="99"/>
      <c r="PRH2" s="99"/>
      <c r="PRI2" s="99"/>
      <c r="PRJ2" s="99"/>
      <c r="PRK2" s="99"/>
      <c r="PRL2" s="99"/>
      <c r="PRM2" s="99"/>
      <c r="PRN2" s="99"/>
      <c r="PRO2" s="99"/>
      <c r="PRP2" s="99"/>
      <c r="PRQ2" s="99"/>
      <c r="PRR2" s="99"/>
      <c r="PRS2" s="99"/>
      <c r="PRT2" s="99"/>
      <c r="PRU2" s="99"/>
      <c r="PRV2" s="99"/>
      <c r="PRW2" s="99"/>
      <c r="PRX2" s="99"/>
      <c r="PRY2" s="99"/>
      <c r="PRZ2" s="99"/>
      <c r="PSA2" s="99"/>
      <c r="PSB2" s="99"/>
      <c r="PSC2" s="99"/>
      <c r="PSD2" s="99"/>
      <c r="PSE2" s="99"/>
      <c r="PSF2" s="99"/>
      <c r="PSG2" s="99"/>
      <c r="PSH2" s="99"/>
      <c r="PSI2" s="99"/>
      <c r="PSJ2" s="99"/>
      <c r="PSK2" s="99"/>
      <c r="PSL2" s="99"/>
      <c r="PSM2" s="99"/>
      <c r="PSN2" s="99"/>
      <c r="PSO2" s="99"/>
      <c r="PSP2" s="99"/>
      <c r="PSQ2" s="99"/>
      <c r="PSR2" s="99"/>
      <c r="PSS2" s="99"/>
      <c r="PST2" s="99"/>
      <c r="PSU2" s="99"/>
      <c r="PSV2" s="99"/>
      <c r="PSW2" s="99"/>
      <c r="PSX2" s="99"/>
      <c r="PSY2" s="99"/>
      <c r="PSZ2" s="99"/>
      <c r="PTA2" s="99"/>
      <c r="PTB2" s="99"/>
      <c r="PTC2" s="99"/>
      <c r="PTD2" s="99"/>
      <c r="PTE2" s="99"/>
      <c r="PTF2" s="99"/>
      <c r="PTG2" s="99"/>
      <c r="PTH2" s="99"/>
      <c r="PTI2" s="99"/>
      <c r="PTJ2" s="99"/>
      <c r="PTK2" s="99"/>
      <c r="PTL2" s="99"/>
      <c r="PTM2" s="99"/>
      <c r="PTN2" s="99"/>
      <c r="PTO2" s="99"/>
      <c r="PTP2" s="99"/>
      <c r="PTQ2" s="99"/>
      <c r="PTR2" s="99"/>
      <c r="PTS2" s="99"/>
      <c r="PTT2" s="99"/>
      <c r="PTU2" s="99"/>
      <c r="PTV2" s="99"/>
      <c r="PTW2" s="99"/>
      <c r="PTX2" s="99"/>
      <c r="PTY2" s="99"/>
      <c r="PTZ2" s="99"/>
      <c r="PUA2" s="99"/>
      <c r="PUB2" s="99"/>
      <c r="PUC2" s="99"/>
      <c r="PUD2" s="99"/>
      <c r="PUE2" s="99"/>
      <c r="PUF2" s="99"/>
      <c r="PUG2" s="99"/>
      <c r="PUH2" s="99"/>
      <c r="PUI2" s="99"/>
      <c r="PUJ2" s="99"/>
      <c r="PUK2" s="99"/>
      <c r="PUL2" s="99"/>
      <c r="PUM2" s="99"/>
      <c r="PUN2" s="99"/>
      <c r="PUO2" s="99"/>
      <c r="PUP2" s="99"/>
      <c r="PUQ2" s="99"/>
      <c r="PUR2" s="99"/>
      <c r="PUS2" s="99"/>
      <c r="PUT2" s="99"/>
      <c r="PUU2" s="99"/>
      <c r="PUV2" s="99"/>
      <c r="PUW2" s="99"/>
      <c r="PUX2" s="99"/>
      <c r="PUY2" s="99"/>
      <c r="PUZ2" s="99"/>
      <c r="PVA2" s="99"/>
      <c r="PVB2" s="99"/>
      <c r="PVC2" s="99"/>
      <c r="PVD2" s="99"/>
      <c r="PVE2" s="99"/>
      <c r="PVF2" s="99"/>
      <c r="PVG2" s="99"/>
      <c r="PVH2" s="99"/>
      <c r="PVI2" s="99"/>
      <c r="PVJ2" s="99"/>
      <c r="PVK2" s="99"/>
      <c r="PVL2" s="99"/>
      <c r="PVM2" s="99"/>
      <c r="PVN2" s="99"/>
      <c r="PVO2" s="99"/>
      <c r="PVP2" s="99"/>
      <c r="PVQ2" s="99"/>
      <c r="PVR2" s="99"/>
      <c r="PVS2" s="99"/>
      <c r="PVT2" s="99"/>
      <c r="PVU2" s="99"/>
      <c r="PVV2" s="99"/>
      <c r="PVW2" s="99"/>
      <c r="PVX2" s="99"/>
      <c r="PVY2" s="99"/>
      <c r="PVZ2" s="99"/>
      <c r="PWA2" s="99"/>
      <c r="PWB2" s="99"/>
      <c r="PWC2" s="99"/>
      <c r="PWD2" s="99"/>
      <c r="PWE2" s="99"/>
      <c r="PWF2" s="99"/>
      <c r="PWG2" s="99"/>
      <c r="PWH2" s="99"/>
      <c r="PWI2" s="99"/>
      <c r="PWJ2" s="99"/>
      <c r="PWK2" s="99"/>
      <c r="PWL2" s="99"/>
      <c r="PWM2" s="99"/>
      <c r="PWN2" s="99"/>
      <c r="PWO2" s="99"/>
      <c r="PWP2" s="99"/>
      <c r="PWQ2" s="99"/>
      <c r="PWR2" s="99"/>
      <c r="PWS2" s="99"/>
      <c r="PWT2" s="99"/>
      <c r="PWU2" s="99"/>
      <c r="PWV2" s="99"/>
      <c r="PWW2" s="99"/>
      <c r="PWX2" s="99"/>
      <c r="PWY2" s="99"/>
      <c r="PWZ2" s="99"/>
      <c r="PXA2" s="99"/>
      <c r="PXB2" s="99"/>
      <c r="PXC2" s="99"/>
      <c r="PXD2" s="99"/>
      <c r="PXE2" s="99"/>
      <c r="PXF2" s="99"/>
      <c r="PXG2" s="99"/>
      <c r="PXH2" s="99"/>
      <c r="PXI2" s="99"/>
      <c r="PXJ2" s="99"/>
      <c r="PXK2" s="99"/>
      <c r="PXL2" s="99"/>
      <c r="PXM2" s="99"/>
      <c r="PXN2" s="99"/>
      <c r="PXO2" s="99"/>
      <c r="PXP2" s="99"/>
      <c r="PXQ2" s="99"/>
      <c r="PXR2" s="99"/>
      <c r="PXS2" s="99"/>
      <c r="PXT2" s="99"/>
      <c r="PXU2" s="99"/>
      <c r="PXV2" s="99"/>
      <c r="PXW2" s="99"/>
      <c r="PXX2" s="99"/>
      <c r="PXY2" s="99"/>
      <c r="PXZ2" s="99"/>
      <c r="PYA2" s="99"/>
      <c r="PYB2" s="99"/>
      <c r="PYC2" s="99"/>
      <c r="PYD2" s="99"/>
      <c r="PYE2" s="99"/>
      <c r="PYF2" s="99"/>
      <c r="PYG2" s="99"/>
      <c r="PYH2" s="99"/>
      <c r="PYI2" s="99"/>
      <c r="PYJ2" s="99"/>
      <c r="PYK2" s="99"/>
      <c r="PYL2" s="99"/>
      <c r="PYM2" s="99"/>
      <c r="PYN2" s="99"/>
      <c r="PYO2" s="99"/>
      <c r="PYP2" s="99"/>
      <c r="PYQ2" s="99"/>
      <c r="PYR2" s="99"/>
      <c r="PYS2" s="99"/>
      <c r="PYT2" s="99"/>
      <c r="PYU2" s="99"/>
      <c r="PYV2" s="99"/>
      <c r="PYW2" s="99"/>
      <c r="PYX2" s="99"/>
      <c r="PYY2" s="99"/>
      <c r="PYZ2" s="99"/>
      <c r="PZA2" s="99"/>
      <c r="PZB2" s="99"/>
      <c r="PZC2" s="99"/>
      <c r="PZD2" s="99"/>
      <c r="PZE2" s="99"/>
      <c r="PZF2" s="99"/>
      <c r="PZG2" s="99"/>
      <c r="PZH2" s="99"/>
      <c r="PZI2" s="99"/>
      <c r="PZJ2" s="99"/>
      <c r="PZK2" s="99"/>
      <c r="PZL2" s="99"/>
      <c r="PZM2" s="99"/>
      <c r="PZN2" s="99"/>
      <c r="PZO2" s="99"/>
      <c r="PZP2" s="99"/>
      <c r="PZQ2" s="99"/>
      <c r="PZR2" s="99"/>
      <c r="PZS2" s="99"/>
      <c r="PZT2" s="99"/>
      <c r="PZU2" s="99"/>
      <c r="PZV2" s="99"/>
      <c r="PZW2" s="99"/>
      <c r="PZX2" s="99"/>
      <c r="PZY2" s="99"/>
      <c r="PZZ2" s="99"/>
      <c r="QAA2" s="99"/>
      <c r="QAB2" s="99"/>
      <c r="QAC2" s="99"/>
      <c r="QAD2" s="99"/>
      <c r="QAE2" s="99"/>
      <c r="QAF2" s="99"/>
      <c r="QAG2" s="99"/>
      <c r="QAH2" s="99"/>
      <c r="QAI2" s="99"/>
      <c r="QAJ2" s="99"/>
      <c r="QAK2" s="99"/>
      <c r="QAL2" s="99"/>
      <c r="QAM2" s="99"/>
      <c r="QAN2" s="99"/>
      <c r="QAO2" s="99"/>
      <c r="QAP2" s="99"/>
      <c r="QAQ2" s="99"/>
      <c r="QAR2" s="99"/>
      <c r="QAS2" s="99"/>
      <c r="QAT2" s="99"/>
      <c r="QAU2" s="99"/>
      <c r="QAV2" s="99"/>
      <c r="QAW2" s="99"/>
      <c r="QAX2" s="99"/>
      <c r="QAY2" s="99"/>
      <c r="QAZ2" s="99"/>
      <c r="QBA2" s="99"/>
      <c r="QBB2" s="99"/>
      <c r="QBC2" s="99"/>
      <c r="QBD2" s="99"/>
      <c r="QBE2" s="99"/>
      <c r="QBF2" s="99"/>
      <c r="QBG2" s="99"/>
      <c r="QBH2" s="99"/>
      <c r="QBI2" s="99"/>
      <c r="QBJ2" s="99"/>
      <c r="QBK2" s="99"/>
      <c r="QBL2" s="99"/>
      <c r="QBM2" s="99"/>
      <c r="QBN2" s="99"/>
      <c r="QBO2" s="99"/>
      <c r="QBP2" s="99"/>
      <c r="QBQ2" s="99"/>
      <c r="QBR2" s="99"/>
      <c r="QBS2" s="99"/>
      <c r="QBT2" s="99"/>
      <c r="QBU2" s="99"/>
      <c r="QBV2" s="99"/>
      <c r="QBW2" s="99"/>
      <c r="QBX2" s="99"/>
      <c r="QBY2" s="99"/>
      <c r="QBZ2" s="99"/>
      <c r="QCA2" s="99"/>
      <c r="QCB2" s="99"/>
      <c r="QCC2" s="99"/>
      <c r="QCD2" s="99"/>
      <c r="QCE2" s="99"/>
      <c r="QCF2" s="99"/>
      <c r="QCG2" s="99"/>
      <c r="QCH2" s="99"/>
      <c r="QCI2" s="99"/>
      <c r="QCJ2" s="99"/>
      <c r="QCK2" s="99"/>
      <c r="QCL2" s="99"/>
      <c r="QCM2" s="99"/>
      <c r="QCN2" s="99"/>
      <c r="QCO2" s="99"/>
      <c r="QCP2" s="99"/>
      <c r="QCQ2" s="99"/>
      <c r="QCR2" s="99"/>
      <c r="QCS2" s="99"/>
      <c r="QCT2" s="99"/>
      <c r="QCU2" s="99"/>
      <c r="QCV2" s="99"/>
      <c r="QCW2" s="99"/>
      <c r="QCX2" s="99"/>
      <c r="QCY2" s="99"/>
      <c r="QCZ2" s="99"/>
      <c r="QDA2" s="99"/>
      <c r="QDB2" s="99"/>
      <c r="QDC2" s="99"/>
      <c r="QDD2" s="99"/>
      <c r="QDE2" s="99"/>
      <c r="QDF2" s="99"/>
      <c r="QDG2" s="99"/>
      <c r="QDH2" s="99"/>
      <c r="QDI2" s="99"/>
      <c r="QDJ2" s="99"/>
      <c r="QDK2" s="99"/>
      <c r="QDL2" s="99"/>
      <c r="QDM2" s="99"/>
      <c r="QDN2" s="99"/>
      <c r="QDO2" s="99"/>
      <c r="QDP2" s="99"/>
      <c r="QDQ2" s="99"/>
      <c r="QDR2" s="99"/>
      <c r="QDS2" s="99"/>
      <c r="QDT2" s="99"/>
      <c r="QDU2" s="99"/>
      <c r="QDV2" s="99"/>
      <c r="QDW2" s="99"/>
      <c r="QDX2" s="99"/>
      <c r="QDY2" s="99"/>
      <c r="QDZ2" s="99"/>
      <c r="QEA2" s="99"/>
      <c r="QEB2" s="99"/>
      <c r="QEC2" s="99"/>
      <c r="QED2" s="99"/>
      <c r="QEE2" s="99"/>
      <c r="QEF2" s="99"/>
      <c r="QEG2" s="99"/>
      <c r="QEH2" s="99"/>
      <c r="QEI2" s="99"/>
      <c r="QEJ2" s="99"/>
      <c r="QEK2" s="99"/>
      <c r="QEL2" s="99"/>
      <c r="QEM2" s="99"/>
      <c r="QEN2" s="99"/>
      <c r="QEO2" s="99"/>
      <c r="QEP2" s="99"/>
      <c r="QEQ2" s="99"/>
      <c r="QER2" s="99"/>
      <c r="QES2" s="99"/>
      <c r="QET2" s="99"/>
      <c r="QEU2" s="99"/>
      <c r="QEV2" s="99"/>
      <c r="QEW2" s="99"/>
      <c r="QEX2" s="99"/>
      <c r="QEY2" s="99"/>
      <c r="QEZ2" s="99"/>
      <c r="QFA2" s="99"/>
      <c r="QFB2" s="99"/>
      <c r="QFC2" s="99"/>
      <c r="QFD2" s="99"/>
      <c r="QFE2" s="99"/>
      <c r="QFF2" s="99"/>
      <c r="QFG2" s="99"/>
      <c r="QFH2" s="99"/>
      <c r="QFI2" s="99"/>
      <c r="QFJ2" s="99"/>
      <c r="QFK2" s="99"/>
      <c r="QFL2" s="99"/>
      <c r="QFM2" s="99"/>
      <c r="QFN2" s="99"/>
      <c r="QFO2" s="99"/>
      <c r="QFP2" s="99"/>
      <c r="QFQ2" s="99"/>
      <c r="QFR2" s="99"/>
      <c r="QFS2" s="99"/>
      <c r="QFT2" s="99"/>
      <c r="QFU2" s="99"/>
      <c r="QFV2" s="99"/>
      <c r="QFW2" s="99"/>
      <c r="QFX2" s="99"/>
      <c r="QFY2" s="99"/>
      <c r="QFZ2" s="99"/>
      <c r="QGA2" s="99"/>
      <c r="QGB2" s="99"/>
      <c r="QGC2" s="99"/>
      <c r="QGD2" s="99"/>
      <c r="QGE2" s="99"/>
      <c r="QGF2" s="99"/>
      <c r="QGG2" s="99"/>
      <c r="QGH2" s="99"/>
      <c r="QGI2" s="99"/>
      <c r="QGJ2" s="99"/>
      <c r="QGK2" s="99"/>
      <c r="QGL2" s="99"/>
      <c r="QGM2" s="99"/>
      <c r="QGN2" s="99"/>
      <c r="QGO2" s="99"/>
      <c r="QGP2" s="99"/>
      <c r="QGQ2" s="99"/>
      <c r="QGR2" s="99"/>
      <c r="QGS2" s="99"/>
      <c r="QGT2" s="99"/>
      <c r="QGU2" s="99"/>
      <c r="QGV2" s="99"/>
      <c r="QGW2" s="99"/>
      <c r="QGX2" s="99"/>
      <c r="QGY2" s="99"/>
      <c r="QGZ2" s="99"/>
      <c r="QHA2" s="99"/>
      <c r="QHB2" s="99"/>
      <c r="QHC2" s="99"/>
      <c r="QHD2" s="99"/>
      <c r="QHE2" s="99"/>
      <c r="QHF2" s="99"/>
      <c r="QHG2" s="99"/>
      <c r="QHH2" s="99"/>
      <c r="QHI2" s="99"/>
      <c r="QHJ2" s="99"/>
      <c r="QHK2" s="99"/>
      <c r="QHL2" s="99"/>
      <c r="QHM2" s="99"/>
      <c r="QHN2" s="99"/>
      <c r="QHO2" s="99"/>
      <c r="QHP2" s="99"/>
      <c r="QHQ2" s="99"/>
      <c r="QHR2" s="99"/>
      <c r="QHS2" s="99"/>
      <c r="QHT2" s="99"/>
      <c r="QHU2" s="99"/>
      <c r="QHV2" s="99"/>
      <c r="QHW2" s="99"/>
      <c r="QHX2" s="99"/>
      <c r="QHY2" s="99"/>
      <c r="QHZ2" s="99"/>
      <c r="QIA2" s="99"/>
      <c r="QIB2" s="99"/>
      <c r="QIC2" s="99"/>
      <c r="QID2" s="99"/>
      <c r="QIE2" s="99"/>
      <c r="QIF2" s="99"/>
      <c r="QIG2" s="99"/>
      <c r="QIH2" s="99"/>
      <c r="QII2" s="99"/>
      <c r="QIJ2" s="99"/>
      <c r="QIK2" s="99"/>
      <c r="QIL2" s="99"/>
      <c r="QIM2" s="99"/>
      <c r="QIN2" s="99"/>
      <c r="QIO2" s="99"/>
      <c r="QIP2" s="99"/>
      <c r="QIQ2" s="99"/>
      <c r="QIR2" s="99"/>
      <c r="QIS2" s="99"/>
      <c r="QIT2" s="99"/>
      <c r="QIU2" s="99"/>
      <c r="QIV2" s="99"/>
      <c r="QIW2" s="99"/>
      <c r="QIX2" s="99"/>
      <c r="QIY2" s="99"/>
      <c r="QIZ2" s="99"/>
      <c r="QJA2" s="99"/>
      <c r="QJB2" s="99"/>
      <c r="QJC2" s="99"/>
      <c r="QJD2" s="99"/>
      <c r="QJE2" s="99"/>
      <c r="QJF2" s="99"/>
      <c r="QJG2" s="99"/>
      <c r="QJH2" s="99"/>
      <c r="QJI2" s="99"/>
      <c r="QJJ2" s="99"/>
      <c r="QJK2" s="99"/>
      <c r="QJL2" s="99"/>
      <c r="QJM2" s="99"/>
      <c r="QJN2" s="99"/>
      <c r="QJO2" s="99"/>
      <c r="QJP2" s="99"/>
      <c r="QJQ2" s="99"/>
      <c r="QJR2" s="99"/>
      <c r="QJS2" s="99"/>
      <c r="QJT2" s="99"/>
      <c r="QJU2" s="99"/>
      <c r="QJV2" s="99"/>
      <c r="QJW2" s="99"/>
      <c r="QJX2" s="99"/>
      <c r="QJY2" s="99"/>
      <c r="QJZ2" s="99"/>
      <c r="QKA2" s="99"/>
      <c r="QKB2" s="99"/>
      <c r="QKC2" s="99"/>
      <c r="QKD2" s="99"/>
      <c r="QKE2" s="99"/>
      <c r="QKF2" s="99"/>
      <c r="QKG2" s="99"/>
      <c r="QKH2" s="99"/>
      <c r="QKI2" s="99"/>
      <c r="QKJ2" s="99"/>
      <c r="QKK2" s="99"/>
      <c r="QKL2" s="99"/>
      <c r="QKM2" s="99"/>
      <c r="QKN2" s="99"/>
      <c r="QKO2" s="99"/>
      <c r="QKP2" s="99"/>
      <c r="QKQ2" s="99"/>
      <c r="QKR2" s="99"/>
      <c r="QKS2" s="99"/>
      <c r="QKT2" s="99"/>
      <c r="QKU2" s="99"/>
      <c r="QKV2" s="99"/>
      <c r="QKW2" s="99"/>
      <c r="QKX2" s="99"/>
      <c r="QKY2" s="99"/>
      <c r="QKZ2" s="99"/>
      <c r="QLA2" s="99"/>
      <c r="QLB2" s="99"/>
      <c r="QLC2" s="99"/>
      <c r="QLD2" s="99"/>
      <c r="QLE2" s="99"/>
      <c r="QLF2" s="99"/>
      <c r="QLG2" s="99"/>
      <c r="QLH2" s="99"/>
      <c r="QLI2" s="99"/>
      <c r="QLJ2" s="99"/>
      <c r="QLK2" s="99"/>
      <c r="QLL2" s="99"/>
      <c r="QLM2" s="99"/>
      <c r="QLN2" s="99"/>
      <c r="QLO2" s="99"/>
      <c r="QLP2" s="99"/>
      <c r="QLQ2" s="99"/>
      <c r="QLR2" s="99"/>
      <c r="QLS2" s="99"/>
      <c r="QLT2" s="99"/>
      <c r="QLU2" s="99"/>
      <c r="QLV2" s="99"/>
      <c r="QLW2" s="99"/>
      <c r="QLX2" s="99"/>
      <c r="QLY2" s="99"/>
      <c r="QLZ2" s="99"/>
      <c r="QMA2" s="99"/>
      <c r="QMB2" s="99"/>
      <c r="QMC2" s="99"/>
      <c r="QMD2" s="99"/>
      <c r="QME2" s="99"/>
      <c r="QMF2" s="99"/>
      <c r="QMG2" s="99"/>
      <c r="QMH2" s="99"/>
      <c r="QMI2" s="99"/>
      <c r="QMJ2" s="99"/>
      <c r="QMK2" s="99"/>
      <c r="QML2" s="99"/>
      <c r="QMM2" s="99"/>
      <c r="QMN2" s="99"/>
      <c r="QMO2" s="99"/>
      <c r="QMP2" s="99"/>
      <c r="QMQ2" s="99"/>
      <c r="QMR2" s="99"/>
      <c r="QMS2" s="99"/>
      <c r="QMT2" s="99"/>
      <c r="QMU2" s="99"/>
      <c r="QMV2" s="99"/>
      <c r="QMW2" s="99"/>
      <c r="QMX2" s="99"/>
      <c r="QMY2" s="99"/>
      <c r="QMZ2" s="99"/>
      <c r="QNA2" s="99"/>
      <c r="QNB2" s="99"/>
      <c r="QNC2" s="99"/>
      <c r="QND2" s="99"/>
      <c r="QNE2" s="99"/>
      <c r="QNF2" s="99"/>
      <c r="QNG2" s="99"/>
      <c r="QNH2" s="99"/>
      <c r="QNI2" s="99"/>
      <c r="QNJ2" s="99"/>
      <c r="QNK2" s="99"/>
      <c r="QNL2" s="99"/>
      <c r="QNM2" s="99"/>
      <c r="QNN2" s="99"/>
      <c r="QNO2" s="99"/>
      <c r="QNP2" s="99"/>
      <c r="QNQ2" s="99"/>
      <c r="QNR2" s="99"/>
      <c r="QNS2" s="99"/>
      <c r="QNT2" s="99"/>
      <c r="QNU2" s="99"/>
      <c r="QNV2" s="99"/>
      <c r="QNW2" s="99"/>
      <c r="QNX2" s="99"/>
      <c r="QNY2" s="99"/>
      <c r="QNZ2" s="99"/>
      <c r="QOA2" s="99"/>
      <c r="QOB2" s="99"/>
      <c r="QOC2" s="99"/>
      <c r="QOD2" s="99"/>
      <c r="QOE2" s="99"/>
      <c r="QOF2" s="99"/>
      <c r="QOG2" s="99"/>
      <c r="QOH2" s="99"/>
      <c r="QOI2" s="99"/>
      <c r="QOJ2" s="99"/>
      <c r="QOK2" s="99"/>
      <c r="QOL2" s="99"/>
      <c r="QOM2" s="99"/>
      <c r="QON2" s="99"/>
      <c r="QOO2" s="99"/>
      <c r="QOP2" s="99"/>
      <c r="QOQ2" s="99"/>
      <c r="QOR2" s="99"/>
      <c r="QOS2" s="99"/>
      <c r="QOT2" s="99"/>
      <c r="QOU2" s="99"/>
      <c r="QOV2" s="99"/>
      <c r="QOW2" s="99"/>
      <c r="QOX2" s="99"/>
      <c r="QOY2" s="99"/>
      <c r="QOZ2" s="99"/>
      <c r="QPA2" s="99"/>
      <c r="QPB2" s="99"/>
      <c r="QPC2" s="99"/>
      <c r="QPD2" s="99"/>
      <c r="QPE2" s="99"/>
      <c r="QPF2" s="99"/>
      <c r="QPG2" s="99"/>
      <c r="QPH2" s="99"/>
      <c r="QPI2" s="99"/>
      <c r="QPJ2" s="99"/>
      <c r="QPK2" s="99"/>
      <c r="QPL2" s="99"/>
      <c r="QPM2" s="99"/>
      <c r="QPN2" s="99"/>
      <c r="QPO2" s="99"/>
      <c r="QPP2" s="99"/>
      <c r="QPQ2" s="99"/>
      <c r="QPR2" s="99"/>
      <c r="QPS2" s="99"/>
      <c r="QPT2" s="99"/>
      <c r="QPU2" s="99"/>
      <c r="QPV2" s="99"/>
      <c r="QPW2" s="99"/>
      <c r="QPX2" s="99"/>
      <c r="QPY2" s="99"/>
      <c r="QPZ2" s="99"/>
      <c r="QQA2" s="99"/>
      <c r="QQB2" s="99"/>
      <c r="QQC2" s="99"/>
      <c r="QQD2" s="99"/>
      <c r="QQE2" s="99"/>
      <c r="QQF2" s="99"/>
      <c r="QQG2" s="99"/>
      <c r="QQH2" s="99"/>
      <c r="QQI2" s="99"/>
      <c r="QQJ2" s="99"/>
      <c r="QQK2" s="99"/>
      <c r="QQL2" s="99"/>
      <c r="QQM2" s="99"/>
      <c r="QQN2" s="99"/>
      <c r="QQO2" s="99"/>
      <c r="QQP2" s="99"/>
      <c r="QQQ2" s="99"/>
      <c r="QQR2" s="99"/>
      <c r="QQS2" s="99"/>
      <c r="QQT2" s="99"/>
      <c r="QQU2" s="99"/>
      <c r="QQV2" s="99"/>
      <c r="QQW2" s="99"/>
      <c r="QQX2" s="99"/>
      <c r="QQY2" s="99"/>
      <c r="QQZ2" s="99"/>
      <c r="QRA2" s="99"/>
      <c r="QRB2" s="99"/>
      <c r="QRC2" s="99"/>
      <c r="QRD2" s="99"/>
      <c r="QRE2" s="99"/>
      <c r="QRF2" s="99"/>
      <c r="QRG2" s="99"/>
      <c r="QRH2" s="99"/>
      <c r="QRI2" s="99"/>
      <c r="QRJ2" s="99"/>
      <c r="QRK2" s="99"/>
      <c r="QRL2" s="99"/>
      <c r="QRM2" s="99"/>
      <c r="QRN2" s="99"/>
      <c r="QRO2" s="99"/>
      <c r="QRP2" s="99"/>
      <c r="QRQ2" s="99"/>
      <c r="QRR2" s="99"/>
      <c r="QRS2" s="99"/>
      <c r="QRT2" s="99"/>
      <c r="QRU2" s="99"/>
      <c r="QRV2" s="99"/>
      <c r="QRW2" s="99"/>
      <c r="QRX2" s="99"/>
      <c r="QRY2" s="99"/>
      <c r="QRZ2" s="99"/>
      <c r="QSA2" s="99"/>
      <c r="QSB2" s="99"/>
      <c r="QSC2" s="99"/>
      <c r="QSD2" s="99"/>
      <c r="QSE2" s="99"/>
      <c r="QSF2" s="99"/>
      <c r="QSG2" s="99"/>
      <c r="QSH2" s="99"/>
      <c r="QSI2" s="99"/>
      <c r="QSJ2" s="99"/>
      <c r="QSK2" s="99"/>
      <c r="QSL2" s="99"/>
      <c r="QSM2" s="99"/>
      <c r="QSN2" s="99"/>
      <c r="QSO2" s="99"/>
      <c r="QSP2" s="99"/>
      <c r="QSQ2" s="99"/>
      <c r="QSR2" s="99"/>
      <c r="QSS2" s="99"/>
      <c r="QST2" s="99"/>
      <c r="QSU2" s="99"/>
      <c r="QSV2" s="99"/>
      <c r="QSW2" s="99"/>
      <c r="QSX2" s="99"/>
      <c r="QSY2" s="99"/>
      <c r="QSZ2" s="99"/>
      <c r="QTA2" s="99"/>
      <c r="QTB2" s="99"/>
      <c r="QTC2" s="99"/>
      <c r="QTD2" s="99"/>
      <c r="QTE2" s="99"/>
      <c r="QTF2" s="99"/>
      <c r="QTG2" s="99"/>
      <c r="QTH2" s="99"/>
      <c r="QTI2" s="99"/>
      <c r="QTJ2" s="99"/>
      <c r="QTK2" s="99"/>
      <c r="QTL2" s="99"/>
      <c r="QTM2" s="99"/>
      <c r="QTN2" s="99"/>
      <c r="QTO2" s="99"/>
      <c r="QTP2" s="99"/>
      <c r="QTQ2" s="99"/>
      <c r="QTR2" s="99"/>
      <c r="QTS2" s="99"/>
      <c r="QTT2" s="99"/>
      <c r="QTU2" s="99"/>
      <c r="QTV2" s="99"/>
      <c r="QTW2" s="99"/>
      <c r="QTX2" s="99"/>
      <c r="QTY2" s="99"/>
      <c r="QTZ2" s="99"/>
      <c r="QUA2" s="99"/>
      <c r="QUB2" s="99"/>
      <c r="QUC2" s="99"/>
      <c r="QUD2" s="99"/>
      <c r="QUE2" s="99"/>
      <c r="QUF2" s="99"/>
      <c r="QUG2" s="99"/>
      <c r="QUH2" s="99"/>
      <c r="QUI2" s="99"/>
      <c r="QUJ2" s="99"/>
      <c r="QUK2" s="99"/>
      <c r="QUL2" s="99"/>
      <c r="QUM2" s="99"/>
      <c r="QUN2" s="99"/>
      <c r="QUO2" s="99"/>
      <c r="QUP2" s="99"/>
      <c r="QUQ2" s="99"/>
      <c r="QUR2" s="99"/>
      <c r="QUS2" s="99"/>
      <c r="QUT2" s="99"/>
      <c r="QUU2" s="99"/>
      <c r="QUV2" s="99"/>
      <c r="QUW2" s="99"/>
      <c r="QUX2" s="99"/>
      <c r="QUY2" s="99"/>
      <c r="QUZ2" s="99"/>
      <c r="QVA2" s="99"/>
      <c r="QVB2" s="99"/>
      <c r="QVC2" s="99"/>
      <c r="QVD2" s="99"/>
      <c r="QVE2" s="99"/>
      <c r="QVF2" s="99"/>
      <c r="QVG2" s="99"/>
      <c r="QVH2" s="99"/>
      <c r="QVI2" s="99"/>
      <c r="QVJ2" s="99"/>
      <c r="QVK2" s="99"/>
      <c r="QVL2" s="99"/>
      <c r="QVM2" s="99"/>
      <c r="QVN2" s="99"/>
      <c r="QVO2" s="99"/>
      <c r="QVP2" s="99"/>
      <c r="QVQ2" s="99"/>
      <c r="QVR2" s="99"/>
      <c r="QVS2" s="99"/>
      <c r="QVT2" s="99"/>
      <c r="QVU2" s="99"/>
      <c r="QVV2" s="99"/>
      <c r="QVW2" s="99"/>
      <c r="QVX2" s="99"/>
      <c r="QVY2" s="99"/>
      <c r="QVZ2" s="99"/>
      <c r="QWA2" s="99"/>
      <c r="QWB2" s="99"/>
      <c r="QWC2" s="99"/>
      <c r="QWD2" s="99"/>
      <c r="QWE2" s="99"/>
      <c r="QWF2" s="99"/>
      <c r="QWG2" s="99"/>
      <c r="QWH2" s="99"/>
      <c r="QWI2" s="99"/>
      <c r="QWJ2" s="99"/>
      <c r="QWK2" s="99"/>
      <c r="QWL2" s="99"/>
      <c r="QWM2" s="99"/>
      <c r="QWN2" s="99"/>
      <c r="QWO2" s="99"/>
      <c r="QWP2" s="99"/>
      <c r="QWQ2" s="99"/>
      <c r="QWR2" s="99"/>
      <c r="QWS2" s="99"/>
      <c r="QWT2" s="99"/>
      <c r="QWU2" s="99"/>
      <c r="QWV2" s="99"/>
      <c r="QWW2" s="99"/>
      <c r="QWX2" s="99"/>
      <c r="QWY2" s="99"/>
      <c r="QWZ2" s="99"/>
      <c r="QXA2" s="99"/>
      <c r="QXB2" s="99"/>
      <c r="QXC2" s="99"/>
      <c r="QXD2" s="99"/>
      <c r="QXE2" s="99"/>
      <c r="QXF2" s="99"/>
      <c r="QXG2" s="99"/>
      <c r="QXH2" s="99"/>
      <c r="QXI2" s="99"/>
      <c r="QXJ2" s="99"/>
      <c r="QXK2" s="99"/>
      <c r="QXL2" s="99"/>
      <c r="QXM2" s="99"/>
      <c r="QXN2" s="99"/>
      <c r="QXO2" s="99"/>
      <c r="QXP2" s="99"/>
      <c r="QXQ2" s="99"/>
      <c r="QXR2" s="99"/>
      <c r="QXS2" s="99"/>
      <c r="QXT2" s="99"/>
      <c r="QXU2" s="99"/>
      <c r="QXV2" s="99"/>
      <c r="QXW2" s="99"/>
      <c r="QXX2" s="99"/>
      <c r="QXY2" s="99"/>
      <c r="QXZ2" s="99"/>
      <c r="QYA2" s="99"/>
      <c r="QYB2" s="99"/>
      <c r="QYC2" s="99"/>
      <c r="QYD2" s="99"/>
      <c r="QYE2" s="99"/>
      <c r="QYF2" s="99"/>
      <c r="QYG2" s="99"/>
      <c r="QYH2" s="99"/>
      <c r="QYI2" s="99"/>
      <c r="QYJ2" s="99"/>
      <c r="QYK2" s="99"/>
      <c r="QYL2" s="99"/>
      <c r="QYM2" s="99"/>
      <c r="QYN2" s="99"/>
      <c r="QYO2" s="99"/>
      <c r="QYP2" s="99"/>
      <c r="QYQ2" s="99"/>
      <c r="QYR2" s="99"/>
      <c r="QYS2" s="99"/>
      <c r="QYT2" s="99"/>
      <c r="QYU2" s="99"/>
      <c r="QYV2" s="99"/>
      <c r="QYW2" s="99"/>
      <c r="QYX2" s="99"/>
      <c r="QYY2" s="99"/>
      <c r="QYZ2" s="99"/>
      <c r="QZA2" s="99"/>
      <c r="QZB2" s="99"/>
      <c r="QZC2" s="99"/>
      <c r="QZD2" s="99"/>
      <c r="QZE2" s="99"/>
      <c r="QZF2" s="99"/>
      <c r="QZG2" s="99"/>
      <c r="QZH2" s="99"/>
      <c r="QZI2" s="99"/>
      <c r="QZJ2" s="99"/>
      <c r="QZK2" s="99"/>
      <c r="QZL2" s="99"/>
      <c r="QZM2" s="99"/>
      <c r="QZN2" s="99"/>
      <c r="QZO2" s="99"/>
      <c r="QZP2" s="99"/>
      <c r="QZQ2" s="99"/>
      <c r="QZR2" s="99"/>
      <c r="QZS2" s="99"/>
      <c r="QZT2" s="99"/>
      <c r="QZU2" s="99"/>
      <c r="QZV2" s="99"/>
      <c r="QZW2" s="99"/>
      <c r="QZX2" s="99"/>
      <c r="QZY2" s="99"/>
      <c r="QZZ2" s="99"/>
      <c r="RAA2" s="99"/>
      <c r="RAB2" s="99"/>
      <c r="RAC2" s="99"/>
      <c r="RAD2" s="99"/>
      <c r="RAE2" s="99"/>
      <c r="RAF2" s="99"/>
      <c r="RAG2" s="99"/>
      <c r="RAH2" s="99"/>
      <c r="RAI2" s="99"/>
      <c r="RAJ2" s="99"/>
      <c r="RAK2" s="99"/>
      <c r="RAL2" s="99"/>
      <c r="RAM2" s="99"/>
      <c r="RAN2" s="99"/>
      <c r="RAO2" s="99"/>
      <c r="RAP2" s="99"/>
      <c r="RAQ2" s="99"/>
      <c r="RAR2" s="99"/>
      <c r="RAS2" s="99"/>
      <c r="RAT2" s="99"/>
      <c r="RAU2" s="99"/>
      <c r="RAV2" s="99"/>
      <c r="RAW2" s="99"/>
      <c r="RAX2" s="99"/>
      <c r="RAY2" s="99"/>
      <c r="RAZ2" s="99"/>
      <c r="RBA2" s="99"/>
      <c r="RBB2" s="99"/>
      <c r="RBC2" s="99"/>
      <c r="RBD2" s="99"/>
      <c r="RBE2" s="99"/>
      <c r="RBF2" s="99"/>
      <c r="RBG2" s="99"/>
      <c r="RBH2" s="99"/>
      <c r="RBI2" s="99"/>
      <c r="RBJ2" s="99"/>
      <c r="RBK2" s="99"/>
      <c r="RBL2" s="99"/>
      <c r="RBM2" s="99"/>
      <c r="RBN2" s="99"/>
      <c r="RBO2" s="99"/>
      <c r="RBP2" s="99"/>
      <c r="RBQ2" s="99"/>
      <c r="RBR2" s="99"/>
      <c r="RBS2" s="99"/>
      <c r="RBT2" s="99"/>
      <c r="RBU2" s="99"/>
      <c r="RBV2" s="99"/>
      <c r="RBW2" s="99"/>
      <c r="RBX2" s="99"/>
      <c r="RBY2" s="99"/>
      <c r="RBZ2" s="99"/>
      <c r="RCA2" s="99"/>
      <c r="RCB2" s="99"/>
      <c r="RCC2" s="99"/>
      <c r="RCD2" s="99"/>
      <c r="RCE2" s="99"/>
      <c r="RCF2" s="99"/>
      <c r="RCG2" s="99"/>
      <c r="RCH2" s="99"/>
      <c r="RCI2" s="99"/>
      <c r="RCJ2" s="99"/>
      <c r="RCK2" s="99"/>
      <c r="RCL2" s="99"/>
      <c r="RCM2" s="99"/>
      <c r="RCN2" s="99"/>
      <c r="RCO2" s="99"/>
      <c r="RCP2" s="99"/>
      <c r="RCQ2" s="99"/>
      <c r="RCR2" s="99"/>
      <c r="RCS2" s="99"/>
      <c r="RCT2" s="99"/>
      <c r="RCU2" s="99"/>
      <c r="RCV2" s="99"/>
      <c r="RCW2" s="99"/>
      <c r="RCX2" s="99"/>
      <c r="RCY2" s="99"/>
      <c r="RCZ2" s="99"/>
      <c r="RDA2" s="99"/>
      <c r="RDB2" s="99"/>
      <c r="RDC2" s="99"/>
      <c r="RDD2" s="99"/>
      <c r="RDE2" s="99"/>
      <c r="RDF2" s="99"/>
      <c r="RDG2" s="99"/>
      <c r="RDH2" s="99"/>
      <c r="RDI2" s="99"/>
      <c r="RDJ2" s="99"/>
      <c r="RDK2" s="99"/>
      <c r="RDL2" s="99"/>
      <c r="RDM2" s="99"/>
      <c r="RDN2" s="99"/>
      <c r="RDO2" s="99"/>
      <c r="RDP2" s="99"/>
      <c r="RDQ2" s="99"/>
      <c r="RDR2" s="99"/>
      <c r="RDS2" s="99"/>
      <c r="RDT2" s="99"/>
      <c r="RDU2" s="99"/>
      <c r="RDV2" s="99"/>
      <c r="RDW2" s="99"/>
      <c r="RDX2" s="99"/>
      <c r="RDY2" s="99"/>
      <c r="RDZ2" s="99"/>
      <c r="REA2" s="99"/>
      <c r="REB2" s="99"/>
      <c r="REC2" s="99"/>
      <c r="RED2" s="99"/>
      <c r="REE2" s="99"/>
      <c r="REF2" s="99"/>
      <c r="REG2" s="99"/>
      <c r="REH2" s="99"/>
      <c r="REI2" s="99"/>
      <c r="REJ2" s="99"/>
      <c r="REK2" s="99"/>
      <c r="REL2" s="99"/>
      <c r="REM2" s="99"/>
      <c r="REN2" s="99"/>
      <c r="REO2" s="99"/>
      <c r="REP2" s="99"/>
      <c r="REQ2" s="99"/>
      <c r="RER2" s="99"/>
      <c r="RES2" s="99"/>
      <c r="RET2" s="99"/>
      <c r="REU2" s="99"/>
      <c r="REV2" s="99"/>
      <c r="REW2" s="99"/>
      <c r="REX2" s="99"/>
      <c r="REY2" s="99"/>
      <c r="REZ2" s="99"/>
      <c r="RFA2" s="99"/>
      <c r="RFB2" s="99"/>
      <c r="RFC2" s="99"/>
      <c r="RFD2" s="99"/>
      <c r="RFE2" s="99"/>
      <c r="RFF2" s="99"/>
      <c r="RFG2" s="99"/>
      <c r="RFH2" s="99"/>
      <c r="RFI2" s="99"/>
      <c r="RFJ2" s="99"/>
      <c r="RFK2" s="99"/>
      <c r="RFL2" s="99"/>
      <c r="RFM2" s="99"/>
      <c r="RFN2" s="99"/>
      <c r="RFO2" s="99"/>
      <c r="RFP2" s="99"/>
      <c r="RFQ2" s="99"/>
      <c r="RFR2" s="99"/>
      <c r="RFS2" s="99"/>
      <c r="RFT2" s="99"/>
      <c r="RFU2" s="99"/>
      <c r="RFV2" s="99"/>
      <c r="RFW2" s="99"/>
      <c r="RFX2" s="99"/>
      <c r="RFY2" s="99"/>
      <c r="RFZ2" s="99"/>
      <c r="RGA2" s="99"/>
      <c r="RGB2" s="99"/>
      <c r="RGC2" s="99"/>
      <c r="RGD2" s="99"/>
      <c r="RGE2" s="99"/>
      <c r="RGF2" s="99"/>
      <c r="RGG2" s="99"/>
      <c r="RGH2" s="99"/>
      <c r="RGI2" s="99"/>
      <c r="RGJ2" s="99"/>
      <c r="RGK2" s="99"/>
      <c r="RGL2" s="99"/>
      <c r="RGM2" s="99"/>
      <c r="RGN2" s="99"/>
      <c r="RGO2" s="99"/>
      <c r="RGP2" s="99"/>
      <c r="RGQ2" s="99"/>
      <c r="RGR2" s="99"/>
      <c r="RGS2" s="99"/>
      <c r="RGT2" s="99"/>
      <c r="RGU2" s="99"/>
      <c r="RGV2" s="99"/>
      <c r="RGW2" s="99"/>
      <c r="RGX2" s="99"/>
      <c r="RGY2" s="99"/>
      <c r="RGZ2" s="99"/>
      <c r="RHA2" s="99"/>
      <c r="RHB2" s="99"/>
      <c r="RHC2" s="99"/>
      <c r="RHD2" s="99"/>
      <c r="RHE2" s="99"/>
      <c r="RHF2" s="99"/>
      <c r="RHG2" s="99"/>
      <c r="RHH2" s="99"/>
      <c r="RHI2" s="99"/>
      <c r="RHJ2" s="99"/>
      <c r="RHK2" s="99"/>
      <c r="RHL2" s="99"/>
      <c r="RHM2" s="99"/>
      <c r="RHN2" s="99"/>
      <c r="RHO2" s="99"/>
      <c r="RHP2" s="99"/>
      <c r="RHQ2" s="99"/>
      <c r="RHR2" s="99"/>
      <c r="RHS2" s="99"/>
      <c r="RHT2" s="99"/>
      <c r="RHU2" s="99"/>
      <c r="RHV2" s="99"/>
      <c r="RHW2" s="99"/>
      <c r="RHX2" s="99"/>
      <c r="RHY2" s="99"/>
      <c r="RHZ2" s="99"/>
      <c r="RIA2" s="99"/>
      <c r="RIB2" s="99"/>
      <c r="RIC2" s="99"/>
      <c r="RID2" s="99"/>
      <c r="RIE2" s="99"/>
      <c r="RIF2" s="99"/>
      <c r="RIG2" s="99"/>
      <c r="RIH2" s="99"/>
      <c r="RII2" s="99"/>
      <c r="RIJ2" s="99"/>
      <c r="RIK2" s="99"/>
      <c r="RIL2" s="99"/>
      <c r="RIM2" s="99"/>
      <c r="RIN2" s="99"/>
      <c r="RIO2" s="99"/>
      <c r="RIP2" s="99"/>
      <c r="RIQ2" s="99"/>
      <c r="RIR2" s="99"/>
      <c r="RIS2" s="99"/>
      <c r="RIT2" s="99"/>
      <c r="RIU2" s="99"/>
      <c r="RIV2" s="99"/>
      <c r="RIW2" s="99"/>
      <c r="RIX2" s="99"/>
      <c r="RIY2" s="99"/>
      <c r="RIZ2" s="99"/>
      <c r="RJA2" s="99"/>
      <c r="RJB2" s="99"/>
      <c r="RJC2" s="99"/>
      <c r="RJD2" s="99"/>
      <c r="RJE2" s="99"/>
      <c r="RJF2" s="99"/>
      <c r="RJG2" s="99"/>
      <c r="RJH2" s="99"/>
      <c r="RJI2" s="99"/>
      <c r="RJJ2" s="99"/>
      <c r="RJK2" s="99"/>
      <c r="RJL2" s="99"/>
      <c r="RJM2" s="99"/>
      <c r="RJN2" s="99"/>
      <c r="RJO2" s="99"/>
      <c r="RJP2" s="99"/>
      <c r="RJQ2" s="99"/>
      <c r="RJR2" s="99"/>
      <c r="RJS2" s="99"/>
      <c r="RJT2" s="99"/>
      <c r="RJU2" s="99"/>
      <c r="RJV2" s="99"/>
      <c r="RJW2" s="99"/>
      <c r="RJX2" s="99"/>
      <c r="RJY2" s="99"/>
      <c r="RJZ2" s="99"/>
      <c r="RKA2" s="99"/>
      <c r="RKB2" s="99"/>
      <c r="RKC2" s="99"/>
      <c r="RKD2" s="99"/>
      <c r="RKE2" s="99"/>
      <c r="RKF2" s="99"/>
      <c r="RKG2" s="99"/>
      <c r="RKH2" s="99"/>
      <c r="RKI2" s="99"/>
      <c r="RKJ2" s="99"/>
      <c r="RKK2" s="99"/>
      <c r="RKL2" s="99"/>
      <c r="RKM2" s="99"/>
      <c r="RKN2" s="99"/>
      <c r="RKO2" s="99"/>
      <c r="RKP2" s="99"/>
      <c r="RKQ2" s="99"/>
      <c r="RKR2" s="99"/>
      <c r="RKS2" s="99"/>
      <c r="RKT2" s="99"/>
      <c r="RKU2" s="99"/>
      <c r="RKV2" s="99"/>
      <c r="RKW2" s="99"/>
      <c r="RKX2" s="99"/>
      <c r="RKY2" s="99"/>
      <c r="RKZ2" s="99"/>
      <c r="RLA2" s="99"/>
      <c r="RLB2" s="99"/>
      <c r="RLC2" s="99"/>
      <c r="RLD2" s="99"/>
      <c r="RLE2" s="99"/>
      <c r="RLF2" s="99"/>
      <c r="RLG2" s="99"/>
      <c r="RLH2" s="99"/>
      <c r="RLI2" s="99"/>
      <c r="RLJ2" s="99"/>
      <c r="RLK2" s="99"/>
      <c r="RLL2" s="99"/>
      <c r="RLM2" s="99"/>
      <c r="RLN2" s="99"/>
      <c r="RLO2" s="99"/>
      <c r="RLP2" s="99"/>
      <c r="RLQ2" s="99"/>
      <c r="RLR2" s="99"/>
      <c r="RLS2" s="99"/>
      <c r="RLT2" s="99"/>
      <c r="RLU2" s="99"/>
      <c r="RLV2" s="99"/>
      <c r="RLW2" s="99"/>
      <c r="RLX2" s="99"/>
      <c r="RLY2" s="99"/>
      <c r="RLZ2" s="99"/>
      <c r="RMA2" s="99"/>
      <c r="RMB2" s="99"/>
      <c r="RMC2" s="99"/>
      <c r="RMD2" s="99"/>
      <c r="RME2" s="99"/>
      <c r="RMF2" s="99"/>
      <c r="RMG2" s="99"/>
      <c r="RMH2" s="99"/>
      <c r="RMI2" s="99"/>
      <c r="RMJ2" s="99"/>
      <c r="RMK2" s="99"/>
      <c r="RML2" s="99"/>
      <c r="RMM2" s="99"/>
      <c r="RMN2" s="99"/>
      <c r="RMO2" s="99"/>
      <c r="RMP2" s="99"/>
      <c r="RMQ2" s="99"/>
      <c r="RMR2" s="99"/>
      <c r="RMS2" s="99"/>
      <c r="RMT2" s="99"/>
      <c r="RMU2" s="99"/>
      <c r="RMV2" s="99"/>
      <c r="RMW2" s="99"/>
      <c r="RMX2" s="99"/>
      <c r="RMY2" s="99"/>
      <c r="RMZ2" s="99"/>
      <c r="RNA2" s="99"/>
      <c r="RNB2" s="99"/>
      <c r="RNC2" s="99"/>
      <c r="RND2" s="99"/>
      <c r="RNE2" s="99"/>
      <c r="RNF2" s="99"/>
      <c r="RNG2" s="99"/>
      <c r="RNH2" s="99"/>
      <c r="RNI2" s="99"/>
      <c r="RNJ2" s="99"/>
      <c r="RNK2" s="99"/>
      <c r="RNL2" s="99"/>
      <c r="RNM2" s="99"/>
      <c r="RNN2" s="99"/>
      <c r="RNO2" s="99"/>
      <c r="RNP2" s="99"/>
      <c r="RNQ2" s="99"/>
      <c r="RNR2" s="99"/>
      <c r="RNS2" s="99"/>
      <c r="RNT2" s="99"/>
      <c r="RNU2" s="99"/>
      <c r="RNV2" s="99"/>
      <c r="RNW2" s="99"/>
      <c r="RNX2" s="99"/>
      <c r="RNY2" s="99"/>
      <c r="RNZ2" s="99"/>
      <c r="ROA2" s="99"/>
      <c r="ROB2" s="99"/>
      <c r="ROC2" s="99"/>
      <c r="ROD2" s="99"/>
      <c r="ROE2" s="99"/>
      <c r="ROF2" s="99"/>
      <c r="ROG2" s="99"/>
      <c r="ROH2" s="99"/>
      <c r="ROI2" s="99"/>
      <c r="ROJ2" s="99"/>
      <c r="ROK2" s="99"/>
      <c r="ROL2" s="99"/>
      <c r="ROM2" s="99"/>
      <c r="RON2" s="99"/>
      <c r="ROO2" s="99"/>
      <c r="ROP2" s="99"/>
      <c r="ROQ2" s="99"/>
      <c r="ROR2" s="99"/>
      <c r="ROS2" s="99"/>
      <c r="ROT2" s="99"/>
      <c r="ROU2" s="99"/>
      <c r="ROV2" s="99"/>
      <c r="ROW2" s="99"/>
      <c r="ROX2" s="99"/>
      <c r="ROY2" s="99"/>
      <c r="ROZ2" s="99"/>
      <c r="RPA2" s="99"/>
      <c r="RPB2" s="99"/>
      <c r="RPC2" s="99"/>
      <c r="RPD2" s="99"/>
      <c r="RPE2" s="99"/>
      <c r="RPF2" s="99"/>
      <c r="RPG2" s="99"/>
      <c r="RPH2" s="99"/>
      <c r="RPI2" s="99"/>
      <c r="RPJ2" s="99"/>
      <c r="RPK2" s="99"/>
      <c r="RPL2" s="99"/>
      <c r="RPM2" s="99"/>
      <c r="RPN2" s="99"/>
      <c r="RPO2" s="99"/>
      <c r="RPP2" s="99"/>
      <c r="RPQ2" s="99"/>
      <c r="RPR2" s="99"/>
      <c r="RPS2" s="99"/>
      <c r="RPT2" s="99"/>
      <c r="RPU2" s="99"/>
      <c r="RPV2" s="99"/>
      <c r="RPW2" s="99"/>
      <c r="RPX2" s="99"/>
      <c r="RPY2" s="99"/>
      <c r="RPZ2" s="99"/>
      <c r="RQA2" s="99"/>
      <c r="RQB2" s="99"/>
      <c r="RQC2" s="99"/>
      <c r="RQD2" s="99"/>
      <c r="RQE2" s="99"/>
      <c r="RQF2" s="99"/>
      <c r="RQG2" s="99"/>
      <c r="RQH2" s="99"/>
      <c r="RQI2" s="99"/>
      <c r="RQJ2" s="99"/>
      <c r="RQK2" s="99"/>
      <c r="RQL2" s="99"/>
      <c r="RQM2" s="99"/>
      <c r="RQN2" s="99"/>
      <c r="RQO2" s="99"/>
      <c r="RQP2" s="99"/>
      <c r="RQQ2" s="99"/>
      <c r="RQR2" s="99"/>
      <c r="RQS2" s="99"/>
      <c r="RQT2" s="99"/>
      <c r="RQU2" s="99"/>
      <c r="RQV2" s="99"/>
      <c r="RQW2" s="99"/>
      <c r="RQX2" s="99"/>
      <c r="RQY2" s="99"/>
      <c r="RQZ2" s="99"/>
      <c r="RRA2" s="99"/>
      <c r="RRB2" s="99"/>
      <c r="RRC2" s="99"/>
      <c r="RRD2" s="99"/>
      <c r="RRE2" s="99"/>
      <c r="RRF2" s="99"/>
      <c r="RRG2" s="99"/>
      <c r="RRH2" s="99"/>
      <c r="RRI2" s="99"/>
      <c r="RRJ2" s="99"/>
      <c r="RRK2" s="99"/>
      <c r="RRL2" s="99"/>
      <c r="RRM2" s="99"/>
      <c r="RRN2" s="99"/>
      <c r="RRO2" s="99"/>
      <c r="RRP2" s="99"/>
      <c r="RRQ2" s="99"/>
      <c r="RRR2" s="99"/>
      <c r="RRS2" s="99"/>
      <c r="RRT2" s="99"/>
      <c r="RRU2" s="99"/>
      <c r="RRV2" s="99"/>
      <c r="RRW2" s="99"/>
      <c r="RRX2" s="99"/>
      <c r="RRY2" s="99"/>
      <c r="RRZ2" s="99"/>
      <c r="RSA2" s="99"/>
      <c r="RSB2" s="99"/>
      <c r="RSC2" s="99"/>
      <c r="RSD2" s="99"/>
      <c r="RSE2" s="99"/>
      <c r="RSF2" s="99"/>
      <c r="RSG2" s="99"/>
      <c r="RSH2" s="99"/>
      <c r="RSI2" s="99"/>
      <c r="RSJ2" s="99"/>
      <c r="RSK2" s="99"/>
      <c r="RSL2" s="99"/>
      <c r="RSM2" s="99"/>
      <c r="RSN2" s="99"/>
      <c r="RSO2" s="99"/>
      <c r="RSP2" s="99"/>
      <c r="RSQ2" s="99"/>
      <c r="RSR2" s="99"/>
      <c r="RSS2" s="99"/>
      <c r="RST2" s="99"/>
      <c r="RSU2" s="99"/>
      <c r="RSV2" s="99"/>
      <c r="RSW2" s="99"/>
      <c r="RSX2" s="99"/>
      <c r="RSY2" s="99"/>
      <c r="RSZ2" s="99"/>
      <c r="RTA2" s="99"/>
      <c r="RTB2" s="99"/>
      <c r="RTC2" s="99"/>
      <c r="RTD2" s="99"/>
      <c r="RTE2" s="99"/>
      <c r="RTF2" s="99"/>
      <c r="RTG2" s="99"/>
      <c r="RTH2" s="99"/>
      <c r="RTI2" s="99"/>
      <c r="RTJ2" s="99"/>
      <c r="RTK2" s="99"/>
      <c r="RTL2" s="99"/>
      <c r="RTM2" s="99"/>
      <c r="RTN2" s="99"/>
      <c r="RTO2" s="99"/>
      <c r="RTP2" s="99"/>
      <c r="RTQ2" s="99"/>
      <c r="RTR2" s="99"/>
      <c r="RTS2" s="99"/>
      <c r="RTT2" s="99"/>
      <c r="RTU2" s="99"/>
      <c r="RTV2" s="99"/>
      <c r="RTW2" s="99"/>
      <c r="RTX2" s="99"/>
      <c r="RTY2" s="99"/>
      <c r="RTZ2" s="99"/>
      <c r="RUA2" s="99"/>
      <c r="RUB2" s="99"/>
      <c r="RUC2" s="99"/>
      <c r="RUD2" s="99"/>
      <c r="RUE2" s="99"/>
      <c r="RUF2" s="99"/>
      <c r="RUG2" s="99"/>
      <c r="RUH2" s="99"/>
      <c r="RUI2" s="99"/>
      <c r="RUJ2" s="99"/>
      <c r="RUK2" s="99"/>
      <c r="RUL2" s="99"/>
      <c r="RUM2" s="99"/>
      <c r="RUN2" s="99"/>
      <c r="RUO2" s="99"/>
      <c r="RUP2" s="99"/>
      <c r="RUQ2" s="99"/>
      <c r="RUR2" s="99"/>
      <c r="RUS2" s="99"/>
      <c r="RUT2" s="99"/>
      <c r="RUU2" s="99"/>
      <c r="RUV2" s="99"/>
      <c r="RUW2" s="99"/>
      <c r="RUX2" s="99"/>
      <c r="RUY2" s="99"/>
      <c r="RUZ2" s="99"/>
      <c r="RVA2" s="99"/>
      <c r="RVB2" s="99"/>
      <c r="RVC2" s="99"/>
      <c r="RVD2" s="99"/>
      <c r="RVE2" s="99"/>
      <c r="RVF2" s="99"/>
      <c r="RVG2" s="99"/>
      <c r="RVH2" s="99"/>
      <c r="RVI2" s="99"/>
      <c r="RVJ2" s="99"/>
      <c r="RVK2" s="99"/>
      <c r="RVL2" s="99"/>
      <c r="RVM2" s="99"/>
      <c r="RVN2" s="99"/>
      <c r="RVO2" s="99"/>
      <c r="RVP2" s="99"/>
      <c r="RVQ2" s="99"/>
      <c r="RVR2" s="99"/>
      <c r="RVS2" s="99"/>
      <c r="RVT2" s="99"/>
      <c r="RVU2" s="99"/>
      <c r="RVV2" s="99"/>
      <c r="RVW2" s="99"/>
      <c r="RVX2" s="99"/>
      <c r="RVY2" s="99"/>
      <c r="RVZ2" s="99"/>
      <c r="RWA2" s="99"/>
      <c r="RWB2" s="99"/>
      <c r="RWC2" s="99"/>
      <c r="RWD2" s="99"/>
      <c r="RWE2" s="99"/>
      <c r="RWF2" s="99"/>
      <c r="RWG2" s="99"/>
      <c r="RWH2" s="99"/>
      <c r="RWI2" s="99"/>
      <c r="RWJ2" s="99"/>
      <c r="RWK2" s="99"/>
      <c r="RWL2" s="99"/>
      <c r="RWM2" s="99"/>
      <c r="RWN2" s="99"/>
      <c r="RWO2" s="99"/>
      <c r="RWP2" s="99"/>
      <c r="RWQ2" s="99"/>
      <c r="RWR2" s="99"/>
      <c r="RWS2" s="99"/>
      <c r="RWT2" s="99"/>
      <c r="RWU2" s="99"/>
      <c r="RWV2" s="99"/>
      <c r="RWW2" s="99"/>
      <c r="RWX2" s="99"/>
      <c r="RWY2" s="99"/>
      <c r="RWZ2" s="99"/>
      <c r="RXA2" s="99"/>
      <c r="RXB2" s="99"/>
      <c r="RXC2" s="99"/>
      <c r="RXD2" s="99"/>
      <c r="RXE2" s="99"/>
      <c r="RXF2" s="99"/>
      <c r="RXG2" s="99"/>
      <c r="RXH2" s="99"/>
      <c r="RXI2" s="99"/>
      <c r="RXJ2" s="99"/>
      <c r="RXK2" s="99"/>
      <c r="RXL2" s="99"/>
      <c r="RXM2" s="99"/>
      <c r="RXN2" s="99"/>
      <c r="RXO2" s="99"/>
      <c r="RXP2" s="99"/>
      <c r="RXQ2" s="99"/>
      <c r="RXR2" s="99"/>
      <c r="RXS2" s="99"/>
      <c r="RXT2" s="99"/>
      <c r="RXU2" s="99"/>
      <c r="RXV2" s="99"/>
      <c r="RXW2" s="99"/>
      <c r="RXX2" s="99"/>
      <c r="RXY2" s="99"/>
      <c r="RXZ2" s="99"/>
      <c r="RYA2" s="99"/>
      <c r="RYB2" s="99"/>
      <c r="RYC2" s="99"/>
      <c r="RYD2" s="99"/>
      <c r="RYE2" s="99"/>
      <c r="RYF2" s="99"/>
      <c r="RYG2" s="99"/>
      <c r="RYH2" s="99"/>
      <c r="RYI2" s="99"/>
      <c r="RYJ2" s="99"/>
      <c r="RYK2" s="99"/>
      <c r="RYL2" s="99"/>
      <c r="RYM2" s="99"/>
      <c r="RYN2" s="99"/>
      <c r="RYO2" s="99"/>
      <c r="RYP2" s="99"/>
      <c r="RYQ2" s="99"/>
      <c r="RYR2" s="99"/>
      <c r="RYS2" s="99"/>
      <c r="RYT2" s="99"/>
      <c r="RYU2" s="99"/>
      <c r="RYV2" s="99"/>
      <c r="RYW2" s="99"/>
      <c r="RYX2" s="99"/>
      <c r="RYY2" s="99"/>
      <c r="RYZ2" s="99"/>
      <c r="RZA2" s="99"/>
      <c r="RZB2" s="99"/>
      <c r="RZC2" s="99"/>
      <c r="RZD2" s="99"/>
      <c r="RZE2" s="99"/>
      <c r="RZF2" s="99"/>
      <c r="RZG2" s="99"/>
      <c r="RZH2" s="99"/>
      <c r="RZI2" s="99"/>
      <c r="RZJ2" s="99"/>
      <c r="RZK2" s="99"/>
      <c r="RZL2" s="99"/>
      <c r="RZM2" s="99"/>
      <c r="RZN2" s="99"/>
      <c r="RZO2" s="99"/>
      <c r="RZP2" s="99"/>
      <c r="RZQ2" s="99"/>
      <c r="RZR2" s="99"/>
      <c r="RZS2" s="99"/>
      <c r="RZT2" s="99"/>
      <c r="RZU2" s="99"/>
      <c r="RZV2" s="99"/>
      <c r="RZW2" s="99"/>
      <c r="RZX2" s="99"/>
      <c r="RZY2" s="99"/>
      <c r="RZZ2" s="99"/>
      <c r="SAA2" s="99"/>
      <c r="SAB2" s="99"/>
      <c r="SAC2" s="99"/>
      <c r="SAD2" s="99"/>
      <c r="SAE2" s="99"/>
      <c r="SAF2" s="99"/>
      <c r="SAG2" s="99"/>
      <c r="SAH2" s="99"/>
      <c r="SAI2" s="99"/>
      <c r="SAJ2" s="99"/>
      <c r="SAK2" s="99"/>
      <c r="SAL2" s="99"/>
      <c r="SAM2" s="99"/>
      <c r="SAN2" s="99"/>
      <c r="SAO2" s="99"/>
      <c r="SAP2" s="99"/>
      <c r="SAQ2" s="99"/>
      <c r="SAR2" s="99"/>
      <c r="SAS2" s="99"/>
      <c r="SAT2" s="99"/>
      <c r="SAU2" s="99"/>
      <c r="SAV2" s="99"/>
      <c r="SAW2" s="99"/>
      <c r="SAX2" s="99"/>
      <c r="SAY2" s="99"/>
      <c r="SAZ2" s="99"/>
      <c r="SBA2" s="99"/>
      <c r="SBB2" s="99"/>
      <c r="SBC2" s="99"/>
      <c r="SBD2" s="99"/>
      <c r="SBE2" s="99"/>
      <c r="SBF2" s="99"/>
      <c r="SBG2" s="99"/>
      <c r="SBH2" s="99"/>
      <c r="SBI2" s="99"/>
      <c r="SBJ2" s="99"/>
      <c r="SBK2" s="99"/>
      <c r="SBL2" s="99"/>
      <c r="SBM2" s="99"/>
      <c r="SBN2" s="99"/>
      <c r="SBO2" s="99"/>
      <c r="SBP2" s="99"/>
      <c r="SBQ2" s="99"/>
      <c r="SBR2" s="99"/>
      <c r="SBS2" s="99"/>
      <c r="SBT2" s="99"/>
      <c r="SBU2" s="99"/>
      <c r="SBV2" s="99"/>
      <c r="SBW2" s="99"/>
      <c r="SBX2" s="99"/>
      <c r="SBY2" s="99"/>
      <c r="SBZ2" s="99"/>
      <c r="SCA2" s="99"/>
      <c r="SCB2" s="99"/>
      <c r="SCC2" s="99"/>
      <c r="SCD2" s="99"/>
      <c r="SCE2" s="99"/>
      <c r="SCF2" s="99"/>
      <c r="SCG2" s="99"/>
      <c r="SCH2" s="99"/>
      <c r="SCI2" s="99"/>
      <c r="SCJ2" s="99"/>
      <c r="SCK2" s="99"/>
      <c r="SCL2" s="99"/>
      <c r="SCM2" s="99"/>
      <c r="SCN2" s="99"/>
      <c r="SCO2" s="99"/>
      <c r="SCP2" s="99"/>
      <c r="SCQ2" s="99"/>
      <c r="SCR2" s="99"/>
      <c r="SCS2" s="99"/>
      <c r="SCT2" s="99"/>
      <c r="SCU2" s="99"/>
      <c r="SCV2" s="99"/>
      <c r="SCW2" s="99"/>
      <c r="SCX2" s="99"/>
      <c r="SCY2" s="99"/>
      <c r="SCZ2" s="99"/>
      <c r="SDA2" s="99"/>
      <c r="SDB2" s="99"/>
      <c r="SDC2" s="99"/>
      <c r="SDD2" s="99"/>
      <c r="SDE2" s="99"/>
      <c r="SDF2" s="99"/>
      <c r="SDG2" s="99"/>
      <c r="SDH2" s="99"/>
      <c r="SDI2" s="99"/>
      <c r="SDJ2" s="99"/>
      <c r="SDK2" s="99"/>
      <c r="SDL2" s="99"/>
      <c r="SDM2" s="99"/>
      <c r="SDN2" s="99"/>
      <c r="SDO2" s="99"/>
      <c r="SDP2" s="99"/>
      <c r="SDQ2" s="99"/>
      <c r="SDR2" s="99"/>
      <c r="SDS2" s="99"/>
      <c r="SDT2" s="99"/>
      <c r="SDU2" s="99"/>
      <c r="SDV2" s="99"/>
      <c r="SDW2" s="99"/>
      <c r="SDX2" s="99"/>
      <c r="SDY2" s="99"/>
      <c r="SDZ2" s="99"/>
      <c r="SEA2" s="99"/>
      <c r="SEB2" s="99"/>
      <c r="SEC2" s="99"/>
      <c r="SED2" s="99"/>
      <c r="SEE2" s="99"/>
      <c r="SEF2" s="99"/>
      <c r="SEG2" s="99"/>
      <c r="SEH2" s="99"/>
      <c r="SEI2" s="99"/>
      <c r="SEJ2" s="99"/>
      <c r="SEK2" s="99"/>
      <c r="SEL2" s="99"/>
      <c r="SEM2" s="99"/>
      <c r="SEN2" s="99"/>
      <c r="SEO2" s="99"/>
      <c r="SEP2" s="99"/>
      <c r="SEQ2" s="99"/>
      <c r="SER2" s="99"/>
      <c r="SES2" s="99"/>
      <c r="SET2" s="99"/>
      <c r="SEU2" s="99"/>
      <c r="SEV2" s="99"/>
      <c r="SEW2" s="99"/>
      <c r="SEX2" s="99"/>
      <c r="SEY2" s="99"/>
      <c r="SEZ2" s="99"/>
      <c r="SFA2" s="99"/>
      <c r="SFB2" s="99"/>
      <c r="SFC2" s="99"/>
      <c r="SFD2" s="99"/>
      <c r="SFE2" s="99"/>
      <c r="SFF2" s="99"/>
      <c r="SFG2" s="99"/>
      <c r="SFH2" s="99"/>
      <c r="SFI2" s="99"/>
      <c r="SFJ2" s="99"/>
      <c r="SFK2" s="99"/>
      <c r="SFL2" s="99"/>
      <c r="SFM2" s="99"/>
      <c r="SFN2" s="99"/>
      <c r="SFO2" s="99"/>
      <c r="SFP2" s="99"/>
      <c r="SFQ2" s="99"/>
      <c r="SFR2" s="99"/>
      <c r="SFS2" s="99"/>
      <c r="SFT2" s="99"/>
      <c r="SFU2" s="99"/>
      <c r="SFV2" s="99"/>
      <c r="SFW2" s="99"/>
      <c r="SFX2" s="99"/>
      <c r="SFY2" s="99"/>
      <c r="SFZ2" s="99"/>
      <c r="SGA2" s="99"/>
      <c r="SGB2" s="99"/>
      <c r="SGC2" s="99"/>
      <c r="SGD2" s="99"/>
      <c r="SGE2" s="99"/>
      <c r="SGF2" s="99"/>
      <c r="SGG2" s="99"/>
      <c r="SGH2" s="99"/>
      <c r="SGI2" s="99"/>
      <c r="SGJ2" s="99"/>
      <c r="SGK2" s="99"/>
      <c r="SGL2" s="99"/>
      <c r="SGM2" s="99"/>
      <c r="SGN2" s="99"/>
      <c r="SGO2" s="99"/>
      <c r="SGP2" s="99"/>
      <c r="SGQ2" s="99"/>
      <c r="SGR2" s="99"/>
      <c r="SGS2" s="99"/>
      <c r="SGT2" s="99"/>
      <c r="SGU2" s="99"/>
      <c r="SGV2" s="99"/>
      <c r="SGW2" s="99"/>
      <c r="SGX2" s="99"/>
      <c r="SGY2" s="99"/>
      <c r="SGZ2" s="99"/>
      <c r="SHA2" s="99"/>
      <c r="SHB2" s="99"/>
      <c r="SHC2" s="99"/>
      <c r="SHD2" s="99"/>
      <c r="SHE2" s="99"/>
      <c r="SHF2" s="99"/>
      <c r="SHG2" s="99"/>
      <c r="SHH2" s="99"/>
      <c r="SHI2" s="99"/>
      <c r="SHJ2" s="99"/>
      <c r="SHK2" s="99"/>
      <c r="SHL2" s="99"/>
      <c r="SHM2" s="99"/>
      <c r="SHN2" s="99"/>
      <c r="SHO2" s="99"/>
      <c r="SHP2" s="99"/>
      <c r="SHQ2" s="99"/>
      <c r="SHR2" s="99"/>
      <c r="SHS2" s="99"/>
      <c r="SHT2" s="99"/>
      <c r="SHU2" s="99"/>
      <c r="SHV2" s="99"/>
      <c r="SHW2" s="99"/>
      <c r="SHX2" s="99"/>
      <c r="SHY2" s="99"/>
      <c r="SHZ2" s="99"/>
      <c r="SIA2" s="99"/>
      <c r="SIB2" s="99"/>
      <c r="SIC2" s="99"/>
      <c r="SID2" s="99"/>
      <c r="SIE2" s="99"/>
      <c r="SIF2" s="99"/>
      <c r="SIG2" s="99"/>
      <c r="SIH2" s="99"/>
      <c r="SII2" s="99"/>
      <c r="SIJ2" s="99"/>
      <c r="SIK2" s="99"/>
      <c r="SIL2" s="99"/>
      <c r="SIM2" s="99"/>
      <c r="SIN2" s="99"/>
      <c r="SIO2" s="99"/>
      <c r="SIP2" s="99"/>
      <c r="SIQ2" s="99"/>
      <c r="SIR2" s="99"/>
      <c r="SIS2" s="99"/>
      <c r="SIT2" s="99"/>
      <c r="SIU2" s="99"/>
      <c r="SIV2" s="99"/>
      <c r="SIW2" s="99"/>
      <c r="SIX2" s="99"/>
      <c r="SIY2" s="99"/>
      <c r="SIZ2" s="99"/>
      <c r="SJA2" s="99"/>
      <c r="SJB2" s="99"/>
      <c r="SJC2" s="99"/>
      <c r="SJD2" s="99"/>
      <c r="SJE2" s="99"/>
      <c r="SJF2" s="99"/>
      <c r="SJG2" s="99"/>
      <c r="SJH2" s="99"/>
      <c r="SJI2" s="99"/>
      <c r="SJJ2" s="99"/>
      <c r="SJK2" s="99"/>
      <c r="SJL2" s="99"/>
      <c r="SJM2" s="99"/>
      <c r="SJN2" s="99"/>
      <c r="SJO2" s="99"/>
      <c r="SJP2" s="99"/>
      <c r="SJQ2" s="99"/>
      <c r="SJR2" s="99"/>
      <c r="SJS2" s="99"/>
      <c r="SJT2" s="99"/>
      <c r="SJU2" s="99"/>
      <c r="SJV2" s="99"/>
      <c r="SJW2" s="99"/>
      <c r="SJX2" s="99"/>
      <c r="SJY2" s="99"/>
      <c r="SJZ2" s="99"/>
      <c r="SKA2" s="99"/>
      <c r="SKB2" s="99"/>
      <c r="SKC2" s="99"/>
      <c r="SKD2" s="99"/>
      <c r="SKE2" s="99"/>
      <c r="SKF2" s="99"/>
      <c r="SKG2" s="99"/>
      <c r="SKH2" s="99"/>
      <c r="SKI2" s="99"/>
      <c r="SKJ2" s="99"/>
      <c r="SKK2" s="99"/>
      <c r="SKL2" s="99"/>
      <c r="SKM2" s="99"/>
      <c r="SKN2" s="99"/>
      <c r="SKO2" s="99"/>
      <c r="SKP2" s="99"/>
      <c r="SKQ2" s="99"/>
      <c r="SKR2" s="99"/>
      <c r="SKS2" s="99"/>
      <c r="SKT2" s="99"/>
      <c r="SKU2" s="99"/>
      <c r="SKV2" s="99"/>
      <c r="SKW2" s="99"/>
      <c r="SKX2" s="99"/>
      <c r="SKY2" s="99"/>
      <c r="SKZ2" s="99"/>
      <c r="SLA2" s="99"/>
      <c r="SLB2" s="99"/>
      <c r="SLC2" s="99"/>
      <c r="SLD2" s="99"/>
      <c r="SLE2" s="99"/>
      <c r="SLF2" s="99"/>
      <c r="SLG2" s="99"/>
      <c r="SLH2" s="99"/>
      <c r="SLI2" s="99"/>
      <c r="SLJ2" s="99"/>
      <c r="SLK2" s="99"/>
      <c r="SLL2" s="99"/>
      <c r="SLM2" s="99"/>
      <c r="SLN2" s="99"/>
      <c r="SLO2" s="99"/>
      <c r="SLP2" s="99"/>
      <c r="SLQ2" s="99"/>
      <c r="SLR2" s="99"/>
      <c r="SLS2" s="99"/>
      <c r="SLT2" s="99"/>
      <c r="SLU2" s="99"/>
      <c r="SLV2" s="99"/>
      <c r="SLW2" s="99"/>
      <c r="SLX2" s="99"/>
      <c r="SLY2" s="99"/>
      <c r="SLZ2" s="99"/>
      <c r="SMA2" s="99"/>
      <c r="SMB2" s="99"/>
      <c r="SMC2" s="99"/>
      <c r="SMD2" s="99"/>
      <c r="SME2" s="99"/>
      <c r="SMF2" s="99"/>
      <c r="SMG2" s="99"/>
      <c r="SMH2" s="99"/>
      <c r="SMI2" s="99"/>
      <c r="SMJ2" s="99"/>
      <c r="SMK2" s="99"/>
      <c r="SML2" s="99"/>
      <c r="SMM2" s="99"/>
      <c r="SMN2" s="99"/>
      <c r="SMO2" s="99"/>
      <c r="SMP2" s="99"/>
      <c r="SMQ2" s="99"/>
      <c r="SMR2" s="99"/>
      <c r="SMS2" s="99"/>
      <c r="SMT2" s="99"/>
      <c r="SMU2" s="99"/>
      <c r="SMV2" s="99"/>
      <c r="SMW2" s="99"/>
      <c r="SMX2" s="99"/>
      <c r="SMY2" s="99"/>
      <c r="SMZ2" s="99"/>
      <c r="SNA2" s="99"/>
      <c r="SNB2" s="99"/>
      <c r="SNC2" s="99"/>
      <c r="SND2" s="99"/>
      <c r="SNE2" s="99"/>
      <c r="SNF2" s="99"/>
      <c r="SNG2" s="99"/>
      <c r="SNH2" s="99"/>
      <c r="SNI2" s="99"/>
      <c r="SNJ2" s="99"/>
      <c r="SNK2" s="99"/>
      <c r="SNL2" s="99"/>
      <c r="SNM2" s="99"/>
      <c r="SNN2" s="99"/>
      <c r="SNO2" s="99"/>
      <c r="SNP2" s="99"/>
      <c r="SNQ2" s="99"/>
      <c r="SNR2" s="99"/>
      <c r="SNS2" s="99"/>
      <c r="SNT2" s="99"/>
      <c r="SNU2" s="99"/>
      <c r="SNV2" s="99"/>
      <c r="SNW2" s="99"/>
      <c r="SNX2" s="99"/>
      <c r="SNY2" s="99"/>
      <c r="SNZ2" s="99"/>
      <c r="SOA2" s="99"/>
      <c r="SOB2" s="99"/>
      <c r="SOC2" s="99"/>
      <c r="SOD2" s="99"/>
      <c r="SOE2" s="99"/>
      <c r="SOF2" s="99"/>
      <c r="SOG2" s="99"/>
      <c r="SOH2" s="99"/>
      <c r="SOI2" s="99"/>
      <c r="SOJ2" s="99"/>
      <c r="SOK2" s="99"/>
      <c r="SOL2" s="99"/>
      <c r="SOM2" s="99"/>
      <c r="SON2" s="99"/>
      <c r="SOO2" s="99"/>
      <c r="SOP2" s="99"/>
      <c r="SOQ2" s="99"/>
      <c r="SOR2" s="99"/>
      <c r="SOS2" s="99"/>
      <c r="SOT2" s="99"/>
      <c r="SOU2" s="99"/>
      <c r="SOV2" s="99"/>
      <c r="SOW2" s="99"/>
      <c r="SOX2" s="99"/>
      <c r="SOY2" s="99"/>
      <c r="SOZ2" s="99"/>
      <c r="SPA2" s="99"/>
      <c r="SPB2" s="99"/>
      <c r="SPC2" s="99"/>
      <c r="SPD2" s="99"/>
      <c r="SPE2" s="99"/>
      <c r="SPF2" s="99"/>
      <c r="SPG2" s="99"/>
      <c r="SPH2" s="99"/>
      <c r="SPI2" s="99"/>
      <c r="SPJ2" s="99"/>
      <c r="SPK2" s="99"/>
      <c r="SPL2" s="99"/>
      <c r="SPM2" s="99"/>
      <c r="SPN2" s="99"/>
      <c r="SPO2" s="99"/>
      <c r="SPP2" s="99"/>
      <c r="SPQ2" s="99"/>
      <c r="SPR2" s="99"/>
      <c r="SPS2" s="99"/>
      <c r="SPT2" s="99"/>
      <c r="SPU2" s="99"/>
      <c r="SPV2" s="99"/>
      <c r="SPW2" s="99"/>
      <c r="SPX2" s="99"/>
      <c r="SPY2" s="99"/>
      <c r="SPZ2" s="99"/>
      <c r="SQA2" s="99"/>
      <c r="SQB2" s="99"/>
      <c r="SQC2" s="99"/>
      <c r="SQD2" s="99"/>
      <c r="SQE2" s="99"/>
      <c r="SQF2" s="99"/>
      <c r="SQG2" s="99"/>
      <c r="SQH2" s="99"/>
      <c r="SQI2" s="99"/>
      <c r="SQJ2" s="99"/>
      <c r="SQK2" s="99"/>
      <c r="SQL2" s="99"/>
      <c r="SQM2" s="99"/>
      <c r="SQN2" s="99"/>
      <c r="SQO2" s="99"/>
      <c r="SQP2" s="99"/>
      <c r="SQQ2" s="99"/>
      <c r="SQR2" s="99"/>
      <c r="SQS2" s="99"/>
      <c r="SQT2" s="99"/>
      <c r="SQU2" s="99"/>
      <c r="SQV2" s="99"/>
      <c r="SQW2" s="99"/>
      <c r="SQX2" s="99"/>
      <c r="SQY2" s="99"/>
      <c r="SQZ2" s="99"/>
      <c r="SRA2" s="99"/>
      <c r="SRB2" s="99"/>
      <c r="SRC2" s="99"/>
      <c r="SRD2" s="99"/>
      <c r="SRE2" s="99"/>
      <c r="SRF2" s="99"/>
      <c r="SRG2" s="99"/>
      <c r="SRH2" s="99"/>
      <c r="SRI2" s="99"/>
      <c r="SRJ2" s="99"/>
      <c r="SRK2" s="99"/>
      <c r="SRL2" s="99"/>
      <c r="SRM2" s="99"/>
      <c r="SRN2" s="99"/>
      <c r="SRO2" s="99"/>
      <c r="SRP2" s="99"/>
      <c r="SRQ2" s="99"/>
      <c r="SRR2" s="99"/>
      <c r="SRS2" s="99"/>
      <c r="SRT2" s="99"/>
      <c r="SRU2" s="99"/>
      <c r="SRV2" s="99"/>
      <c r="SRW2" s="99"/>
      <c r="SRX2" s="99"/>
      <c r="SRY2" s="99"/>
      <c r="SRZ2" s="99"/>
      <c r="SSA2" s="99"/>
      <c r="SSB2" s="99"/>
      <c r="SSC2" s="99"/>
      <c r="SSD2" s="99"/>
      <c r="SSE2" s="99"/>
      <c r="SSF2" s="99"/>
      <c r="SSG2" s="99"/>
      <c r="SSH2" s="99"/>
      <c r="SSI2" s="99"/>
      <c r="SSJ2" s="99"/>
      <c r="SSK2" s="99"/>
      <c r="SSL2" s="99"/>
      <c r="SSM2" s="99"/>
      <c r="SSN2" s="99"/>
      <c r="SSO2" s="99"/>
      <c r="SSP2" s="99"/>
      <c r="SSQ2" s="99"/>
      <c r="SSR2" s="99"/>
      <c r="SSS2" s="99"/>
      <c r="SST2" s="99"/>
      <c r="SSU2" s="99"/>
      <c r="SSV2" s="99"/>
      <c r="SSW2" s="99"/>
      <c r="SSX2" s="99"/>
      <c r="SSY2" s="99"/>
      <c r="SSZ2" s="99"/>
      <c r="STA2" s="99"/>
      <c r="STB2" s="99"/>
      <c r="STC2" s="99"/>
      <c r="STD2" s="99"/>
      <c r="STE2" s="99"/>
      <c r="STF2" s="99"/>
      <c r="STG2" s="99"/>
      <c r="STH2" s="99"/>
      <c r="STI2" s="99"/>
      <c r="STJ2" s="99"/>
      <c r="STK2" s="99"/>
      <c r="STL2" s="99"/>
      <c r="STM2" s="99"/>
      <c r="STN2" s="99"/>
      <c r="STO2" s="99"/>
      <c r="STP2" s="99"/>
      <c r="STQ2" s="99"/>
      <c r="STR2" s="99"/>
      <c r="STS2" s="99"/>
      <c r="STT2" s="99"/>
      <c r="STU2" s="99"/>
      <c r="STV2" s="99"/>
      <c r="STW2" s="99"/>
      <c r="STX2" s="99"/>
      <c r="STY2" s="99"/>
      <c r="STZ2" s="99"/>
      <c r="SUA2" s="99"/>
      <c r="SUB2" s="99"/>
      <c r="SUC2" s="99"/>
      <c r="SUD2" s="99"/>
      <c r="SUE2" s="99"/>
      <c r="SUF2" s="99"/>
      <c r="SUG2" s="99"/>
      <c r="SUH2" s="99"/>
      <c r="SUI2" s="99"/>
      <c r="SUJ2" s="99"/>
      <c r="SUK2" s="99"/>
      <c r="SUL2" s="99"/>
      <c r="SUM2" s="99"/>
      <c r="SUN2" s="99"/>
      <c r="SUO2" s="99"/>
      <c r="SUP2" s="99"/>
      <c r="SUQ2" s="99"/>
      <c r="SUR2" s="99"/>
      <c r="SUS2" s="99"/>
      <c r="SUT2" s="99"/>
      <c r="SUU2" s="99"/>
      <c r="SUV2" s="99"/>
      <c r="SUW2" s="99"/>
      <c r="SUX2" s="99"/>
      <c r="SUY2" s="99"/>
      <c r="SUZ2" s="99"/>
      <c r="SVA2" s="99"/>
      <c r="SVB2" s="99"/>
      <c r="SVC2" s="99"/>
      <c r="SVD2" s="99"/>
      <c r="SVE2" s="99"/>
      <c r="SVF2" s="99"/>
      <c r="SVG2" s="99"/>
      <c r="SVH2" s="99"/>
      <c r="SVI2" s="99"/>
      <c r="SVJ2" s="99"/>
      <c r="SVK2" s="99"/>
      <c r="SVL2" s="99"/>
      <c r="SVM2" s="99"/>
      <c r="SVN2" s="99"/>
      <c r="SVO2" s="99"/>
      <c r="SVP2" s="99"/>
      <c r="SVQ2" s="99"/>
      <c r="SVR2" s="99"/>
      <c r="SVS2" s="99"/>
      <c r="SVT2" s="99"/>
      <c r="SVU2" s="99"/>
      <c r="SVV2" s="99"/>
      <c r="SVW2" s="99"/>
      <c r="SVX2" s="99"/>
      <c r="SVY2" s="99"/>
      <c r="SVZ2" s="99"/>
      <c r="SWA2" s="99"/>
      <c r="SWB2" s="99"/>
      <c r="SWC2" s="99"/>
      <c r="SWD2" s="99"/>
      <c r="SWE2" s="99"/>
      <c r="SWF2" s="99"/>
      <c r="SWG2" s="99"/>
      <c r="SWH2" s="99"/>
      <c r="SWI2" s="99"/>
      <c r="SWJ2" s="99"/>
      <c r="SWK2" s="99"/>
      <c r="SWL2" s="99"/>
      <c r="SWM2" s="99"/>
      <c r="SWN2" s="99"/>
      <c r="SWO2" s="99"/>
      <c r="SWP2" s="99"/>
      <c r="SWQ2" s="99"/>
      <c r="SWR2" s="99"/>
      <c r="SWS2" s="99"/>
      <c r="SWT2" s="99"/>
      <c r="SWU2" s="99"/>
      <c r="SWV2" s="99"/>
      <c r="SWW2" s="99"/>
      <c r="SWX2" s="99"/>
      <c r="SWY2" s="99"/>
      <c r="SWZ2" s="99"/>
      <c r="SXA2" s="99"/>
      <c r="SXB2" s="99"/>
      <c r="SXC2" s="99"/>
      <c r="SXD2" s="99"/>
      <c r="SXE2" s="99"/>
      <c r="SXF2" s="99"/>
      <c r="SXG2" s="99"/>
      <c r="SXH2" s="99"/>
      <c r="SXI2" s="99"/>
      <c r="SXJ2" s="99"/>
      <c r="SXK2" s="99"/>
      <c r="SXL2" s="99"/>
      <c r="SXM2" s="99"/>
      <c r="SXN2" s="99"/>
      <c r="SXO2" s="99"/>
      <c r="SXP2" s="99"/>
      <c r="SXQ2" s="99"/>
      <c r="SXR2" s="99"/>
      <c r="SXS2" s="99"/>
      <c r="SXT2" s="99"/>
      <c r="SXU2" s="99"/>
      <c r="SXV2" s="99"/>
      <c r="SXW2" s="99"/>
      <c r="SXX2" s="99"/>
      <c r="SXY2" s="99"/>
      <c r="SXZ2" s="99"/>
      <c r="SYA2" s="99"/>
      <c r="SYB2" s="99"/>
      <c r="SYC2" s="99"/>
      <c r="SYD2" s="99"/>
      <c r="SYE2" s="99"/>
      <c r="SYF2" s="99"/>
      <c r="SYG2" s="99"/>
      <c r="SYH2" s="99"/>
      <c r="SYI2" s="99"/>
      <c r="SYJ2" s="99"/>
      <c r="SYK2" s="99"/>
      <c r="SYL2" s="99"/>
      <c r="SYM2" s="99"/>
      <c r="SYN2" s="99"/>
      <c r="SYO2" s="99"/>
      <c r="SYP2" s="99"/>
      <c r="SYQ2" s="99"/>
      <c r="SYR2" s="99"/>
      <c r="SYS2" s="99"/>
      <c r="SYT2" s="99"/>
      <c r="SYU2" s="99"/>
      <c r="SYV2" s="99"/>
      <c r="SYW2" s="99"/>
      <c r="SYX2" s="99"/>
      <c r="SYY2" s="99"/>
      <c r="SYZ2" s="99"/>
      <c r="SZA2" s="99"/>
      <c r="SZB2" s="99"/>
      <c r="SZC2" s="99"/>
      <c r="SZD2" s="99"/>
      <c r="SZE2" s="99"/>
      <c r="SZF2" s="99"/>
      <c r="SZG2" s="99"/>
      <c r="SZH2" s="99"/>
      <c r="SZI2" s="99"/>
      <c r="SZJ2" s="99"/>
      <c r="SZK2" s="99"/>
      <c r="SZL2" s="99"/>
      <c r="SZM2" s="99"/>
      <c r="SZN2" s="99"/>
      <c r="SZO2" s="99"/>
      <c r="SZP2" s="99"/>
      <c r="SZQ2" s="99"/>
      <c r="SZR2" s="99"/>
      <c r="SZS2" s="99"/>
      <c r="SZT2" s="99"/>
      <c r="SZU2" s="99"/>
      <c r="SZV2" s="99"/>
      <c r="SZW2" s="99"/>
      <c r="SZX2" s="99"/>
      <c r="SZY2" s="99"/>
      <c r="SZZ2" s="99"/>
      <c r="TAA2" s="99"/>
      <c r="TAB2" s="99"/>
      <c r="TAC2" s="99"/>
      <c r="TAD2" s="99"/>
      <c r="TAE2" s="99"/>
      <c r="TAF2" s="99"/>
      <c r="TAG2" s="99"/>
      <c r="TAH2" s="99"/>
      <c r="TAI2" s="99"/>
      <c r="TAJ2" s="99"/>
      <c r="TAK2" s="99"/>
      <c r="TAL2" s="99"/>
      <c r="TAM2" s="99"/>
      <c r="TAN2" s="99"/>
      <c r="TAO2" s="99"/>
      <c r="TAP2" s="99"/>
      <c r="TAQ2" s="99"/>
      <c r="TAR2" s="99"/>
      <c r="TAS2" s="99"/>
      <c r="TAT2" s="99"/>
      <c r="TAU2" s="99"/>
      <c r="TAV2" s="99"/>
      <c r="TAW2" s="99"/>
      <c r="TAX2" s="99"/>
      <c r="TAY2" s="99"/>
      <c r="TAZ2" s="99"/>
      <c r="TBA2" s="99"/>
      <c r="TBB2" s="99"/>
      <c r="TBC2" s="99"/>
      <c r="TBD2" s="99"/>
      <c r="TBE2" s="99"/>
      <c r="TBF2" s="99"/>
      <c r="TBG2" s="99"/>
      <c r="TBH2" s="99"/>
      <c r="TBI2" s="99"/>
      <c r="TBJ2" s="99"/>
      <c r="TBK2" s="99"/>
      <c r="TBL2" s="99"/>
      <c r="TBM2" s="99"/>
      <c r="TBN2" s="99"/>
      <c r="TBO2" s="99"/>
      <c r="TBP2" s="99"/>
      <c r="TBQ2" s="99"/>
      <c r="TBR2" s="99"/>
      <c r="TBS2" s="99"/>
      <c r="TBT2" s="99"/>
      <c r="TBU2" s="99"/>
      <c r="TBV2" s="99"/>
      <c r="TBW2" s="99"/>
      <c r="TBX2" s="99"/>
      <c r="TBY2" s="99"/>
      <c r="TBZ2" s="99"/>
      <c r="TCA2" s="99"/>
      <c r="TCB2" s="99"/>
      <c r="TCC2" s="99"/>
      <c r="TCD2" s="99"/>
      <c r="TCE2" s="99"/>
      <c r="TCF2" s="99"/>
      <c r="TCG2" s="99"/>
      <c r="TCH2" s="99"/>
      <c r="TCI2" s="99"/>
      <c r="TCJ2" s="99"/>
      <c r="TCK2" s="99"/>
      <c r="TCL2" s="99"/>
      <c r="TCM2" s="99"/>
      <c r="TCN2" s="99"/>
      <c r="TCO2" s="99"/>
      <c r="TCP2" s="99"/>
      <c r="TCQ2" s="99"/>
      <c r="TCR2" s="99"/>
      <c r="TCS2" s="99"/>
      <c r="TCT2" s="99"/>
      <c r="TCU2" s="99"/>
      <c r="TCV2" s="99"/>
      <c r="TCW2" s="99"/>
      <c r="TCX2" s="99"/>
      <c r="TCY2" s="99"/>
      <c r="TCZ2" s="99"/>
      <c r="TDA2" s="99"/>
      <c r="TDB2" s="99"/>
      <c r="TDC2" s="99"/>
      <c r="TDD2" s="99"/>
      <c r="TDE2" s="99"/>
      <c r="TDF2" s="99"/>
      <c r="TDG2" s="99"/>
      <c r="TDH2" s="99"/>
      <c r="TDI2" s="99"/>
      <c r="TDJ2" s="99"/>
      <c r="TDK2" s="99"/>
      <c r="TDL2" s="99"/>
      <c r="TDM2" s="99"/>
      <c r="TDN2" s="99"/>
      <c r="TDO2" s="99"/>
      <c r="TDP2" s="99"/>
      <c r="TDQ2" s="99"/>
      <c r="TDR2" s="99"/>
      <c r="TDS2" s="99"/>
      <c r="TDT2" s="99"/>
      <c r="TDU2" s="99"/>
      <c r="TDV2" s="99"/>
      <c r="TDW2" s="99"/>
      <c r="TDX2" s="99"/>
      <c r="TDY2" s="99"/>
      <c r="TDZ2" s="99"/>
      <c r="TEA2" s="99"/>
      <c r="TEB2" s="99"/>
      <c r="TEC2" s="99"/>
      <c r="TED2" s="99"/>
      <c r="TEE2" s="99"/>
      <c r="TEF2" s="99"/>
      <c r="TEG2" s="99"/>
      <c r="TEH2" s="99"/>
      <c r="TEI2" s="99"/>
      <c r="TEJ2" s="99"/>
      <c r="TEK2" s="99"/>
      <c r="TEL2" s="99"/>
      <c r="TEM2" s="99"/>
      <c r="TEN2" s="99"/>
      <c r="TEO2" s="99"/>
      <c r="TEP2" s="99"/>
      <c r="TEQ2" s="99"/>
      <c r="TER2" s="99"/>
      <c r="TES2" s="99"/>
      <c r="TET2" s="99"/>
      <c r="TEU2" s="99"/>
      <c r="TEV2" s="99"/>
      <c r="TEW2" s="99"/>
      <c r="TEX2" s="99"/>
      <c r="TEY2" s="99"/>
      <c r="TEZ2" s="99"/>
      <c r="TFA2" s="99"/>
      <c r="TFB2" s="99"/>
      <c r="TFC2" s="99"/>
      <c r="TFD2" s="99"/>
      <c r="TFE2" s="99"/>
      <c r="TFF2" s="99"/>
      <c r="TFG2" s="99"/>
      <c r="TFH2" s="99"/>
      <c r="TFI2" s="99"/>
      <c r="TFJ2" s="99"/>
      <c r="TFK2" s="99"/>
      <c r="TFL2" s="99"/>
      <c r="TFM2" s="99"/>
      <c r="TFN2" s="99"/>
      <c r="TFO2" s="99"/>
      <c r="TFP2" s="99"/>
      <c r="TFQ2" s="99"/>
      <c r="TFR2" s="99"/>
      <c r="TFS2" s="99"/>
      <c r="TFT2" s="99"/>
      <c r="TFU2" s="99"/>
      <c r="TFV2" s="99"/>
      <c r="TFW2" s="99"/>
      <c r="TFX2" s="99"/>
      <c r="TFY2" s="99"/>
      <c r="TFZ2" s="99"/>
      <c r="TGA2" s="99"/>
      <c r="TGB2" s="99"/>
      <c r="TGC2" s="99"/>
      <c r="TGD2" s="99"/>
      <c r="TGE2" s="99"/>
      <c r="TGF2" s="99"/>
      <c r="TGG2" s="99"/>
      <c r="TGH2" s="99"/>
      <c r="TGI2" s="99"/>
      <c r="TGJ2" s="99"/>
      <c r="TGK2" s="99"/>
      <c r="TGL2" s="99"/>
      <c r="TGM2" s="99"/>
      <c r="TGN2" s="99"/>
      <c r="TGO2" s="99"/>
      <c r="TGP2" s="99"/>
      <c r="TGQ2" s="99"/>
      <c r="TGR2" s="99"/>
      <c r="TGS2" s="99"/>
      <c r="TGT2" s="99"/>
      <c r="TGU2" s="99"/>
      <c r="TGV2" s="99"/>
      <c r="TGW2" s="99"/>
      <c r="TGX2" s="99"/>
      <c r="TGY2" s="99"/>
      <c r="TGZ2" s="99"/>
      <c r="THA2" s="99"/>
      <c r="THB2" s="99"/>
      <c r="THC2" s="99"/>
      <c r="THD2" s="99"/>
      <c r="THE2" s="99"/>
      <c r="THF2" s="99"/>
      <c r="THG2" s="99"/>
      <c r="THH2" s="99"/>
      <c r="THI2" s="99"/>
      <c r="THJ2" s="99"/>
      <c r="THK2" s="99"/>
      <c r="THL2" s="99"/>
      <c r="THM2" s="99"/>
      <c r="THN2" s="99"/>
      <c r="THO2" s="99"/>
      <c r="THP2" s="99"/>
      <c r="THQ2" s="99"/>
      <c r="THR2" s="99"/>
      <c r="THS2" s="99"/>
      <c r="THT2" s="99"/>
      <c r="THU2" s="99"/>
      <c r="THV2" s="99"/>
      <c r="THW2" s="99"/>
      <c r="THX2" s="99"/>
      <c r="THY2" s="99"/>
      <c r="THZ2" s="99"/>
      <c r="TIA2" s="99"/>
      <c r="TIB2" s="99"/>
      <c r="TIC2" s="99"/>
      <c r="TID2" s="99"/>
      <c r="TIE2" s="99"/>
      <c r="TIF2" s="99"/>
      <c r="TIG2" s="99"/>
      <c r="TIH2" s="99"/>
      <c r="TII2" s="99"/>
      <c r="TIJ2" s="99"/>
      <c r="TIK2" s="99"/>
      <c r="TIL2" s="99"/>
      <c r="TIM2" s="99"/>
      <c r="TIN2" s="99"/>
      <c r="TIO2" s="99"/>
      <c r="TIP2" s="99"/>
      <c r="TIQ2" s="99"/>
      <c r="TIR2" s="99"/>
      <c r="TIS2" s="99"/>
      <c r="TIT2" s="99"/>
      <c r="TIU2" s="99"/>
      <c r="TIV2" s="99"/>
      <c r="TIW2" s="99"/>
      <c r="TIX2" s="99"/>
      <c r="TIY2" s="99"/>
      <c r="TIZ2" s="99"/>
      <c r="TJA2" s="99"/>
      <c r="TJB2" s="99"/>
      <c r="TJC2" s="99"/>
      <c r="TJD2" s="99"/>
      <c r="TJE2" s="99"/>
      <c r="TJF2" s="99"/>
      <c r="TJG2" s="99"/>
      <c r="TJH2" s="99"/>
      <c r="TJI2" s="99"/>
      <c r="TJJ2" s="99"/>
      <c r="TJK2" s="99"/>
      <c r="TJL2" s="99"/>
      <c r="TJM2" s="99"/>
      <c r="TJN2" s="99"/>
      <c r="TJO2" s="99"/>
      <c r="TJP2" s="99"/>
      <c r="TJQ2" s="99"/>
      <c r="TJR2" s="99"/>
      <c r="TJS2" s="99"/>
      <c r="TJT2" s="99"/>
      <c r="TJU2" s="99"/>
      <c r="TJV2" s="99"/>
      <c r="TJW2" s="99"/>
      <c r="TJX2" s="99"/>
      <c r="TJY2" s="99"/>
      <c r="TJZ2" s="99"/>
      <c r="TKA2" s="99"/>
      <c r="TKB2" s="99"/>
      <c r="TKC2" s="99"/>
      <c r="TKD2" s="99"/>
      <c r="TKE2" s="99"/>
      <c r="TKF2" s="99"/>
      <c r="TKG2" s="99"/>
      <c r="TKH2" s="99"/>
      <c r="TKI2" s="99"/>
      <c r="TKJ2" s="99"/>
      <c r="TKK2" s="99"/>
      <c r="TKL2" s="99"/>
      <c r="TKM2" s="99"/>
      <c r="TKN2" s="99"/>
      <c r="TKO2" s="99"/>
      <c r="TKP2" s="99"/>
      <c r="TKQ2" s="99"/>
      <c r="TKR2" s="99"/>
      <c r="TKS2" s="99"/>
      <c r="TKT2" s="99"/>
      <c r="TKU2" s="99"/>
      <c r="TKV2" s="99"/>
      <c r="TKW2" s="99"/>
      <c r="TKX2" s="99"/>
      <c r="TKY2" s="99"/>
      <c r="TKZ2" s="99"/>
      <c r="TLA2" s="99"/>
      <c r="TLB2" s="99"/>
      <c r="TLC2" s="99"/>
      <c r="TLD2" s="99"/>
      <c r="TLE2" s="99"/>
      <c r="TLF2" s="99"/>
      <c r="TLG2" s="99"/>
      <c r="TLH2" s="99"/>
      <c r="TLI2" s="99"/>
      <c r="TLJ2" s="99"/>
      <c r="TLK2" s="99"/>
      <c r="TLL2" s="99"/>
      <c r="TLM2" s="99"/>
      <c r="TLN2" s="99"/>
      <c r="TLO2" s="99"/>
      <c r="TLP2" s="99"/>
      <c r="TLQ2" s="99"/>
      <c r="TLR2" s="99"/>
      <c r="TLS2" s="99"/>
      <c r="TLT2" s="99"/>
      <c r="TLU2" s="99"/>
      <c r="TLV2" s="99"/>
      <c r="TLW2" s="99"/>
      <c r="TLX2" s="99"/>
      <c r="TLY2" s="99"/>
      <c r="TLZ2" s="99"/>
      <c r="TMA2" s="99"/>
      <c r="TMB2" s="99"/>
      <c r="TMC2" s="99"/>
      <c r="TMD2" s="99"/>
      <c r="TME2" s="99"/>
      <c r="TMF2" s="99"/>
      <c r="TMG2" s="99"/>
      <c r="TMH2" s="99"/>
      <c r="TMI2" s="99"/>
      <c r="TMJ2" s="99"/>
      <c r="TMK2" s="99"/>
      <c r="TML2" s="99"/>
      <c r="TMM2" s="99"/>
      <c r="TMN2" s="99"/>
      <c r="TMO2" s="99"/>
      <c r="TMP2" s="99"/>
      <c r="TMQ2" s="99"/>
      <c r="TMR2" s="99"/>
      <c r="TMS2" s="99"/>
      <c r="TMT2" s="99"/>
      <c r="TMU2" s="99"/>
      <c r="TMV2" s="99"/>
      <c r="TMW2" s="99"/>
      <c r="TMX2" s="99"/>
      <c r="TMY2" s="99"/>
      <c r="TMZ2" s="99"/>
      <c r="TNA2" s="99"/>
      <c r="TNB2" s="99"/>
      <c r="TNC2" s="99"/>
      <c r="TND2" s="99"/>
      <c r="TNE2" s="99"/>
      <c r="TNF2" s="99"/>
      <c r="TNG2" s="99"/>
      <c r="TNH2" s="99"/>
      <c r="TNI2" s="99"/>
      <c r="TNJ2" s="99"/>
      <c r="TNK2" s="99"/>
      <c r="TNL2" s="99"/>
      <c r="TNM2" s="99"/>
      <c r="TNN2" s="99"/>
      <c r="TNO2" s="99"/>
      <c r="TNP2" s="99"/>
      <c r="TNQ2" s="99"/>
      <c r="TNR2" s="99"/>
      <c r="TNS2" s="99"/>
      <c r="TNT2" s="99"/>
      <c r="TNU2" s="99"/>
      <c r="TNV2" s="99"/>
      <c r="TNW2" s="99"/>
      <c r="TNX2" s="99"/>
      <c r="TNY2" s="99"/>
      <c r="TNZ2" s="99"/>
      <c r="TOA2" s="99"/>
      <c r="TOB2" s="99"/>
      <c r="TOC2" s="99"/>
      <c r="TOD2" s="99"/>
      <c r="TOE2" s="99"/>
      <c r="TOF2" s="99"/>
      <c r="TOG2" s="99"/>
      <c r="TOH2" s="99"/>
      <c r="TOI2" s="99"/>
      <c r="TOJ2" s="99"/>
      <c r="TOK2" s="99"/>
      <c r="TOL2" s="99"/>
      <c r="TOM2" s="99"/>
      <c r="TON2" s="99"/>
      <c r="TOO2" s="99"/>
      <c r="TOP2" s="99"/>
      <c r="TOQ2" s="99"/>
      <c r="TOR2" s="99"/>
      <c r="TOS2" s="99"/>
      <c r="TOT2" s="99"/>
      <c r="TOU2" s="99"/>
      <c r="TOV2" s="99"/>
      <c r="TOW2" s="99"/>
      <c r="TOX2" s="99"/>
      <c r="TOY2" s="99"/>
      <c r="TOZ2" s="99"/>
      <c r="TPA2" s="99"/>
      <c r="TPB2" s="99"/>
      <c r="TPC2" s="99"/>
      <c r="TPD2" s="99"/>
      <c r="TPE2" s="99"/>
      <c r="TPF2" s="99"/>
      <c r="TPG2" s="99"/>
      <c r="TPH2" s="99"/>
      <c r="TPI2" s="99"/>
      <c r="TPJ2" s="99"/>
      <c r="TPK2" s="99"/>
      <c r="TPL2" s="99"/>
      <c r="TPM2" s="99"/>
      <c r="TPN2" s="99"/>
      <c r="TPO2" s="99"/>
      <c r="TPP2" s="99"/>
      <c r="TPQ2" s="99"/>
      <c r="TPR2" s="99"/>
      <c r="TPS2" s="99"/>
      <c r="TPT2" s="99"/>
      <c r="TPU2" s="99"/>
      <c r="TPV2" s="99"/>
      <c r="TPW2" s="99"/>
      <c r="TPX2" s="99"/>
      <c r="TPY2" s="99"/>
      <c r="TPZ2" s="99"/>
      <c r="TQA2" s="99"/>
      <c r="TQB2" s="99"/>
      <c r="TQC2" s="99"/>
      <c r="TQD2" s="99"/>
      <c r="TQE2" s="99"/>
      <c r="TQF2" s="99"/>
      <c r="TQG2" s="99"/>
      <c r="TQH2" s="99"/>
      <c r="TQI2" s="99"/>
      <c r="TQJ2" s="99"/>
      <c r="TQK2" s="99"/>
      <c r="TQL2" s="99"/>
      <c r="TQM2" s="99"/>
      <c r="TQN2" s="99"/>
      <c r="TQO2" s="99"/>
      <c r="TQP2" s="99"/>
      <c r="TQQ2" s="99"/>
      <c r="TQR2" s="99"/>
      <c r="TQS2" s="99"/>
      <c r="TQT2" s="99"/>
      <c r="TQU2" s="99"/>
      <c r="TQV2" s="99"/>
      <c r="TQW2" s="99"/>
      <c r="TQX2" s="99"/>
      <c r="TQY2" s="99"/>
      <c r="TQZ2" s="99"/>
      <c r="TRA2" s="99"/>
      <c r="TRB2" s="99"/>
      <c r="TRC2" s="99"/>
      <c r="TRD2" s="99"/>
      <c r="TRE2" s="99"/>
      <c r="TRF2" s="99"/>
      <c r="TRG2" s="99"/>
      <c r="TRH2" s="99"/>
      <c r="TRI2" s="99"/>
      <c r="TRJ2" s="99"/>
      <c r="TRK2" s="99"/>
      <c r="TRL2" s="99"/>
      <c r="TRM2" s="99"/>
      <c r="TRN2" s="99"/>
      <c r="TRO2" s="99"/>
      <c r="TRP2" s="99"/>
      <c r="TRQ2" s="99"/>
      <c r="TRR2" s="99"/>
      <c r="TRS2" s="99"/>
      <c r="TRT2" s="99"/>
      <c r="TRU2" s="99"/>
      <c r="TRV2" s="99"/>
      <c r="TRW2" s="99"/>
      <c r="TRX2" s="99"/>
      <c r="TRY2" s="99"/>
      <c r="TRZ2" s="99"/>
      <c r="TSA2" s="99"/>
      <c r="TSB2" s="99"/>
      <c r="TSC2" s="99"/>
      <c r="TSD2" s="99"/>
      <c r="TSE2" s="99"/>
      <c r="TSF2" s="99"/>
      <c r="TSG2" s="99"/>
      <c r="TSH2" s="99"/>
      <c r="TSI2" s="99"/>
      <c r="TSJ2" s="99"/>
      <c r="TSK2" s="99"/>
      <c r="TSL2" s="99"/>
      <c r="TSM2" s="99"/>
      <c r="TSN2" s="99"/>
      <c r="TSO2" s="99"/>
      <c r="TSP2" s="99"/>
      <c r="TSQ2" s="99"/>
      <c r="TSR2" s="99"/>
      <c r="TSS2" s="99"/>
      <c r="TST2" s="99"/>
      <c r="TSU2" s="99"/>
      <c r="TSV2" s="99"/>
      <c r="TSW2" s="99"/>
      <c r="TSX2" s="99"/>
      <c r="TSY2" s="99"/>
      <c r="TSZ2" s="99"/>
      <c r="TTA2" s="99"/>
      <c r="TTB2" s="99"/>
      <c r="TTC2" s="99"/>
      <c r="TTD2" s="99"/>
      <c r="TTE2" s="99"/>
      <c r="TTF2" s="99"/>
      <c r="TTG2" s="99"/>
      <c r="TTH2" s="99"/>
      <c r="TTI2" s="99"/>
      <c r="TTJ2" s="99"/>
      <c r="TTK2" s="99"/>
      <c r="TTL2" s="99"/>
      <c r="TTM2" s="99"/>
      <c r="TTN2" s="99"/>
      <c r="TTO2" s="99"/>
      <c r="TTP2" s="99"/>
      <c r="TTQ2" s="99"/>
      <c r="TTR2" s="99"/>
      <c r="TTS2" s="99"/>
      <c r="TTT2" s="99"/>
      <c r="TTU2" s="99"/>
      <c r="TTV2" s="99"/>
      <c r="TTW2" s="99"/>
      <c r="TTX2" s="99"/>
      <c r="TTY2" s="99"/>
      <c r="TTZ2" s="99"/>
      <c r="TUA2" s="99"/>
      <c r="TUB2" s="99"/>
      <c r="TUC2" s="99"/>
      <c r="TUD2" s="99"/>
      <c r="TUE2" s="99"/>
      <c r="TUF2" s="99"/>
      <c r="TUG2" s="99"/>
      <c r="TUH2" s="99"/>
      <c r="TUI2" s="99"/>
      <c r="TUJ2" s="99"/>
      <c r="TUK2" s="99"/>
      <c r="TUL2" s="99"/>
      <c r="TUM2" s="99"/>
      <c r="TUN2" s="99"/>
      <c r="TUO2" s="99"/>
      <c r="TUP2" s="99"/>
      <c r="TUQ2" s="99"/>
      <c r="TUR2" s="99"/>
      <c r="TUS2" s="99"/>
      <c r="TUT2" s="99"/>
      <c r="TUU2" s="99"/>
      <c r="TUV2" s="99"/>
      <c r="TUW2" s="99"/>
      <c r="TUX2" s="99"/>
      <c r="TUY2" s="99"/>
      <c r="TUZ2" s="99"/>
      <c r="TVA2" s="99"/>
      <c r="TVB2" s="99"/>
      <c r="TVC2" s="99"/>
      <c r="TVD2" s="99"/>
      <c r="TVE2" s="99"/>
      <c r="TVF2" s="99"/>
      <c r="TVG2" s="99"/>
      <c r="TVH2" s="99"/>
      <c r="TVI2" s="99"/>
      <c r="TVJ2" s="99"/>
      <c r="TVK2" s="99"/>
      <c r="TVL2" s="99"/>
      <c r="TVM2" s="99"/>
      <c r="TVN2" s="99"/>
      <c r="TVO2" s="99"/>
      <c r="TVP2" s="99"/>
      <c r="TVQ2" s="99"/>
      <c r="TVR2" s="99"/>
      <c r="TVS2" s="99"/>
      <c r="TVT2" s="99"/>
      <c r="TVU2" s="99"/>
      <c r="TVV2" s="99"/>
      <c r="TVW2" s="99"/>
      <c r="TVX2" s="99"/>
      <c r="TVY2" s="99"/>
      <c r="TVZ2" s="99"/>
      <c r="TWA2" s="99"/>
      <c r="TWB2" s="99"/>
      <c r="TWC2" s="99"/>
      <c r="TWD2" s="99"/>
      <c r="TWE2" s="99"/>
      <c r="TWF2" s="99"/>
      <c r="TWG2" s="99"/>
      <c r="TWH2" s="99"/>
      <c r="TWI2" s="99"/>
      <c r="TWJ2" s="99"/>
      <c r="TWK2" s="99"/>
      <c r="TWL2" s="99"/>
      <c r="TWM2" s="99"/>
      <c r="TWN2" s="99"/>
      <c r="TWO2" s="99"/>
      <c r="TWP2" s="99"/>
      <c r="TWQ2" s="99"/>
      <c r="TWR2" s="99"/>
      <c r="TWS2" s="99"/>
      <c r="TWT2" s="99"/>
      <c r="TWU2" s="99"/>
      <c r="TWV2" s="99"/>
      <c r="TWW2" s="99"/>
      <c r="TWX2" s="99"/>
      <c r="TWY2" s="99"/>
      <c r="TWZ2" s="99"/>
      <c r="TXA2" s="99"/>
      <c r="TXB2" s="99"/>
      <c r="TXC2" s="99"/>
      <c r="TXD2" s="99"/>
      <c r="TXE2" s="99"/>
      <c r="TXF2" s="99"/>
      <c r="TXG2" s="99"/>
      <c r="TXH2" s="99"/>
      <c r="TXI2" s="99"/>
      <c r="TXJ2" s="99"/>
      <c r="TXK2" s="99"/>
      <c r="TXL2" s="99"/>
      <c r="TXM2" s="99"/>
      <c r="TXN2" s="99"/>
      <c r="TXO2" s="99"/>
      <c r="TXP2" s="99"/>
      <c r="TXQ2" s="99"/>
      <c r="TXR2" s="99"/>
      <c r="TXS2" s="99"/>
      <c r="TXT2" s="99"/>
      <c r="TXU2" s="99"/>
      <c r="TXV2" s="99"/>
      <c r="TXW2" s="99"/>
      <c r="TXX2" s="99"/>
      <c r="TXY2" s="99"/>
      <c r="TXZ2" s="99"/>
      <c r="TYA2" s="99"/>
      <c r="TYB2" s="99"/>
      <c r="TYC2" s="99"/>
      <c r="TYD2" s="99"/>
      <c r="TYE2" s="99"/>
      <c r="TYF2" s="99"/>
      <c r="TYG2" s="99"/>
      <c r="TYH2" s="99"/>
      <c r="TYI2" s="99"/>
      <c r="TYJ2" s="99"/>
      <c r="TYK2" s="99"/>
      <c r="TYL2" s="99"/>
      <c r="TYM2" s="99"/>
      <c r="TYN2" s="99"/>
      <c r="TYO2" s="99"/>
      <c r="TYP2" s="99"/>
      <c r="TYQ2" s="99"/>
      <c r="TYR2" s="99"/>
      <c r="TYS2" s="99"/>
      <c r="TYT2" s="99"/>
      <c r="TYU2" s="99"/>
      <c r="TYV2" s="99"/>
      <c r="TYW2" s="99"/>
      <c r="TYX2" s="99"/>
      <c r="TYY2" s="99"/>
      <c r="TYZ2" s="99"/>
      <c r="TZA2" s="99"/>
      <c r="TZB2" s="99"/>
      <c r="TZC2" s="99"/>
      <c r="TZD2" s="99"/>
      <c r="TZE2" s="99"/>
      <c r="TZF2" s="99"/>
      <c r="TZG2" s="99"/>
      <c r="TZH2" s="99"/>
      <c r="TZI2" s="99"/>
      <c r="TZJ2" s="99"/>
      <c r="TZK2" s="99"/>
      <c r="TZL2" s="99"/>
      <c r="TZM2" s="99"/>
      <c r="TZN2" s="99"/>
      <c r="TZO2" s="99"/>
      <c r="TZP2" s="99"/>
      <c r="TZQ2" s="99"/>
      <c r="TZR2" s="99"/>
      <c r="TZS2" s="99"/>
      <c r="TZT2" s="99"/>
      <c r="TZU2" s="99"/>
      <c r="TZV2" s="99"/>
      <c r="TZW2" s="99"/>
      <c r="TZX2" s="99"/>
      <c r="TZY2" s="99"/>
      <c r="TZZ2" s="99"/>
      <c r="UAA2" s="99"/>
      <c r="UAB2" s="99"/>
      <c r="UAC2" s="99"/>
      <c r="UAD2" s="99"/>
      <c r="UAE2" s="99"/>
      <c r="UAF2" s="99"/>
      <c r="UAG2" s="99"/>
      <c r="UAH2" s="99"/>
      <c r="UAI2" s="99"/>
      <c r="UAJ2" s="99"/>
      <c r="UAK2" s="99"/>
      <c r="UAL2" s="99"/>
      <c r="UAM2" s="99"/>
      <c r="UAN2" s="99"/>
      <c r="UAO2" s="99"/>
      <c r="UAP2" s="99"/>
      <c r="UAQ2" s="99"/>
      <c r="UAR2" s="99"/>
      <c r="UAS2" s="99"/>
      <c r="UAT2" s="99"/>
      <c r="UAU2" s="99"/>
      <c r="UAV2" s="99"/>
      <c r="UAW2" s="99"/>
      <c r="UAX2" s="99"/>
      <c r="UAY2" s="99"/>
      <c r="UAZ2" s="99"/>
      <c r="UBA2" s="99"/>
      <c r="UBB2" s="99"/>
      <c r="UBC2" s="99"/>
      <c r="UBD2" s="99"/>
      <c r="UBE2" s="99"/>
      <c r="UBF2" s="99"/>
      <c r="UBG2" s="99"/>
      <c r="UBH2" s="99"/>
      <c r="UBI2" s="99"/>
      <c r="UBJ2" s="99"/>
      <c r="UBK2" s="99"/>
      <c r="UBL2" s="99"/>
      <c r="UBM2" s="99"/>
      <c r="UBN2" s="99"/>
      <c r="UBO2" s="99"/>
      <c r="UBP2" s="99"/>
      <c r="UBQ2" s="99"/>
      <c r="UBR2" s="99"/>
      <c r="UBS2" s="99"/>
      <c r="UBT2" s="99"/>
      <c r="UBU2" s="99"/>
      <c r="UBV2" s="99"/>
      <c r="UBW2" s="99"/>
      <c r="UBX2" s="99"/>
      <c r="UBY2" s="99"/>
      <c r="UBZ2" s="99"/>
      <c r="UCA2" s="99"/>
      <c r="UCB2" s="99"/>
      <c r="UCC2" s="99"/>
      <c r="UCD2" s="99"/>
      <c r="UCE2" s="99"/>
      <c r="UCF2" s="99"/>
      <c r="UCG2" s="99"/>
      <c r="UCH2" s="99"/>
      <c r="UCI2" s="99"/>
      <c r="UCJ2" s="99"/>
      <c r="UCK2" s="99"/>
      <c r="UCL2" s="99"/>
      <c r="UCM2" s="99"/>
      <c r="UCN2" s="99"/>
      <c r="UCO2" s="99"/>
      <c r="UCP2" s="99"/>
      <c r="UCQ2" s="99"/>
      <c r="UCR2" s="99"/>
      <c r="UCS2" s="99"/>
      <c r="UCT2" s="99"/>
      <c r="UCU2" s="99"/>
      <c r="UCV2" s="99"/>
      <c r="UCW2" s="99"/>
      <c r="UCX2" s="99"/>
      <c r="UCY2" s="99"/>
      <c r="UCZ2" s="99"/>
      <c r="UDA2" s="99"/>
      <c r="UDB2" s="99"/>
      <c r="UDC2" s="99"/>
      <c r="UDD2" s="99"/>
      <c r="UDE2" s="99"/>
      <c r="UDF2" s="99"/>
      <c r="UDG2" s="99"/>
      <c r="UDH2" s="99"/>
      <c r="UDI2" s="99"/>
      <c r="UDJ2" s="99"/>
      <c r="UDK2" s="99"/>
      <c r="UDL2" s="99"/>
      <c r="UDM2" s="99"/>
      <c r="UDN2" s="99"/>
      <c r="UDO2" s="99"/>
      <c r="UDP2" s="99"/>
      <c r="UDQ2" s="99"/>
      <c r="UDR2" s="99"/>
      <c r="UDS2" s="99"/>
      <c r="UDT2" s="99"/>
      <c r="UDU2" s="99"/>
      <c r="UDV2" s="99"/>
      <c r="UDW2" s="99"/>
      <c r="UDX2" s="99"/>
      <c r="UDY2" s="99"/>
      <c r="UDZ2" s="99"/>
      <c r="UEA2" s="99"/>
      <c r="UEB2" s="99"/>
      <c r="UEC2" s="99"/>
      <c r="UED2" s="99"/>
      <c r="UEE2" s="99"/>
      <c r="UEF2" s="99"/>
      <c r="UEG2" s="99"/>
      <c r="UEH2" s="99"/>
      <c r="UEI2" s="99"/>
      <c r="UEJ2" s="99"/>
      <c r="UEK2" s="99"/>
      <c r="UEL2" s="99"/>
      <c r="UEM2" s="99"/>
      <c r="UEN2" s="99"/>
      <c r="UEO2" s="99"/>
      <c r="UEP2" s="99"/>
      <c r="UEQ2" s="99"/>
      <c r="UER2" s="99"/>
      <c r="UES2" s="99"/>
      <c r="UET2" s="99"/>
      <c r="UEU2" s="99"/>
      <c r="UEV2" s="99"/>
      <c r="UEW2" s="99"/>
      <c r="UEX2" s="99"/>
      <c r="UEY2" s="99"/>
      <c r="UEZ2" s="99"/>
      <c r="UFA2" s="99"/>
      <c r="UFB2" s="99"/>
      <c r="UFC2" s="99"/>
      <c r="UFD2" s="99"/>
      <c r="UFE2" s="99"/>
      <c r="UFF2" s="99"/>
      <c r="UFG2" s="99"/>
      <c r="UFH2" s="99"/>
      <c r="UFI2" s="99"/>
      <c r="UFJ2" s="99"/>
      <c r="UFK2" s="99"/>
      <c r="UFL2" s="99"/>
      <c r="UFM2" s="99"/>
      <c r="UFN2" s="99"/>
      <c r="UFO2" s="99"/>
      <c r="UFP2" s="99"/>
      <c r="UFQ2" s="99"/>
      <c r="UFR2" s="99"/>
      <c r="UFS2" s="99"/>
      <c r="UFT2" s="99"/>
      <c r="UFU2" s="99"/>
      <c r="UFV2" s="99"/>
      <c r="UFW2" s="99"/>
      <c r="UFX2" s="99"/>
      <c r="UFY2" s="99"/>
      <c r="UFZ2" s="99"/>
      <c r="UGA2" s="99"/>
      <c r="UGB2" s="99"/>
      <c r="UGC2" s="99"/>
      <c r="UGD2" s="99"/>
      <c r="UGE2" s="99"/>
      <c r="UGF2" s="99"/>
      <c r="UGG2" s="99"/>
      <c r="UGH2" s="99"/>
      <c r="UGI2" s="99"/>
      <c r="UGJ2" s="99"/>
      <c r="UGK2" s="99"/>
      <c r="UGL2" s="99"/>
      <c r="UGM2" s="99"/>
      <c r="UGN2" s="99"/>
      <c r="UGO2" s="99"/>
      <c r="UGP2" s="99"/>
      <c r="UGQ2" s="99"/>
      <c r="UGR2" s="99"/>
      <c r="UGS2" s="99"/>
      <c r="UGT2" s="99"/>
      <c r="UGU2" s="99"/>
      <c r="UGV2" s="99"/>
      <c r="UGW2" s="99"/>
      <c r="UGX2" s="99"/>
      <c r="UGY2" s="99"/>
      <c r="UGZ2" s="99"/>
      <c r="UHA2" s="99"/>
      <c r="UHB2" s="99"/>
      <c r="UHC2" s="99"/>
      <c r="UHD2" s="99"/>
      <c r="UHE2" s="99"/>
      <c r="UHF2" s="99"/>
      <c r="UHG2" s="99"/>
      <c r="UHH2" s="99"/>
      <c r="UHI2" s="99"/>
      <c r="UHJ2" s="99"/>
      <c r="UHK2" s="99"/>
      <c r="UHL2" s="99"/>
      <c r="UHM2" s="99"/>
      <c r="UHN2" s="99"/>
      <c r="UHO2" s="99"/>
      <c r="UHP2" s="99"/>
      <c r="UHQ2" s="99"/>
      <c r="UHR2" s="99"/>
      <c r="UHS2" s="99"/>
      <c r="UHT2" s="99"/>
      <c r="UHU2" s="99"/>
      <c r="UHV2" s="99"/>
      <c r="UHW2" s="99"/>
      <c r="UHX2" s="99"/>
      <c r="UHY2" s="99"/>
      <c r="UHZ2" s="99"/>
      <c r="UIA2" s="99"/>
      <c r="UIB2" s="99"/>
      <c r="UIC2" s="99"/>
      <c r="UID2" s="99"/>
      <c r="UIE2" s="99"/>
      <c r="UIF2" s="99"/>
      <c r="UIG2" s="99"/>
      <c r="UIH2" s="99"/>
      <c r="UII2" s="99"/>
      <c r="UIJ2" s="99"/>
      <c r="UIK2" s="99"/>
      <c r="UIL2" s="99"/>
      <c r="UIM2" s="99"/>
      <c r="UIN2" s="99"/>
      <c r="UIO2" s="99"/>
      <c r="UIP2" s="99"/>
      <c r="UIQ2" s="99"/>
      <c r="UIR2" s="99"/>
      <c r="UIS2" s="99"/>
      <c r="UIT2" s="99"/>
      <c r="UIU2" s="99"/>
      <c r="UIV2" s="99"/>
      <c r="UIW2" s="99"/>
      <c r="UIX2" s="99"/>
      <c r="UIY2" s="99"/>
      <c r="UIZ2" s="99"/>
      <c r="UJA2" s="99"/>
      <c r="UJB2" s="99"/>
      <c r="UJC2" s="99"/>
      <c r="UJD2" s="99"/>
      <c r="UJE2" s="99"/>
      <c r="UJF2" s="99"/>
      <c r="UJG2" s="99"/>
      <c r="UJH2" s="99"/>
      <c r="UJI2" s="99"/>
      <c r="UJJ2" s="99"/>
      <c r="UJK2" s="99"/>
      <c r="UJL2" s="99"/>
      <c r="UJM2" s="99"/>
      <c r="UJN2" s="99"/>
      <c r="UJO2" s="99"/>
      <c r="UJP2" s="99"/>
      <c r="UJQ2" s="99"/>
      <c r="UJR2" s="99"/>
      <c r="UJS2" s="99"/>
      <c r="UJT2" s="99"/>
      <c r="UJU2" s="99"/>
      <c r="UJV2" s="99"/>
      <c r="UJW2" s="99"/>
      <c r="UJX2" s="99"/>
      <c r="UJY2" s="99"/>
      <c r="UJZ2" s="99"/>
      <c r="UKA2" s="99"/>
      <c r="UKB2" s="99"/>
      <c r="UKC2" s="99"/>
      <c r="UKD2" s="99"/>
      <c r="UKE2" s="99"/>
      <c r="UKF2" s="99"/>
      <c r="UKG2" s="99"/>
      <c r="UKH2" s="99"/>
      <c r="UKI2" s="99"/>
      <c r="UKJ2" s="99"/>
      <c r="UKK2" s="99"/>
      <c r="UKL2" s="99"/>
      <c r="UKM2" s="99"/>
      <c r="UKN2" s="99"/>
      <c r="UKO2" s="99"/>
      <c r="UKP2" s="99"/>
      <c r="UKQ2" s="99"/>
      <c r="UKR2" s="99"/>
      <c r="UKS2" s="99"/>
      <c r="UKT2" s="99"/>
      <c r="UKU2" s="99"/>
      <c r="UKV2" s="99"/>
      <c r="UKW2" s="99"/>
      <c r="UKX2" s="99"/>
      <c r="UKY2" s="99"/>
      <c r="UKZ2" s="99"/>
      <c r="ULA2" s="99"/>
      <c r="ULB2" s="99"/>
      <c r="ULC2" s="99"/>
      <c r="ULD2" s="99"/>
      <c r="ULE2" s="99"/>
      <c r="ULF2" s="99"/>
      <c r="ULG2" s="99"/>
      <c r="ULH2" s="99"/>
      <c r="ULI2" s="99"/>
      <c r="ULJ2" s="99"/>
      <c r="ULK2" s="99"/>
      <c r="ULL2" s="99"/>
      <c r="ULM2" s="99"/>
      <c r="ULN2" s="99"/>
      <c r="ULO2" s="99"/>
      <c r="ULP2" s="99"/>
      <c r="ULQ2" s="99"/>
      <c r="ULR2" s="99"/>
      <c r="ULS2" s="99"/>
      <c r="ULT2" s="99"/>
      <c r="ULU2" s="99"/>
      <c r="ULV2" s="99"/>
      <c r="ULW2" s="99"/>
      <c r="ULX2" s="99"/>
      <c r="ULY2" s="99"/>
      <c r="ULZ2" s="99"/>
      <c r="UMA2" s="99"/>
      <c r="UMB2" s="99"/>
      <c r="UMC2" s="99"/>
      <c r="UMD2" s="99"/>
      <c r="UME2" s="99"/>
      <c r="UMF2" s="99"/>
      <c r="UMG2" s="99"/>
      <c r="UMH2" s="99"/>
      <c r="UMI2" s="99"/>
      <c r="UMJ2" s="99"/>
      <c r="UMK2" s="99"/>
      <c r="UML2" s="99"/>
      <c r="UMM2" s="99"/>
      <c r="UMN2" s="99"/>
      <c r="UMO2" s="99"/>
      <c r="UMP2" s="99"/>
      <c r="UMQ2" s="99"/>
      <c r="UMR2" s="99"/>
      <c r="UMS2" s="99"/>
      <c r="UMT2" s="99"/>
      <c r="UMU2" s="99"/>
      <c r="UMV2" s="99"/>
      <c r="UMW2" s="99"/>
      <c r="UMX2" s="99"/>
      <c r="UMY2" s="99"/>
      <c r="UMZ2" s="99"/>
      <c r="UNA2" s="99"/>
      <c r="UNB2" s="99"/>
      <c r="UNC2" s="99"/>
      <c r="UND2" s="99"/>
      <c r="UNE2" s="99"/>
      <c r="UNF2" s="99"/>
      <c r="UNG2" s="99"/>
      <c r="UNH2" s="99"/>
      <c r="UNI2" s="99"/>
      <c r="UNJ2" s="99"/>
      <c r="UNK2" s="99"/>
      <c r="UNL2" s="99"/>
      <c r="UNM2" s="99"/>
      <c r="UNN2" s="99"/>
      <c r="UNO2" s="99"/>
      <c r="UNP2" s="99"/>
      <c r="UNQ2" s="99"/>
      <c r="UNR2" s="99"/>
      <c r="UNS2" s="99"/>
      <c r="UNT2" s="99"/>
      <c r="UNU2" s="99"/>
      <c r="UNV2" s="99"/>
      <c r="UNW2" s="99"/>
      <c r="UNX2" s="99"/>
      <c r="UNY2" s="99"/>
      <c r="UNZ2" s="99"/>
      <c r="UOA2" s="99"/>
      <c r="UOB2" s="99"/>
      <c r="UOC2" s="99"/>
      <c r="UOD2" s="99"/>
      <c r="UOE2" s="99"/>
      <c r="UOF2" s="99"/>
      <c r="UOG2" s="99"/>
      <c r="UOH2" s="99"/>
      <c r="UOI2" s="99"/>
      <c r="UOJ2" s="99"/>
      <c r="UOK2" s="99"/>
      <c r="UOL2" s="99"/>
      <c r="UOM2" s="99"/>
      <c r="UON2" s="99"/>
      <c r="UOO2" s="99"/>
      <c r="UOP2" s="99"/>
      <c r="UOQ2" s="99"/>
      <c r="UOR2" s="99"/>
      <c r="UOS2" s="99"/>
      <c r="UOT2" s="99"/>
      <c r="UOU2" s="99"/>
      <c r="UOV2" s="99"/>
      <c r="UOW2" s="99"/>
      <c r="UOX2" s="99"/>
      <c r="UOY2" s="99"/>
      <c r="UOZ2" s="99"/>
      <c r="UPA2" s="99"/>
      <c r="UPB2" s="99"/>
      <c r="UPC2" s="99"/>
      <c r="UPD2" s="99"/>
      <c r="UPE2" s="99"/>
      <c r="UPF2" s="99"/>
      <c r="UPG2" s="99"/>
      <c r="UPH2" s="99"/>
      <c r="UPI2" s="99"/>
      <c r="UPJ2" s="99"/>
      <c r="UPK2" s="99"/>
      <c r="UPL2" s="99"/>
      <c r="UPM2" s="99"/>
      <c r="UPN2" s="99"/>
      <c r="UPO2" s="99"/>
      <c r="UPP2" s="99"/>
      <c r="UPQ2" s="99"/>
      <c r="UPR2" s="99"/>
      <c r="UPS2" s="99"/>
      <c r="UPT2" s="99"/>
      <c r="UPU2" s="99"/>
      <c r="UPV2" s="99"/>
      <c r="UPW2" s="99"/>
      <c r="UPX2" s="99"/>
      <c r="UPY2" s="99"/>
      <c r="UPZ2" s="99"/>
      <c r="UQA2" s="99"/>
      <c r="UQB2" s="99"/>
      <c r="UQC2" s="99"/>
      <c r="UQD2" s="99"/>
      <c r="UQE2" s="99"/>
      <c r="UQF2" s="99"/>
      <c r="UQG2" s="99"/>
      <c r="UQH2" s="99"/>
      <c r="UQI2" s="99"/>
      <c r="UQJ2" s="99"/>
      <c r="UQK2" s="99"/>
      <c r="UQL2" s="99"/>
      <c r="UQM2" s="99"/>
      <c r="UQN2" s="99"/>
      <c r="UQO2" s="99"/>
      <c r="UQP2" s="99"/>
      <c r="UQQ2" s="99"/>
      <c r="UQR2" s="99"/>
      <c r="UQS2" s="99"/>
      <c r="UQT2" s="99"/>
      <c r="UQU2" s="99"/>
      <c r="UQV2" s="99"/>
      <c r="UQW2" s="99"/>
      <c r="UQX2" s="99"/>
      <c r="UQY2" s="99"/>
      <c r="UQZ2" s="99"/>
      <c r="URA2" s="99"/>
      <c r="URB2" s="99"/>
      <c r="URC2" s="99"/>
      <c r="URD2" s="99"/>
      <c r="URE2" s="99"/>
      <c r="URF2" s="99"/>
      <c r="URG2" s="99"/>
      <c r="URH2" s="99"/>
      <c r="URI2" s="99"/>
      <c r="URJ2" s="99"/>
      <c r="URK2" s="99"/>
      <c r="URL2" s="99"/>
      <c r="URM2" s="99"/>
      <c r="URN2" s="99"/>
      <c r="URO2" s="99"/>
      <c r="URP2" s="99"/>
      <c r="URQ2" s="99"/>
      <c r="URR2" s="99"/>
      <c r="URS2" s="99"/>
      <c r="URT2" s="99"/>
      <c r="URU2" s="99"/>
      <c r="URV2" s="99"/>
      <c r="URW2" s="99"/>
      <c r="URX2" s="99"/>
      <c r="URY2" s="99"/>
      <c r="URZ2" s="99"/>
      <c r="USA2" s="99"/>
      <c r="USB2" s="99"/>
      <c r="USC2" s="99"/>
      <c r="USD2" s="99"/>
      <c r="USE2" s="99"/>
      <c r="USF2" s="99"/>
      <c r="USG2" s="99"/>
      <c r="USH2" s="99"/>
      <c r="USI2" s="99"/>
      <c r="USJ2" s="99"/>
      <c r="USK2" s="99"/>
      <c r="USL2" s="99"/>
      <c r="USM2" s="99"/>
      <c r="USN2" s="99"/>
      <c r="USO2" s="99"/>
      <c r="USP2" s="99"/>
      <c r="USQ2" s="99"/>
      <c r="USR2" s="99"/>
      <c r="USS2" s="99"/>
      <c r="UST2" s="99"/>
      <c r="USU2" s="99"/>
      <c r="USV2" s="99"/>
      <c r="USW2" s="99"/>
      <c r="USX2" s="99"/>
      <c r="USY2" s="99"/>
      <c r="USZ2" s="99"/>
      <c r="UTA2" s="99"/>
      <c r="UTB2" s="99"/>
      <c r="UTC2" s="99"/>
      <c r="UTD2" s="99"/>
      <c r="UTE2" s="99"/>
      <c r="UTF2" s="99"/>
      <c r="UTG2" s="99"/>
      <c r="UTH2" s="99"/>
      <c r="UTI2" s="99"/>
      <c r="UTJ2" s="99"/>
      <c r="UTK2" s="99"/>
      <c r="UTL2" s="99"/>
      <c r="UTM2" s="99"/>
      <c r="UTN2" s="99"/>
      <c r="UTO2" s="99"/>
      <c r="UTP2" s="99"/>
      <c r="UTQ2" s="99"/>
      <c r="UTR2" s="99"/>
      <c r="UTS2" s="99"/>
      <c r="UTT2" s="99"/>
      <c r="UTU2" s="99"/>
      <c r="UTV2" s="99"/>
      <c r="UTW2" s="99"/>
      <c r="UTX2" s="99"/>
      <c r="UTY2" s="99"/>
      <c r="UTZ2" s="99"/>
      <c r="UUA2" s="99"/>
      <c r="UUB2" s="99"/>
      <c r="UUC2" s="99"/>
      <c r="UUD2" s="99"/>
      <c r="UUE2" s="99"/>
      <c r="UUF2" s="99"/>
      <c r="UUG2" s="99"/>
      <c r="UUH2" s="99"/>
      <c r="UUI2" s="99"/>
      <c r="UUJ2" s="99"/>
      <c r="UUK2" s="99"/>
      <c r="UUL2" s="99"/>
      <c r="UUM2" s="99"/>
      <c r="UUN2" s="99"/>
      <c r="UUO2" s="99"/>
      <c r="UUP2" s="99"/>
      <c r="UUQ2" s="99"/>
      <c r="UUR2" s="99"/>
      <c r="UUS2" s="99"/>
      <c r="UUT2" s="99"/>
      <c r="UUU2" s="99"/>
      <c r="UUV2" s="99"/>
      <c r="UUW2" s="99"/>
      <c r="UUX2" s="99"/>
      <c r="UUY2" s="99"/>
      <c r="UUZ2" s="99"/>
      <c r="UVA2" s="99"/>
      <c r="UVB2" s="99"/>
      <c r="UVC2" s="99"/>
      <c r="UVD2" s="99"/>
      <c r="UVE2" s="99"/>
      <c r="UVF2" s="99"/>
      <c r="UVG2" s="99"/>
      <c r="UVH2" s="99"/>
      <c r="UVI2" s="99"/>
      <c r="UVJ2" s="99"/>
      <c r="UVK2" s="99"/>
      <c r="UVL2" s="99"/>
      <c r="UVM2" s="99"/>
      <c r="UVN2" s="99"/>
      <c r="UVO2" s="99"/>
      <c r="UVP2" s="99"/>
      <c r="UVQ2" s="99"/>
      <c r="UVR2" s="99"/>
      <c r="UVS2" s="99"/>
      <c r="UVT2" s="99"/>
      <c r="UVU2" s="99"/>
      <c r="UVV2" s="99"/>
      <c r="UVW2" s="99"/>
      <c r="UVX2" s="99"/>
      <c r="UVY2" s="99"/>
      <c r="UVZ2" s="99"/>
      <c r="UWA2" s="99"/>
      <c r="UWB2" s="99"/>
      <c r="UWC2" s="99"/>
      <c r="UWD2" s="99"/>
      <c r="UWE2" s="99"/>
      <c r="UWF2" s="99"/>
      <c r="UWG2" s="99"/>
      <c r="UWH2" s="99"/>
      <c r="UWI2" s="99"/>
      <c r="UWJ2" s="99"/>
      <c r="UWK2" s="99"/>
      <c r="UWL2" s="99"/>
      <c r="UWM2" s="99"/>
      <c r="UWN2" s="99"/>
      <c r="UWO2" s="99"/>
      <c r="UWP2" s="99"/>
      <c r="UWQ2" s="99"/>
      <c r="UWR2" s="99"/>
      <c r="UWS2" s="99"/>
      <c r="UWT2" s="99"/>
      <c r="UWU2" s="99"/>
      <c r="UWV2" s="99"/>
      <c r="UWW2" s="99"/>
      <c r="UWX2" s="99"/>
      <c r="UWY2" s="99"/>
      <c r="UWZ2" s="99"/>
      <c r="UXA2" s="99"/>
      <c r="UXB2" s="99"/>
      <c r="UXC2" s="99"/>
      <c r="UXD2" s="99"/>
      <c r="UXE2" s="99"/>
      <c r="UXF2" s="99"/>
      <c r="UXG2" s="99"/>
      <c r="UXH2" s="99"/>
      <c r="UXI2" s="99"/>
      <c r="UXJ2" s="99"/>
      <c r="UXK2" s="99"/>
      <c r="UXL2" s="99"/>
      <c r="UXM2" s="99"/>
      <c r="UXN2" s="99"/>
      <c r="UXO2" s="99"/>
      <c r="UXP2" s="99"/>
      <c r="UXQ2" s="99"/>
      <c r="UXR2" s="99"/>
      <c r="UXS2" s="99"/>
      <c r="UXT2" s="99"/>
      <c r="UXU2" s="99"/>
      <c r="UXV2" s="99"/>
      <c r="UXW2" s="99"/>
      <c r="UXX2" s="99"/>
      <c r="UXY2" s="99"/>
      <c r="UXZ2" s="99"/>
      <c r="UYA2" s="99"/>
      <c r="UYB2" s="99"/>
      <c r="UYC2" s="99"/>
      <c r="UYD2" s="99"/>
      <c r="UYE2" s="99"/>
      <c r="UYF2" s="99"/>
      <c r="UYG2" s="99"/>
      <c r="UYH2" s="99"/>
      <c r="UYI2" s="99"/>
      <c r="UYJ2" s="99"/>
      <c r="UYK2" s="99"/>
      <c r="UYL2" s="99"/>
      <c r="UYM2" s="99"/>
      <c r="UYN2" s="99"/>
      <c r="UYO2" s="99"/>
      <c r="UYP2" s="99"/>
      <c r="UYQ2" s="99"/>
      <c r="UYR2" s="99"/>
      <c r="UYS2" s="99"/>
      <c r="UYT2" s="99"/>
      <c r="UYU2" s="99"/>
      <c r="UYV2" s="99"/>
      <c r="UYW2" s="99"/>
      <c r="UYX2" s="99"/>
      <c r="UYY2" s="99"/>
      <c r="UYZ2" s="99"/>
      <c r="UZA2" s="99"/>
      <c r="UZB2" s="99"/>
      <c r="UZC2" s="99"/>
      <c r="UZD2" s="99"/>
      <c r="UZE2" s="99"/>
      <c r="UZF2" s="99"/>
      <c r="UZG2" s="99"/>
      <c r="UZH2" s="99"/>
      <c r="UZI2" s="99"/>
      <c r="UZJ2" s="99"/>
      <c r="UZK2" s="99"/>
      <c r="UZL2" s="99"/>
      <c r="UZM2" s="99"/>
      <c r="UZN2" s="99"/>
      <c r="UZO2" s="99"/>
      <c r="UZP2" s="99"/>
      <c r="UZQ2" s="99"/>
      <c r="UZR2" s="99"/>
      <c r="UZS2" s="99"/>
      <c r="UZT2" s="99"/>
      <c r="UZU2" s="99"/>
      <c r="UZV2" s="99"/>
      <c r="UZW2" s="99"/>
      <c r="UZX2" s="99"/>
      <c r="UZY2" s="99"/>
      <c r="UZZ2" s="99"/>
      <c r="VAA2" s="99"/>
      <c r="VAB2" s="99"/>
      <c r="VAC2" s="99"/>
      <c r="VAD2" s="99"/>
      <c r="VAE2" s="99"/>
      <c r="VAF2" s="99"/>
      <c r="VAG2" s="99"/>
      <c r="VAH2" s="99"/>
      <c r="VAI2" s="99"/>
      <c r="VAJ2" s="99"/>
      <c r="VAK2" s="99"/>
      <c r="VAL2" s="99"/>
      <c r="VAM2" s="99"/>
      <c r="VAN2" s="99"/>
      <c r="VAO2" s="99"/>
      <c r="VAP2" s="99"/>
      <c r="VAQ2" s="99"/>
      <c r="VAR2" s="99"/>
      <c r="VAS2" s="99"/>
      <c r="VAT2" s="99"/>
      <c r="VAU2" s="99"/>
      <c r="VAV2" s="99"/>
      <c r="VAW2" s="99"/>
      <c r="VAX2" s="99"/>
      <c r="VAY2" s="99"/>
      <c r="VAZ2" s="99"/>
      <c r="VBA2" s="99"/>
      <c r="VBB2" s="99"/>
      <c r="VBC2" s="99"/>
      <c r="VBD2" s="99"/>
      <c r="VBE2" s="99"/>
      <c r="VBF2" s="99"/>
      <c r="VBG2" s="99"/>
      <c r="VBH2" s="99"/>
      <c r="VBI2" s="99"/>
      <c r="VBJ2" s="99"/>
      <c r="VBK2" s="99"/>
      <c r="VBL2" s="99"/>
      <c r="VBM2" s="99"/>
      <c r="VBN2" s="99"/>
      <c r="VBO2" s="99"/>
      <c r="VBP2" s="99"/>
      <c r="VBQ2" s="99"/>
      <c r="VBR2" s="99"/>
      <c r="VBS2" s="99"/>
      <c r="VBT2" s="99"/>
      <c r="VBU2" s="99"/>
      <c r="VBV2" s="99"/>
      <c r="VBW2" s="99"/>
      <c r="VBX2" s="99"/>
      <c r="VBY2" s="99"/>
      <c r="VBZ2" s="99"/>
      <c r="VCA2" s="99"/>
      <c r="VCB2" s="99"/>
      <c r="VCC2" s="99"/>
      <c r="VCD2" s="99"/>
      <c r="VCE2" s="99"/>
      <c r="VCF2" s="99"/>
      <c r="VCG2" s="99"/>
      <c r="VCH2" s="99"/>
      <c r="VCI2" s="99"/>
      <c r="VCJ2" s="99"/>
      <c r="VCK2" s="99"/>
      <c r="VCL2" s="99"/>
      <c r="VCM2" s="99"/>
      <c r="VCN2" s="99"/>
      <c r="VCO2" s="99"/>
      <c r="VCP2" s="99"/>
      <c r="VCQ2" s="99"/>
      <c r="VCR2" s="99"/>
      <c r="VCS2" s="99"/>
      <c r="VCT2" s="99"/>
      <c r="VCU2" s="99"/>
      <c r="VCV2" s="99"/>
      <c r="VCW2" s="99"/>
      <c r="VCX2" s="99"/>
      <c r="VCY2" s="99"/>
      <c r="VCZ2" s="99"/>
      <c r="VDA2" s="99"/>
      <c r="VDB2" s="99"/>
      <c r="VDC2" s="99"/>
      <c r="VDD2" s="99"/>
      <c r="VDE2" s="99"/>
      <c r="VDF2" s="99"/>
      <c r="VDG2" s="99"/>
      <c r="VDH2" s="99"/>
      <c r="VDI2" s="99"/>
      <c r="VDJ2" s="99"/>
      <c r="VDK2" s="99"/>
      <c r="VDL2" s="99"/>
      <c r="VDM2" s="99"/>
      <c r="VDN2" s="99"/>
      <c r="VDO2" s="99"/>
      <c r="VDP2" s="99"/>
      <c r="VDQ2" s="99"/>
      <c r="VDR2" s="99"/>
      <c r="VDS2" s="99"/>
      <c r="VDT2" s="99"/>
      <c r="VDU2" s="99"/>
      <c r="VDV2" s="99"/>
      <c r="VDW2" s="99"/>
      <c r="VDX2" s="99"/>
      <c r="VDY2" s="99"/>
      <c r="VDZ2" s="99"/>
      <c r="VEA2" s="99"/>
      <c r="VEB2" s="99"/>
      <c r="VEC2" s="99"/>
      <c r="VED2" s="99"/>
      <c r="VEE2" s="99"/>
      <c r="VEF2" s="99"/>
      <c r="VEG2" s="99"/>
      <c r="VEH2" s="99"/>
      <c r="VEI2" s="99"/>
      <c r="VEJ2" s="99"/>
      <c r="VEK2" s="99"/>
      <c r="VEL2" s="99"/>
      <c r="VEM2" s="99"/>
      <c r="VEN2" s="99"/>
      <c r="VEO2" s="99"/>
      <c r="VEP2" s="99"/>
      <c r="VEQ2" s="99"/>
      <c r="VER2" s="99"/>
      <c r="VES2" s="99"/>
      <c r="VET2" s="99"/>
      <c r="VEU2" s="99"/>
      <c r="VEV2" s="99"/>
      <c r="VEW2" s="99"/>
      <c r="VEX2" s="99"/>
      <c r="VEY2" s="99"/>
      <c r="VEZ2" s="99"/>
      <c r="VFA2" s="99"/>
      <c r="VFB2" s="99"/>
      <c r="VFC2" s="99"/>
      <c r="VFD2" s="99"/>
      <c r="VFE2" s="99"/>
      <c r="VFF2" s="99"/>
      <c r="VFG2" s="99"/>
      <c r="VFH2" s="99"/>
      <c r="VFI2" s="99"/>
      <c r="VFJ2" s="99"/>
      <c r="VFK2" s="99"/>
      <c r="VFL2" s="99"/>
      <c r="VFM2" s="99"/>
      <c r="VFN2" s="99"/>
      <c r="VFO2" s="99"/>
      <c r="VFP2" s="99"/>
      <c r="VFQ2" s="99"/>
      <c r="VFR2" s="99"/>
      <c r="VFS2" s="99"/>
      <c r="VFT2" s="99"/>
      <c r="VFU2" s="99"/>
      <c r="VFV2" s="99"/>
      <c r="VFW2" s="99"/>
      <c r="VFX2" s="99"/>
      <c r="VFY2" s="99"/>
      <c r="VFZ2" s="99"/>
      <c r="VGA2" s="99"/>
      <c r="VGB2" s="99"/>
      <c r="VGC2" s="99"/>
      <c r="VGD2" s="99"/>
      <c r="VGE2" s="99"/>
      <c r="VGF2" s="99"/>
      <c r="VGG2" s="99"/>
      <c r="VGH2" s="99"/>
      <c r="VGI2" s="99"/>
      <c r="VGJ2" s="99"/>
      <c r="VGK2" s="99"/>
      <c r="VGL2" s="99"/>
      <c r="VGM2" s="99"/>
      <c r="VGN2" s="99"/>
      <c r="VGO2" s="99"/>
      <c r="VGP2" s="99"/>
      <c r="VGQ2" s="99"/>
      <c r="VGR2" s="99"/>
      <c r="VGS2" s="99"/>
      <c r="VGT2" s="99"/>
      <c r="VGU2" s="99"/>
      <c r="VGV2" s="99"/>
      <c r="VGW2" s="99"/>
      <c r="VGX2" s="99"/>
      <c r="VGY2" s="99"/>
      <c r="VGZ2" s="99"/>
      <c r="VHA2" s="99"/>
      <c r="VHB2" s="99"/>
      <c r="VHC2" s="99"/>
      <c r="VHD2" s="99"/>
      <c r="VHE2" s="99"/>
      <c r="VHF2" s="99"/>
      <c r="VHG2" s="99"/>
      <c r="VHH2" s="99"/>
      <c r="VHI2" s="99"/>
      <c r="VHJ2" s="99"/>
      <c r="VHK2" s="99"/>
      <c r="VHL2" s="99"/>
      <c r="VHM2" s="99"/>
      <c r="VHN2" s="99"/>
      <c r="VHO2" s="99"/>
      <c r="VHP2" s="99"/>
      <c r="VHQ2" s="99"/>
      <c r="VHR2" s="99"/>
      <c r="VHS2" s="99"/>
      <c r="VHT2" s="99"/>
      <c r="VHU2" s="99"/>
      <c r="VHV2" s="99"/>
      <c r="VHW2" s="99"/>
      <c r="VHX2" s="99"/>
      <c r="VHY2" s="99"/>
      <c r="VHZ2" s="99"/>
      <c r="VIA2" s="99"/>
      <c r="VIB2" s="99"/>
      <c r="VIC2" s="99"/>
      <c r="VID2" s="99"/>
      <c r="VIE2" s="99"/>
      <c r="VIF2" s="99"/>
      <c r="VIG2" s="99"/>
      <c r="VIH2" s="99"/>
      <c r="VII2" s="99"/>
      <c r="VIJ2" s="99"/>
      <c r="VIK2" s="99"/>
      <c r="VIL2" s="99"/>
      <c r="VIM2" s="99"/>
      <c r="VIN2" s="99"/>
      <c r="VIO2" s="99"/>
      <c r="VIP2" s="99"/>
      <c r="VIQ2" s="99"/>
      <c r="VIR2" s="99"/>
      <c r="VIS2" s="99"/>
      <c r="VIT2" s="99"/>
      <c r="VIU2" s="99"/>
      <c r="VIV2" s="99"/>
      <c r="VIW2" s="99"/>
      <c r="VIX2" s="99"/>
      <c r="VIY2" s="99"/>
      <c r="VIZ2" s="99"/>
      <c r="VJA2" s="99"/>
      <c r="VJB2" s="99"/>
      <c r="VJC2" s="99"/>
      <c r="VJD2" s="99"/>
      <c r="VJE2" s="99"/>
      <c r="VJF2" s="99"/>
      <c r="VJG2" s="99"/>
      <c r="VJH2" s="99"/>
      <c r="VJI2" s="99"/>
      <c r="VJJ2" s="99"/>
      <c r="VJK2" s="99"/>
      <c r="VJL2" s="99"/>
      <c r="VJM2" s="99"/>
      <c r="VJN2" s="99"/>
      <c r="VJO2" s="99"/>
      <c r="VJP2" s="99"/>
      <c r="VJQ2" s="99"/>
      <c r="VJR2" s="99"/>
      <c r="VJS2" s="99"/>
      <c r="VJT2" s="99"/>
      <c r="VJU2" s="99"/>
      <c r="VJV2" s="99"/>
      <c r="VJW2" s="99"/>
      <c r="VJX2" s="99"/>
      <c r="VJY2" s="99"/>
      <c r="VJZ2" s="99"/>
      <c r="VKA2" s="99"/>
      <c r="VKB2" s="99"/>
      <c r="VKC2" s="99"/>
      <c r="VKD2" s="99"/>
      <c r="VKE2" s="99"/>
      <c r="VKF2" s="99"/>
      <c r="VKG2" s="99"/>
      <c r="VKH2" s="99"/>
      <c r="VKI2" s="99"/>
      <c r="VKJ2" s="99"/>
      <c r="VKK2" s="99"/>
      <c r="VKL2" s="99"/>
      <c r="VKM2" s="99"/>
      <c r="VKN2" s="99"/>
      <c r="VKO2" s="99"/>
      <c r="VKP2" s="99"/>
      <c r="VKQ2" s="99"/>
      <c r="VKR2" s="99"/>
      <c r="VKS2" s="99"/>
      <c r="VKT2" s="99"/>
      <c r="VKU2" s="99"/>
      <c r="VKV2" s="99"/>
      <c r="VKW2" s="99"/>
      <c r="VKX2" s="99"/>
      <c r="VKY2" s="99"/>
      <c r="VKZ2" s="99"/>
      <c r="VLA2" s="99"/>
      <c r="VLB2" s="99"/>
      <c r="VLC2" s="99"/>
      <c r="VLD2" s="99"/>
      <c r="VLE2" s="99"/>
      <c r="VLF2" s="99"/>
      <c r="VLG2" s="99"/>
      <c r="VLH2" s="99"/>
      <c r="VLI2" s="99"/>
      <c r="VLJ2" s="99"/>
      <c r="VLK2" s="99"/>
      <c r="VLL2" s="99"/>
      <c r="VLM2" s="99"/>
      <c r="VLN2" s="99"/>
      <c r="VLO2" s="99"/>
      <c r="VLP2" s="99"/>
      <c r="VLQ2" s="99"/>
      <c r="VLR2" s="99"/>
      <c r="VLS2" s="99"/>
      <c r="VLT2" s="99"/>
      <c r="VLU2" s="99"/>
      <c r="VLV2" s="99"/>
      <c r="VLW2" s="99"/>
      <c r="VLX2" s="99"/>
      <c r="VLY2" s="99"/>
      <c r="VLZ2" s="99"/>
      <c r="VMA2" s="99"/>
      <c r="VMB2" s="99"/>
      <c r="VMC2" s="99"/>
      <c r="VMD2" s="99"/>
      <c r="VME2" s="99"/>
      <c r="VMF2" s="99"/>
      <c r="VMG2" s="99"/>
      <c r="VMH2" s="99"/>
      <c r="VMI2" s="99"/>
      <c r="VMJ2" s="99"/>
      <c r="VMK2" s="99"/>
      <c r="VML2" s="99"/>
      <c r="VMM2" s="99"/>
      <c r="VMN2" s="99"/>
      <c r="VMO2" s="99"/>
      <c r="VMP2" s="99"/>
      <c r="VMQ2" s="99"/>
      <c r="VMR2" s="99"/>
      <c r="VMS2" s="99"/>
      <c r="VMT2" s="99"/>
      <c r="VMU2" s="99"/>
      <c r="VMV2" s="99"/>
      <c r="VMW2" s="99"/>
      <c r="VMX2" s="99"/>
      <c r="VMY2" s="99"/>
      <c r="VMZ2" s="99"/>
      <c r="VNA2" s="99"/>
      <c r="VNB2" s="99"/>
      <c r="VNC2" s="99"/>
      <c r="VND2" s="99"/>
      <c r="VNE2" s="99"/>
      <c r="VNF2" s="99"/>
      <c r="VNG2" s="99"/>
      <c r="VNH2" s="99"/>
      <c r="VNI2" s="99"/>
      <c r="VNJ2" s="99"/>
      <c r="VNK2" s="99"/>
      <c r="VNL2" s="99"/>
      <c r="VNM2" s="99"/>
      <c r="VNN2" s="99"/>
      <c r="VNO2" s="99"/>
      <c r="VNP2" s="99"/>
      <c r="VNQ2" s="99"/>
      <c r="VNR2" s="99"/>
      <c r="VNS2" s="99"/>
      <c r="VNT2" s="99"/>
      <c r="VNU2" s="99"/>
      <c r="VNV2" s="99"/>
      <c r="VNW2" s="99"/>
      <c r="VNX2" s="99"/>
      <c r="VNY2" s="99"/>
      <c r="VNZ2" s="99"/>
      <c r="VOA2" s="99"/>
      <c r="VOB2" s="99"/>
      <c r="VOC2" s="99"/>
      <c r="VOD2" s="99"/>
      <c r="VOE2" s="99"/>
      <c r="VOF2" s="99"/>
      <c r="VOG2" s="99"/>
      <c r="VOH2" s="99"/>
      <c r="VOI2" s="99"/>
      <c r="VOJ2" s="99"/>
      <c r="VOK2" s="99"/>
      <c r="VOL2" s="99"/>
      <c r="VOM2" s="99"/>
      <c r="VON2" s="99"/>
      <c r="VOO2" s="99"/>
      <c r="VOP2" s="99"/>
      <c r="VOQ2" s="99"/>
      <c r="VOR2" s="99"/>
      <c r="VOS2" s="99"/>
      <c r="VOT2" s="99"/>
      <c r="VOU2" s="99"/>
      <c r="VOV2" s="99"/>
      <c r="VOW2" s="99"/>
      <c r="VOX2" s="99"/>
      <c r="VOY2" s="99"/>
      <c r="VOZ2" s="99"/>
      <c r="VPA2" s="99"/>
      <c r="VPB2" s="99"/>
      <c r="VPC2" s="99"/>
      <c r="VPD2" s="99"/>
      <c r="VPE2" s="99"/>
      <c r="VPF2" s="99"/>
      <c r="VPG2" s="99"/>
      <c r="VPH2" s="99"/>
      <c r="VPI2" s="99"/>
      <c r="VPJ2" s="99"/>
      <c r="VPK2" s="99"/>
      <c r="VPL2" s="99"/>
      <c r="VPM2" s="99"/>
      <c r="VPN2" s="99"/>
      <c r="VPO2" s="99"/>
      <c r="VPP2" s="99"/>
      <c r="VPQ2" s="99"/>
      <c r="VPR2" s="99"/>
      <c r="VPS2" s="99"/>
      <c r="VPT2" s="99"/>
      <c r="VPU2" s="99"/>
      <c r="VPV2" s="99"/>
      <c r="VPW2" s="99"/>
      <c r="VPX2" s="99"/>
      <c r="VPY2" s="99"/>
      <c r="VPZ2" s="99"/>
      <c r="VQA2" s="99"/>
      <c r="VQB2" s="99"/>
      <c r="VQC2" s="99"/>
      <c r="VQD2" s="99"/>
      <c r="VQE2" s="99"/>
      <c r="VQF2" s="99"/>
      <c r="VQG2" s="99"/>
      <c r="VQH2" s="99"/>
      <c r="VQI2" s="99"/>
      <c r="VQJ2" s="99"/>
      <c r="VQK2" s="99"/>
      <c r="VQL2" s="99"/>
      <c r="VQM2" s="99"/>
      <c r="VQN2" s="99"/>
      <c r="VQO2" s="99"/>
      <c r="VQP2" s="99"/>
      <c r="VQQ2" s="99"/>
      <c r="VQR2" s="99"/>
      <c r="VQS2" s="99"/>
      <c r="VQT2" s="99"/>
      <c r="VQU2" s="99"/>
      <c r="VQV2" s="99"/>
      <c r="VQW2" s="99"/>
      <c r="VQX2" s="99"/>
      <c r="VQY2" s="99"/>
      <c r="VQZ2" s="99"/>
      <c r="VRA2" s="99"/>
      <c r="VRB2" s="99"/>
      <c r="VRC2" s="99"/>
      <c r="VRD2" s="99"/>
      <c r="VRE2" s="99"/>
      <c r="VRF2" s="99"/>
      <c r="VRG2" s="99"/>
      <c r="VRH2" s="99"/>
      <c r="VRI2" s="99"/>
      <c r="VRJ2" s="99"/>
      <c r="VRK2" s="99"/>
      <c r="VRL2" s="99"/>
      <c r="VRM2" s="99"/>
      <c r="VRN2" s="99"/>
      <c r="VRO2" s="99"/>
      <c r="VRP2" s="99"/>
      <c r="VRQ2" s="99"/>
      <c r="VRR2" s="99"/>
      <c r="VRS2" s="99"/>
      <c r="VRT2" s="99"/>
      <c r="VRU2" s="99"/>
      <c r="VRV2" s="99"/>
      <c r="VRW2" s="99"/>
      <c r="VRX2" s="99"/>
      <c r="VRY2" s="99"/>
      <c r="VRZ2" s="99"/>
      <c r="VSA2" s="99"/>
      <c r="VSB2" s="99"/>
      <c r="VSC2" s="99"/>
      <c r="VSD2" s="99"/>
      <c r="VSE2" s="99"/>
      <c r="VSF2" s="99"/>
      <c r="VSG2" s="99"/>
      <c r="VSH2" s="99"/>
      <c r="VSI2" s="99"/>
      <c r="VSJ2" s="99"/>
      <c r="VSK2" s="99"/>
      <c r="VSL2" s="99"/>
      <c r="VSM2" s="99"/>
      <c r="VSN2" s="99"/>
      <c r="VSO2" s="99"/>
      <c r="VSP2" s="99"/>
      <c r="VSQ2" s="99"/>
      <c r="VSR2" s="99"/>
      <c r="VSS2" s="99"/>
      <c r="VST2" s="99"/>
      <c r="VSU2" s="99"/>
      <c r="VSV2" s="99"/>
      <c r="VSW2" s="99"/>
      <c r="VSX2" s="99"/>
      <c r="VSY2" s="99"/>
      <c r="VSZ2" s="99"/>
      <c r="VTA2" s="99"/>
      <c r="VTB2" s="99"/>
      <c r="VTC2" s="99"/>
      <c r="VTD2" s="99"/>
      <c r="VTE2" s="99"/>
      <c r="VTF2" s="99"/>
      <c r="VTG2" s="99"/>
      <c r="VTH2" s="99"/>
      <c r="VTI2" s="99"/>
      <c r="VTJ2" s="99"/>
      <c r="VTK2" s="99"/>
      <c r="VTL2" s="99"/>
      <c r="VTM2" s="99"/>
      <c r="VTN2" s="99"/>
      <c r="VTO2" s="99"/>
      <c r="VTP2" s="99"/>
      <c r="VTQ2" s="99"/>
      <c r="VTR2" s="99"/>
      <c r="VTS2" s="99"/>
      <c r="VTT2" s="99"/>
      <c r="VTU2" s="99"/>
      <c r="VTV2" s="99"/>
      <c r="VTW2" s="99"/>
      <c r="VTX2" s="99"/>
      <c r="VTY2" s="99"/>
      <c r="VTZ2" s="99"/>
      <c r="VUA2" s="99"/>
      <c r="VUB2" s="99"/>
      <c r="VUC2" s="99"/>
      <c r="VUD2" s="99"/>
      <c r="VUE2" s="99"/>
      <c r="VUF2" s="99"/>
      <c r="VUG2" s="99"/>
      <c r="VUH2" s="99"/>
      <c r="VUI2" s="99"/>
      <c r="VUJ2" s="99"/>
      <c r="VUK2" s="99"/>
      <c r="VUL2" s="99"/>
      <c r="VUM2" s="99"/>
      <c r="VUN2" s="99"/>
      <c r="VUO2" s="99"/>
      <c r="VUP2" s="99"/>
      <c r="VUQ2" s="99"/>
      <c r="VUR2" s="99"/>
      <c r="VUS2" s="99"/>
      <c r="VUT2" s="99"/>
      <c r="VUU2" s="99"/>
      <c r="VUV2" s="99"/>
      <c r="VUW2" s="99"/>
      <c r="VUX2" s="99"/>
      <c r="VUY2" s="99"/>
      <c r="VUZ2" s="99"/>
      <c r="VVA2" s="99"/>
      <c r="VVB2" s="99"/>
      <c r="VVC2" s="99"/>
      <c r="VVD2" s="99"/>
      <c r="VVE2" s="99"/>
      <c r="VVF2" s="99"/>
      <c r="VVG2" s="99"/>
      <c r="VVH2" s="99"/>
      <c r="VVI2" s="99"/>
      <c r="VVJ2" s="99"/>
      <c r="VVK2" s="99"/>
      <c r="VVL2" s="99"/>
      <c r="VVM2" s="99"/>
      <c r="VVN2" s="99"/>
      <c r="VVO2" s="99"/>
      <c r="VVP2" s="99"/>
      <c r="VVQ2" s="99"/>
      <c r="VVR2" s="99"/>
      <c r="VVS2" s="99"/>
      <c r="VVT2" s="99"/>
      <c r="VVU2" s="99"/>
      <c r="VVV2" s="99"/>
      <c r="VVW2" s="99"/>
      <c r="VVX2" s="99"/>
      <c r="VVY2" s="99"/>
      <c r="VVZ2" s="99"/>
      <c r="VWA2" s="99"/>
      <c r="VWB2" s="99"/>
      <c r="VWC2" s="99"/>
      <c r="VWD2" s="99"/>
      <c r="VWE2" s="99"/>
      <c r="VWF2" s="99"/>
      <c r="VWG2" s="99"/>
      <c r="VWH2" s="99"/>
      <c r="VWI2" s="99"/>
      <c r="VWJ2" s="99"/>
      <c r="VWK2" s="99"/>
      <c r="VWL2" s="99"/>
      <c r="VWM2" s="99"/>
      <c r="VWN2" s="99"/>
      <c r="VWO2" s="99"/>
      <c r="VWP2" s="99"/>
      <c r="VWQ2" s="99"/>
      <c r="VWR2" s="99"/>
      <c r="VWS2" s="99"/>
      <c r="VWT2" s="99"/>
      <c r="VWU2" s="99"/>
      <c r="VWV2" s="99"/>
      <c r="VWW2" s="99"/>
      <c r="VWX2" s="99"/>
      <c r="VWY2" s="99"/>
      <c r="VWZ2" s="99"/>
      <c r="VXA2" s="99"/>
      <c r="VXB2" s="99"/>
      <c r="VXC2" s="99"/>
      <c r="VXD2" s="99"/>
      <c r="VXE2" s="99"/>
      <c r="VXF2" s="99"/>
      <c r="VXG2" s="99"/>
      <c r="VXH2" s="99"/>
      <c r="VXI2" s="99"/>
      <c r="VXJ2" s="99"/>
      <c r="VXK2" s="99"/>
      <c r="VXL2" s="99"/>
      <c r="VXM2" s="99"/>
      <c r="VXN2" s="99"/>
      <c r="VXO2" s="99"/>
      <c r="VXP2" s="99"/>
      <c r="VXQ2" s="99"/>
      <c r="VXR2" s="99"/>
      <c r="VXS2" s="99"/>
      <c r="VXT2" s="99"/>
      <c r="VXU2" s="99"/>
      <c r="VXV2" s="99"/>
      <c r="VXW2" s="99"/>
      <c r="VXX2" s="99"/>
      <c r="VXY2" s="99"/>
      <c r="VXZ2" s="99"/>
      <c r="VYA2" s="99"/>
      <c r="VYB2" s="99"/>
      <c r="VYC2" s="99"/>
      <c r="VYD2" s="99"/>
      <c r="VYE2" s="99"/>
      <c r="VYF2" s="99"/>
      <c r="VYG2" s="99"/>
      <c r="VYH2" s="99"/>
      <c r="VYI2" s="99"/>
      <c r="VYJ2" s="99"/>
      <c r="VYK2" s="99"/>
      <c r="VYL2" s="99"/>
      <c r="VYM2" s="99"/>
      <c r="VYN2" s="99"/>
      <c r="VYO2" s="99"/>
      <c r="VYP2" s="99"/>
      <c r="VYQ2" s="99"/>
      <c r="VYR2" s="99"/>
      <c r="VYS2" s="99"/>
      <c r="VYT2" s="99"/>
      <c r="VYU2" s="99"/>
      <c r="VYV2" s="99"/>
      <c r="VYW2" s="99"/>
      <c r="VYX2" s="99"/>
      <c r="VYY2" s="99"/>
      <c r="VYZ2" s="99"/>
      <c r="VZA2" s="99"/>
      <c r="VZB2" s="99"/>
      <c r="VZC2" s="99"/>
      <c r="VZD2" s="99"/>
      <c r="VZE2" s="99"/>
      <c r="VZF2" s="99"/>
      <c r="VZG2" s="99"/>
      <c r="VZH2" s="99"/>
      <c r="VZI2" s="99"/>
      <c r="VZJ2" s="99"/>
      <c r="VZK2" s="99"/>
      <c r="VZL2" s="99"/>
      <c r="VZM2" s="99"/>
      <c r="VZN2" s="99"/>
      <c r="VZO2" s="99"/>
      <c r="VZP2" s="99"/>
      <c r="VZQ2" s="99"/>
      <c r="VZR2" s="99"/>
      <c r="VZS2" s="99"/>
      <c r="VZT2" s="99"/>
      <c r="VZU2" s="99"/>
      <c r="VZV2" s="99"/>
      <c r="VZW2" s="99"/>
      <c r="VZX2" s="99"/>
      <c r="VZY2" s="99"/>
      <c r="VZZ2" s="99"/>
      <c r="WAA2" s="99"/>
      <c r="WAB2" s="99"/>
      <c r="WAC2" s="99"/>
      <c r="WAD2" s="99"/>
      <c r="WAE2" s="99"/>
      <c r="WAF2" s="99"/>
      <c r="WAG2" s="99"/>
      <c r="WAH2" s="99"/>
      <c r="WAI2" s="99"/>
      <c r="WAJ2" s="99"/>
      <c r="WAK2" s="99"/>
      <c r="WAL2" s="99"/>
      <c r="WAM2" s="99"/>
      <c r="WAN2" s="99"/>
      <c r="WAO2" s="99"/>
      <c r="WAP2" s="99"/>
      <c r="WAQ2" s="99"/>
      <c r="WAR2" s="99"/>
      <c r="WAS2" s="99"/>
      <c r="WAT2" s="99"/>
      <c r="WAU2" s="99"/>
      <c r="WAV2" s="99"/>
      <c r="WAW2" s="99"/>
      <c r="WAX2" s="99"/>
      <c r="WAY2" s="99"/>
      <c r="WAZ2" s="99"/>
      <c r="WBA2" s="99"/>
      <c r="WBB2" s="99"/>
      <c r="WBC2" s="99"/>
      <c r="WBD2" s="99"/>
      <c r="WBE2" s="99"/>
      <c r="WBF2" s="99"/>
      <c r="WBG2" s="99"/>
      <c r="WBH2" s="99"/>
      <c r="WBI2" s="99"/>
      <c r="WBJ2" s="99"/>
      <c r="WBK2" s="99"/>
      <c r="WBL2" s="99"/>
      <c r="WBM2" s="99"/>
      <c r="WBN2" s="99"/>
      <c r="WBO2" s="99"/>
      <c r="WBP2" s="99"/>
      <c r="WBQ2" s="99"/>
      <c r="WBR2" s="99"/>
      <c r="WBS2" s="99"/>
      <c r="WBT2" s="99"/>
      <c r="WBU2" s="99"/>
      <c r="WBV2" s="99"/>
      <c r="WBW2" s="99"/>
      <c r="WBX2" s="99"/>
      <c r="WBY2" s="99"/>
      <c r="WBZ2" s="99"/>
      <c r="WCA2" s="99"/>
      <c r="WCB2" s="99"/>
      <c r="WCC2" s="99"/>
      <c r="WCD2" s="99"/>
      <c r="WCE2" s="99"/>
      <c r="WCF2" s="99"/>
      <c r="WCG2" s="99"/>
      <c r="WCH2" s="99"/>
      <c r="WCI2" s="99"/>
      <c r="WCJ2" s="99"/>
      <c r="WCK2" s="99"/>
      <c r="WCL2" s="99"/>
      <c r="WCM2" s="99"/>
      <c r="WCN2" s="99"/>
      <c r="WCO2" s="99"/>
      <c r="WCP2" s="99"/>
      <c r="WCQ2" s="99"/>
      <c r="WCR2" s="99"/>
      <c r="WCS2" s="99"/>
      <c r="WCT2" s="99"/>
      <c r="WCU2" s="99"/>
      <c r="WCV2" s="99"/>
      <c r="WCW2" s="99"/>
      <c r="WCX2" s="99"/>
      <c r="WCY2" s="99"/>
      <c r="WCZ2" s="99"/>
      <c r="WDA2" s="99"/>
      <c r="WDB2" s="99"/>
      <c r="WDC2" s="99"/>
      <c r="WDD2" s="99"/>
      <c r="WDE2" s="99"/>
      <c r="WDF2" s="99"/>
      <c r="WDG2" s="99"/>
      <c r="WDH2" s="99"/>
      <c r="WDI2" s="99"/>
      <c r="WDJ2" s="99"/>
      <c r="WDK2" s="99"/>
      <c r="WDL2" s="99"/>
      <c r="WDM2" s="99"/>
      <c r="WDN2" s="99"/>
      <c r="WDO2" s="99"/>
      <c r="WDP2" s="99"/>
      <c r="WDQ2" s="99"/>
      <c r="WDR2" s="99"/>
      <c r="WDS2" s="99"/>
      <c r="WDT2" s="99"/>
      <c r="WDU2" s="99"/>
      <c r="WDV2" s="99"/>
      <c r="WDW2" s="99"/>
      <c r="WDX2" s="99"/>
      <c r="WDY2" s="99"/>
      <c r="WDZ2" s="99"/>
      <c r="WEA2" s="99"/>
      <c r="WEB2" s="99"/>
      <c r="WEC2" s="99"/>
      <c r="WED2" s="99"/>
      <c r="WEE2" s="99"/>
      <c r="WEF2" s="99"/>
      <c r="WEG2" s="99"/>
      <c r="WEH2" s="99"/>
      <c r="WEI2" s="99"/>
      <c r="WEJ2" s="99"/>
      <c r="WEK2" s="99"/>
      <c r="WEL2" s="99"/>
      <c r="WEM2" s="99"/>
      <c r="WEN2" s="99"/>
      <c r="WEO2" s="99"/>
      <c r="WEP2" s="99"/>
      <c r="WEQ2" s="99"/>
      <c r="WER2" s="99"/>
      <c r="WES2" s="99"/>
      <c r="WET2" s="99"/>
      <c r="WEU2" s="99"/>
      <c r="WEV2" s="99"/>
      <c r="WEW2" s="99"/>
      <c r="WEX2" s="99"/>
      <c r="WEY2" s="99"/>
      <c r="WEZ2" s="99"/>
      <c r="WFA2" s="99"/>
      <c r="WFB2" s="99"/>
      <c r="WFC2" s="99"/>
      <c r="WFD2" s="99"/>
      <c r="WFE2" s="99"/>
      <c r="WFF2" s="99"/>
      <c r="WFG2" s="99"/>
      <c r="WFH2" s="99"/>
      <c r="WFI2" s="99"/>
      <c r="WFJ2" s="99"/>
      <c r="WFK2" s="99"/>
      <c r="WFL2" s="99"/>
      <c r="WFM2" s="99"/>
      <c r="WFN2" s="99"/>
      <c r="WFO2" s="99"/>
      <c r="WFP2" s="99"/>
      <c r="WFQ2" s="99"/>
      <c r="WFR2" s="99"/>
      <c r="WFS2" s="99"/>
      <c r="WFT2" s="99"/>
      <c r="WFU2" s="99"/>
      <c r="WFV2" s="99"/>
      <c r="WFW2" s="99"/>
      <c r="WFX2" s="99"/>
      <c r="WFY2" s="99"/>
      <c r="WFZ2" s="99"/>
      <c r="WGA2" s="99"/>
      <c r="WGB2" s="99"/>
      <c r="WGC2" s="99"/>
      <c r="WGD2" s="99"/>
      <c r="WGE2" s="99"/>
      <c r="WGF2" s="99"/>
      <c r="WGG2" s="99"/>
      <c r="WGH2" s="99"/>
      <c r="WGI2" s="99"/>
      <c r="WGJ2" s="99"/>
      <c r="WGK2" s="99"/>
      <c r="WGL2" s="99"/>
      <c r="WGM2" s="99"/>
      <c r="WGN2" s="99"/>
      <c r="WGO2" s="99"/>
      <c r="WGP2" s="99"/>
      <c r="WGQ2" s="99"/>
      <c r="WGR2" s="99"/>
      <c r="WGS2" s="99"/>
      <c r="WGT2" s="99"/>
      <c r="WGU2" s="99"/>
      <c r="WGV2" s="99"/>
      <c r="WGW2" s="99"/>
      <c r="WGX2" s="99"/>
      <c r="WGY2" s="99"/>
      <c r="WGZ2" s="99"/>
      <c r="WHA2" s="99"/>
      <c r="WHB2" s="99"/>
      <c r="WHC2" s="99"/>
      <c r="WHD2" s="99"/>
      <c r="WHE2" s="99"/>
      <c r="WHF2" s="99"/>
      <c r="WHG2" s="99"/>
      <c r="WHH2" s="99"/>
      <c r="WHI2" s="99"/>
      <c r="WHJ2" s="99"/>
      <c r="WHK2" s="99"/>
      <c r="WHL2" s="99"/>
      <c r="WHM2" s="99"/>
      <c r="WHN2" s="99"/>
      <c r="WHO2" s="99"/>
      <c r="WHP2" s="99"/>
      <c r="WHQ2" s="99"/>
      <c r="WHR2" s="99"/>
      <c r="WHS2" s="99"/>
      <c r="WHT2" s="99"/>
      <c r="WHU2" s="99"/>
      <c r="WHV2" s="99"/>
      <c r="WHW2" s="99"/>
      <c r="WHX2" s="99"/>
      <c r="WHY2" s="99"/>
      <c r="WHZ2" s="99"/>
      <c r="WIA2" s="99"/>
      <c r="WIB2" s="99"/>
      <c r="WIC2" s="99"/>
      <c r="WID2" s="99"/>
      <c r="WIE2" s="99"/>
      <c r="WIF2" s="99"/>
      <c r="WIG2" s="99"/>
      <c r="WIH2" s="99"/>
      <c r="WII2" s="99"/>
      <c r="WIJ2" s="99"/>
      <c r="WIK2" s="99"/>
      <c r="WIL2" s="99"/>
      <c r="WIM2" s="99"/>
      <c r="WIN2" s="99"/>
      <c r="WIO2" s="99"/>
      <c r="WIP2" s="99"/>
      <c r="WIQ2" s="99"/>
      <c r="WIR2" s="99"/>
      <c r="WIS2" s="99"/>
      <c r="WIT2" s="99"/>
      <c r="WIU2" s="99"/>
      <c r="WIV2" s="99"/>
      <c r="WIW2" s="99"/>
      <c r="WIX2" s="99"/>
      <c r="WIY2" s="99"/>
      <c r="WIZ2" s="99"/>
      <c r="WJA2" s="99"/>
      <c r="WJB2" s="99"/>
      <c r="WJC2" s="99"/>
      <c r="WJD2" s="99"/>
      <c r="WJE2" s="99"/>
      <c r="WJF2" s="99"/>
      <c r="WJG2" s="99"/>
      <c r="WJH2" s="99"/>
      <c r="WJI2" s="99"/>
      <c r="WJJ2" s="99"/>
      <c r="WJK2" s="99"/>
      <c r="WJL2" s="99"/>
      <c r="WJM2" s="99"/>
      <c r="WJN2" s="99"/>
      <c r="WJO2" s="99"/>
      <c r="WJP2" s="99"/>
      <c r="WJQ2" s="99"/>
      <c r="WJR2" s="99"/>
      <c r="WJS2" s="99"/>
      <c r="WJT2" s="99"/>
      <c r="WJU2" s="99"/>
      <c r="WJV2" s="99"/>
      <c r="WJW2" s="99"/>
      <c r="WJX2" s="99"/>
      <c r="WJY2" s="99"/>
      <c r="WJZ2" s="99"/>
      <c r="WKA2" s="99"/>
      <c r="WKB2" s="99"/>
      <c r="WKC2" s="99"/>
      <c r="WKD2" s="99"/>
      <c r="WKE2" s="99"/>
      <c r="WKF2" s="99"/>
      <c r="WKG2" s="99"/>
      <c r="WKH2" s="99"/>
      <c r="WKI2" s="99"/>
      <c r="WKJ2" s="99"/>
      <c r="WKK2" s="99"/>
      <c r="WKL2" s="99"/>
      <c r="WKM2" s="99"/>
      <c r="WKN2" s="99"/>
      <c r="WKO2" s="99"/>
      <c r="WKP2" s="99"/>
      <c r="WKQ2" s="99"/>
      <c r="WKR2" s="99"/>
      <c r="WKS2" s="99"/>
      <c r="WKT2" s="99"/>
      <c r="WKU2" s="99"/>
      <c r="WKV2" s="99"/>
      <c r="WKW2" s="99"/>
      <c r="WKX2" s="99"/>
      <c r="WKY2" s="99"/>
      <c r="WKZ2" s="99"/>
      <c r="WLA2" s="99"/>
      <c r="WLB2" s="99"/>
      <c r="WLC2" s="99"/>
      <c r="WLD2" s="99"/>
      <c r="WLE2" s="99"/>
      <c r="WLF2" s="99"/>
      <c r="WLG2" s="99"/>
      <c r="WLH2" s="99"/>
      <c r="WLI2" s="99"/>
      <c r="WLJ2" s="99"/>
      <c r="WLK2" s="99"/>
      <c r="WLL2" s="99"/>
      <c r="WLM2" s="99"/>
      <c r="WLN2" s="99"/>
      <c r="WLO2" s="99"/>
      <c r="WLP2" s="99"/>
      <c r="WLQ2" s="99"/>
      <c r="WLR2" s="99"/>
      <c r="WLS2" s="99"/>
      <c r="WLT2" s="99"/>
      <c r="WLU2" s="99"/>
      <c r="WLV2" s="99"/>
      <c r="WLW2" s="99"/>
      <c r="WLX2" s="99"/>
      <c r="WLY2" s="99"/>
      <c r="WLZ2" s="99"/>
      <c r="WMA2" s="99"/>
      <c r="WMB2" s="99"/>
      <c r="WMC2" s="99"/>
      <c r="WMD2" s="99"/>
      <c r="WME2" s="99"/>
      <c r="WMF2" s="99"/>
      <c r="WMG2" s="99"/>
      <c r="WMH2" s="99"/>
      <c r="WMI2" s="99"/>
      <c r="WMJ2" s="99"/>
      <c r="WMK2" s="99"/>
      <c r="WML2" s="99"/>
      <c r="WMM2" s="99"/>
      <c r="WMN2" s="99"/>
      <c r="WMO2" s="99"/>
      <c r="WMP2" s="99"/>
      <c r="WMQ2" s="99"/>
      <c r="WMR2" s="99"/>
      <c r="WMS2" s="99"/>
      <c r="WMT2" s="99"/>
      <c r="WMU2" s="99"/>
      <c r="WMV2" s="99"/>
      <c r="WMW2" s="99"/>
      <c r="WMX2" s="99"/>
      <c r="WMY2" s="99"/>
      <c r="WMZ2" s="99"/>
      <c r="WNA2" s="99"/>
      <c r="WNB2" s="99"/>
      <c r="WNC2" s="99"/>
      <c r="WND2" s="99"/>
      <c r="WNE2" s="99"/>
      <c r="WNF2" s="99"/>
      <c r="WNG2" s="99"/>
      <c r="WNH2" s="99"/>
      <c r="WNI2" s="99"/>
      <c r="WNJ2" s="99"/>
      <c r="WNK2" s="99"/>
      <c r="WNL2" s="99"/>
      <c r="WNM2" s="99"/>
      <c r="WNN2" s="99"/>
      <c r="WNO2" s="99"/>
      <c r="WNP2" s="99"/>
      <c r="WNQ2" s="99"/>
      <c r="WNR2" s="99"/>
      <c r="WNS2" s="99"/>
      <c r="WNT2" s="99"/>
      <c r="WNU2" s="99"/>
      <c r="WNV2" s="99"/>
      <c r="WNW2" s="99"/>
      <c r="WNX2" s="99"/>
      <c r="WNY2" s="99"/>
      <c r="WNZ2" s="99"/>
      <c r="WOA2" s="99"/>
      <c r="WOB2" s="99"/>
      <c r="WOC2" s="99"/>
      <c r="WOD2" s="99"/>
      <c r="WOE2" s="99"/>
      <c r="WOF2" s="99"/>
      <c r="WOG2" s="99"/>
      <c r="WOH2" s="99"/>
      <c r="WOI2" s="99"/>
      <c r="WOJ2" s="99"/>
      <c r="WOK2" s="99"/>
      <c r="WOL2" s="99"/>
      <c r="WOM2" s="99"/>
      <c r="WON2" s="99"/>
      <c r="WOO2" s="99"/>
      <c r="WOP2" s="99"/>
      <c r="WOQ2" s="99"/>
      <c r="WOR2" s="99"/>
      <c r="WOS2" s="99"/>
      <c r="WOT2" s="99"/>
      <c r="WOU2" s="99"/>
      <c r="WOV2" s="99"/>
      <c r="WOW2" s="99"/>
      <c r="WOX2" s="99"/>
      <c r="WOY2" s="99"/>
      <c r="WOZ2" s="99"/>
      <c r="WPA2" s="99"/>
      <c r="WPB2" s="99"/>
      <c r="WPC2" s="99"/>
      <c r="WPD2" s="99"/>
      <c r="WPE2" s="99"/>
      <c r="WPF2" s="99"/>
      <c r="WPG2" s="99"/>
      <c r="WPH2" s="99"/>
      <c r="WPI2" s="99"/>
      <c r="WPJ2" s="99"/>
      <c r="WPK2" s="99"/>
      <c r="WPL2" s="99"/>
      <c r="WPM2" s="99"/>
      <c r="WPN2" s="99"/>
      <c r="WPO2" s="99"/>
      <c r="WPP2" s="99"/>
      <c r="WPQ2" s="99"/>
      <c r="WPR2" s="99"/>
      <c r="WPS2" s="99"/>
      <c r="WPT2" s="99"/>
      <c r="WPU2" s="99"/>
      <c r="WPV2" s="99"/>
      <c r="WPW2" s="99"/>
      <c r="WPX2" s="99"/>
      <c r="WPY2" s="99"/>
      <c r="WPZ2" s="99"/>
      <c r="WQA2" s="99"/>
      <c r="WQB2" s="99"/>
      <c r="WQC2" s="99"/>
      <c r="WQD2" s="99"/>
      <c r="WQE2" s="99"/>
      <c r="WQF2" s="99"/>
      <c r="WQG2" s="99"/>
      <c r="WQH2" s="99"/>
      <c r="WQI2" s="99"/>
      <c r="WQJ2" s="99"/>
      <c r="WQK2" s="99"/>
      <c r="WQL2" s="99"/>
      <c r="WQM2" s="99"/>
      <c r="WQN2" s="99"/>
      <c r="WQO2" s="99"/>
      <c r="WQP2" s="99"/>
      <c r="WQQ2" s="99"/>
      <c r="WQR2" s="99"/>
      <c r="WQS2" s="99"/>
      <c r="WQT2" s="99"/>
      <c r="WQU2" s="99"/>
      <c r="WQV2" s="99"/>
      <c r="WQW2" s="99"/>
      <c r="WQX2" s="99"/>
      <c r="WQY2" s="99"/>
      <c r="WQZ2" s="99"/>
      <c r="WRA2" s="99"/>
      <c r="WRB2" s="99"/>
      <c r="WRC2" s="99"/>
      <c r="WRD2" s="99"/>
      <c r="WRE2" s="99"/>
      <c r="WRF2" s="99"/>
      <c r="WRG2" s="99"/>
      <c r="WRH2" s="99"/>
      <c r="WRI2" s="99"/>
      <c r="WRJ2" s="99"/>
      <c r="WRK2" s="99"/>
      <c r="WRL2" s="99"/>
      <c r="WRM2" s="99"/>
      <c r="WRN2" s="99"/>
      <c r="WRO2" s="99"/>
      <c r="WRP2" s="99"/>
      <c r="WRQ2" s="99"/>
      <c r="WRR2" s="99"/>
      <c r="WRS2" s="99"/>
      <c r="WRT2" s="99"/>
      <c r="WRU2" s="99"/>
      <c r="WRV2" s="99"/>
      <c r="WRW2" s="99"/>
      <c r="WRX2" s="99"/>
      <c r="WRY2" s="99"/>
      <c r="WRZ2" s="99"/>
      <c r="WSA2" s="99"/>
      <c r="WSB2" s="99"/>
      <c r="WSC2" s="99"/>
      <c r="WSD2" s="99"/>
      <c r="WSE2" s="99"/>
      <c r="WSF2" s="99"/>
      <c r="WSG2" s="99"/>
      <c r="WSH2" s="99"/>
      <c r="WSI2" s="99"/>
      <c r="WSJ2" s="99"/>
      <c r="WSK2" s="99"/>
      <c r="WSL2" s="99"/>
      <c r="WSM2" s="99"/>
      <c r="WSN2" s="99"/>
      <c r="WSO2" s="99"/>
      <c r="WSP2" s="99"/>
      <c r="WSQ2" s="99"/>
      <c r="WSR2" s="99"/>
      <c r="WSS2" s="99"/>
      <c r="WST2" s="99"/>
      <c r="WSU2" s="99"/>
      <c r="WSV2" s="99"/>
      <c r="WSW2" s="99"/>
      <c r="WSX2" s="99"/>
      <c r="WSY2" s="99"/>
      <c r="WSZ2" s="99"/>
      <c r="WTA2" s="99"/>
      <c r="WTB2" s="99"/>
      <c r="WTC2" s="99"/>
      <c r="WTD2" s="99"/>
      <c r="WTE2" s="99"/>
      <c r="WTF2" s="99"/>
      <c r="WTG2" s="99"/>
      <c r="WTH2" s="99"/>
      <c r="WTI2" s="99"/>
      <c r="WTJ2" s="99"/>
      <c r="WTK2" s="99"/>
      <c r="WTL2" s="99"/>
      <c r="WTM2" s="99"/>
      <c r="WTN2" s="99"/>
      <c r="WTO2" s="99"/>
      <c r="WTP2" s="99"/>
      <c r="WTQ2" s="99"/>
      <c r="WTR2" s="99"/>
      <c r="WTS2" s="99"/>
      <c r="WTT2" s="99"/>
      <c r="WTU2" s="99"/>
      <c r="WTV2" s="99"/>
      <c r="WTW2" s="99"/>
      <c r="WTX2" s="99"/>
      <c r="WTY2" s="99"/>
      <c r="WTZ2" s="99"/>
      <c r="WUA2" s="99"/>
      <c r="WUB2" s="99"/>
      <c r="WUC2" s="99"/>
      <c r="WUD2" s="99"/>
      <c r="WUE2" s="99"/>
      <c r="WUF2" s="99"/>
      <c r="WUG2" s="99"/>
      <c r="WUH2" s="99"/>
      <c r="WUI2" s="99"/>
      <c r="WUJ2" s="99"/>
      <c r="WUK2" s="99"/>
      <c r="WUL2" s="99"/>
      <c r="WUM2" s="99"/>
      <c r="WUN2" s="99"/>
      <c r="WUO2" s="99"/>
      <c r="WUP2" s="99"/>
      <c r="WUQ2" s="99"/>
      <c r="WUR2" s="99"/>
      <c r="WUS2" s="99"/>
      <c r="WUT2" s="99"/>
      <c r="WUU2" s="99"/>
      <c r="WUV2" s="99"/>
      <c r="WUW2" s="99"/>
      <c r="WUX2" s="99"/>
      <c r="WUY2" s="99"/>
      <c r="WUZ2" s="99"/>
      <c r="WVA2" s="99"/>
      <c r="WVB2" s="99"/>
      <c r="WVC2" s="99"/>
      <c r="WVD2" s="99"/>
      <c r="WVE2" s="99"/>
      <c r="WVF2" s="99"/>
      <c r="WVG2" s="99"/>
      <c r="WVH2" s="99"/>
      <c r="WVI2" s="99"/>
      <c r="WVJ2" s="99"/>
      <c r="WVK2" s="99"/>
      <c r="WVL2" s="99"/>
      <c r="WVM2" s="99"/>
      <c r="WVN2" s="99"/>
      <c r="WVO2" s="99"/>
      <c r="WVP2" s="99"/>
      <c r="WVQ2" s="99"/>
      <c r="WVR2" s="99"/>
      <c r="WVS2" s="99"/>
      <c r="WVT2" s="99"/>
      <c r="WVU2" s="99"/>
      <c r="WVV2" s="99"/>
      <c r="WVW2" s="99"/>
      <c r="WVX2" s="99"/>
      <c r="WVY2" s="99"/>
      <c r="WVZ2" s="99"/>
      <c r="WWA2" s="99"/>
      <c r="WWB2" s="99"/>
      <c r="WWC2" s="99"/>
      <c r="WWD2" s="99"/>
      <c r="WWE2" s="99"/>
      <c r="WWF2" s="99"/>
      <c r="WWG2" s="99"/>
      <c r="WWH2" s="99"/>
      <c r="WWI2" s="99"/>
      <c r="WWJ2" s="99"/>
      <c r="WWK2" s="99"/>
      <c r="WWL2" s="99"/>
      <c r="WWM2" s="99"/>
      <c r="WWN2" s="99"/>
      <c r="WWO2" s="99"/>
      <c r="WWP2" s="99"/>
      <c r="WWQ2" s="99"/>
      <c r="WWR2" s="99"/>
      <c r="WWS2" s="99"/>
      <c r="WWT2" s="99"/>
      <c r="WWU2" s="99"/>
      <c r="WWV2" s="99"/>
      <c r="WWW2" s="99"/>
      <c r="WWX2" s="99"/>
      <c r="WWY2" s="99"/>
      <c r="WWZ2" s="99"/>
      <c r="WXA2" s="99"/>
      <c r="WXB2" s="99"/>
      <c r="WXC2" s="99"/>
      <c r="WXD2" s="99"/>
      <c r="WXE2" s="99"/>
      <c r="WXF2" s="99"/>
      <c r="WXG2" s="99"/>
      <c r="WXH2" s="99"/>
      <c r="WXI2" s="99"/>
      <c r="WXJ2" s="99"/>
      <c r="WXK2" s="99"/>
      <c r="WXL2" s="99"/>
      <c r="WXM2" s="99"/>
      <c r="WXN2" s="99"/>
      <c r="WXO2" s="99"/>
      <c r="WXP2" s="99"/>
      <c r="WXQ2" s="99"/>
      <c r="WXR2" s="99"/>
      <c r="WXS2" s="99"/>
      <c r="WXT2" s="99"/>
      <c r="WXU2" s="99"/>
      <c r="WXV2" s="99"/>
      <c r="WXW2" s="99"/>
      <c r="WXX2" s="99"/>
      <c r="WXY2" s="99"/>
      <c r="WXZ2" s="99"/>
      <c r="WYA2" s="99"/>
      <c r="WYB2" s="99"/>
      <c r="WYC2" s="99"/>
      <c r="WYD2" s="99"/>
      <c r="WYE2" s="99"/>
      <c r="WYF2" s="99"/>
      <c r="WYG2" s="99"/>
      <c r="WYH2" s="99"/>
      <c r="WYI2" s="99"/>
      <c r="WYJ2" s="99"/>
      <c r="WYK2" s="99"/>
      <c r="WYL2" s="99"/>
      <c r="WYM2" s="99"/>
      <c r="WYN2" s="99"/>
      <c r="WYO2" s="99"/>
      <c r="WYP2" s="99"/>
      <c r="WYQ2" s="99"/>
      <c r="WYR2" s="99"/>
      <c r="WYS2" s="99"/>
      <c r="WYT2" s="99"/>
      <c r="WYU2" s="99"/>
      <c r="WYV2" s="99"/>
      <c r="WYW2" s="99"/>
      <c r="WYX2" s="99"/>
      <c r="WYY2" s="99"/>
      <c r="WYZ2" s="99"/>
      <c r="WZA2" s="99"/>
      <c r="WZB2" s="99"/>
      <c r="WZC2" s="99"/>
      <c r="WZD2" s="99"/>
      <c r="WZE2" s="99"/>
      <c r="WZF2" s="99"/>
      <c r="WZG2" s="99"/>
      <c r="WZH2" s="99"/>
      <c r="WZI2" s="99"/>
      <c r="WZJ2" s="99"/>
      <c r="WZK2" s="99"/>
      <c r="WZL2" s="99"/>
      <c r="WZM2" s="99"/>
      <c r="WZN2" s="99"/>
      <c r="WZO2" s="99"/>
      <c r="WZP2" s="99"/>
      <c r="WZQ2" s="99"/>
      <c r="WZR2" s="99"/>
      <c r="WZS2" s="99"/>
      <c r="WZT2" s="99"/>
      <c r="WZU2" s="99"/>
      <c r="WZV2" s="99"/>
    </row>
    <row r="3" spans="1:16246" s="1" customFormat="1" ht="15.75">
      <c r="A3" s="99" t="s">
        <v>482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  <c r="ALF3" s="99"/>
      <c r="ALG3" s="99"/>
      <c r="ALH3" s="99"/>
      <c r="ALI3" s="99"/>
      <c r="ALJ3" s="99"/>
      <c r="ALK3" s="99"/>
      <c r="ALL3" s="99"/>
      <c r="ALM3" s="99"/>
      <c r="ALN3" s="99"/>
      <c r="ALO3" s="99"/>
      <c r="ALP3" s="99"/>
      <c r="ALQ3" s="99"/>
      <c r="ALR3" s="99"/>
      <c r="ALS3" s="99"/>
      <c r="ALT3" s="99"/>
      <c r="ALU3" s="99"/>
      <c r="ALV3" s="99"/>
      <c r="ALW3" s="99"/>
      <c r="ALX3" s="99"/>
      <c r="ALY3" s="99"/>
      <c r="ALZ3" s="99"/>
      <c r="AMA3" s="99"/>
      <c r="AMB3" s="99"/>
      <c r="AMC3" s="99"/>
      <c r="AMD3" s="99"/>
      <c r="AME3" s="99"/>
      <c r="AMF3" s="99"/>
      <c r="AMG3" s="99"/>
      <c r="AMH3" s="99"/>
      <c r="AMI3" s="99"/>
      <c r="AMJ3" s="99"/>
      <c r="AMK3" s="99"/>
      <c r="AML3" s="99"/>
      <c r="AMM3" s="99"/>
      <c r="AMN3" s="99"/>
      <c r="AMO3" s="99"/>
      <c r="AMP3" s="99"/>
      <c r="AMQ3" s="99"/>
      <c r="AMR3" s="99"/>
      <c r="AMS3" s="99"/>
      <c r="AMT3" s="99"/>
      <c r="AMU3" s="99"/>
      <c r="AMV3" s="99"/>
      <c r="AMW3" s="99"/>
      <c r="AMX3" s="99"/>
      <c r="AMY3" s="99"/>
      <c r="AMZ3" s="99"/>
      <c r="ANA3" s="99"/>
      <c r="ANB3" s="99"/>
      <c r="ANC3" s="99"/>
      <c r="AND3" s="99"/>
      <c r="ANE3" s="99"/>
      <c r="ANF3" s="99"/>
      <c r="ANG3" s="99"/>
      <c r="ANH3" s="99"/>
      <c r="ANI3" s="99"/>
      <c r="ANJ3" s="99"/>
      <c r="ANK3" s="99"/>
      <c r="ANL3" s="99"/>
      <c r="ANM3" s="99"/>
      <c r="ANN3" s="99"/>
      <c r="ANO3" s="99"/>
      <c r="ANP3" s="99"/>
      <c r="ANQ3" s="99"/>
      <c r="ANR3" s="99"/>
      <c r="ANS3" s="99"/>
      <c r="ANT3" s="99"/>
      <c r="ANU3" s="99"/>
      <c r="ANV3" s="99"/>
      <c r="ANW3" s="99"/>
      <c r="ANX3" s="99"/>
      <c r="ANY3" s="99"/>
      <c r="ANZ3" s="99"/>
      <c r="AOA3" s="99"/>
      <c r="AOB3" s="99"/>
      <c r="AOC3" s="99"/>
      <c r="AOD3" s="99"/>
      <c r="AOE3" s="99"/>
      <c r="AOF3" s="99"/>
      <c r="AOG3" s="99"/>
      <c r="AOH3" s="99"/>
      <c r="AOI3" s="99"/>
      <c r="AOJ3" s="99"/>
      <c r="AOK3" s="99"/>
      <c r="AOL3" s="99"/>
      <c r="AOM3" s="99"/>
      <c r="AON3" s="99"/>
      <c r="AOO3" s="99"/>
      <c r="AOP3" s="99"/>
      <c r="AOQ3" s="99"/>
      <c r="AOR3" s="99"/>
      <c r="AOS3" s="99"/>
      <c r="AOT3" s="99"/>
      <c r="AOU3" s="99"/>
      <c r="AOV3" s="99"/>
      <c r="AOW3" s="99"/>
      <c r="AOX3" s="99"/>
      <c r="AOY3" s="99"/>
      <c r="AOZ3" s="99"/>
      <c r="APA3" s="99"/>
      <c r="APB3" s="99"/>
      <c r="APC3" s="99"/>
      <c r="APD3" s="99"/>
      <c r="APE3" s="99"/>
      <c r="APF3" s="99"/>
      <c r="APG3" s="99"/>
      <c r="APH3" s="99"/>
      <c r="API3" s="99"/>
      <c r="APJ3" s="99"/>
      <c r="APK3" s="99"/>
      <c r="APL3" s="99"/>
      <c r="APM3" s="99"/>
      <c r="APN3" s="99"/>
      <c r="APO3" s="99"/>
      <c r="APP3" s="99"/>
      <c r="APQ3" s="99"/>
      <c r="APR3" s="99"/>
      <c r="APS3" s="99"/>
      <c r="APT3" s="99"/>
      <c r="APU3" s="99"/>
      <c r="APV3" s="99"/>
      <c r="APW3" s="99"/>
      <c r="APX3" s="99"/>
      <c r="APY3" s="99"/>
      <c r="APZ3" s="99"/>
      <c r="AQA3" s="99"/>
      <c r="AQB3" s="99"/>
      <c r="AQC3" s="99"/>
      <c r="AQD3" s="99"/>
      <c r="AQE3" s="99"/>
      <c r="AQF3" s="99"/>
      <c r="AQG3" s="99"/>
      <c r="AQH3" s="99"/>
      <c r="AQI3" s="99"/>
      <c r="AQJ3" s="99"/>
      <c r="AQK3" s="99"/>
      <c r="AQL3" s="99"/>
      <c r="AQM3" s="99"/>
      <c r="AQN3" s="99"/>
      <c r="AQO3" s="99"/>
      <c r="AQP3" s="99"/>
      <c r="AQQ3" s="99"/>
      <c r="AQR3" s="99"/>
      <c r="AQS3" s="99"/>
      <c r="AQT3" s="99"/>
      <c r="AQU3" s="99"/>
      <c r="AQV3" s="99"/>
      <c r="AQW3" s="99"/>
      <c r="AQX3" s="99"/>
      <c r="AQY3" s="99"/>
      <c r="AQZ3" s="99"/>
      <c r="ARA3" s="99"/>
      <c r="ARB3" s="99"/>
      <c r="ARC3" s="99"/>
      <c r="ARD3" s="99"/>
      <c r="ARE3" s="99"/>
      <c r="ARF3" s="99"/>
      <c r="ARG3" s="99"/>
      <c r="ARH3" s="99"/>
      <c r="ARI3" s="99"/>
      <c r="ARJ3" s="99"/>
      <c r="ARK3" s="99"/>
      <c r="ARL3" s="99"/>
      <c r="ARM3" s="99"/>
      <c r="ARN3" s="99"/>
      <c r="ARO3" s="99"/>
      <c r="ARP3" s="99"/>
      <c r="ARQ3" s="99"/>
      <c r="ARR3" s="99"/>
      <c r="ARS3" s="99"/>
      <c r="ART3" s="99"/>
      <c r="ARU3" s="99"/>
      <c r="ARV3" s="99"/>
      <c r="ARW3" s="99"/>
      <c r="ARX3" s="99"/>
      <c r="ARY3" s="99"/>
      <c r="ARZ3" s="99"/>
      <c r="ASA3" s="99"/>
      <c r="ASB3" s="99"/>
      <c r="ASC3" s="99"/>
      <c r="ASD3" s="99"/>
      <c r="ASE3" s="99"/>
      <c r="ASF3" s="99"/>
      <c r="ASG3" s="99"/>
      <c r="ASH3" s="99"/>
      <c r="ASI3" s="99"/>
      <c r="ASJ3" s="99"/>
      <c r="ASK3" s="99"/>
      <c r="ASL3" s="99"/>
      <c r="ASM3" s="99"/>
      <c r="ASN3" s="99"/>
      <c r="ASO3" s="99"/>
      <c r="ASP3" s="99"/>
      <c r="ASQ3" s="99"/>
      <c r="ASR3" s="99"/>
      <c r="ASS3" s="99"/>
      <c r="AST3" s="99"/>
      <c r="ASU3" s="99"/>
      <c r="ASV3" s="99"/>
      <c r="ASW3" s="99"/>
      <c r="ASX3" s="99"/>
      <c r="ASY3" s="99"/>
      <c r="ASZ3" s="99"/>
      <c r="ATA3" s="99"/>
      <c r="ATB3" s="99"/>
      <c r="ATC3" s="99"/>
      <c r="ATD3" s="99"/>
      <c r="ATE3" s="99"/>
      <c r="ATF3" s="99"/>
      <c r="ATG3" s="99"/>
      <c r="ATH3" s="99"/>
      <c r="ATI3" s="99"/>
      <c r="ATJ3" s="99"/>
      <c r="ATK3" s="99"/>
      <c r="ATL3" s="99"/>
      <c r="ATM3" s="99"/>
      <c r="ATN3" s="99"/>
      <c r="ATO3" s="99"/>
      <c r="ATP3" s="99"/>
      <c r="ATQ3" s="99"/>
      <c r="ATR3" s="99"/>
      <c r="ATS3" s="99"/>
      <c r="ATT3" s="99"/>
      <c r="ATU3" s="99"/>
      <c r="ATV3" s="99"/>
      <c r="ATW3" s="99"/>
      <c r="ATX3" s="99"/>
      <c r="ATY3" s="99"/>
      <c r="ATZ3" s="99"/>
      <c r="AUA3" s="99"/>
      <c r="AUB3" s="99"/>
      <c r="AUC3" s="99"/>
      <c r="AUD3" s="99"/>
      <c r="AUE3" s="99"/>
      <c r="AUF3" s="99"/>
      <c r="AUG3" s="99"/>
      <c r="AUH3" s="99"/>
      <c r="AUI3" s="99"/>
      <c r="AUJ3" s="99"/>
      <c r="AUK3" s="99"/>
      <c r="AUL3" s="99"/>
      <c r="AUM3" s="99"/>
      <c r="AUN3" s="99"/>
      <c r="AUO3" s="99"/>
      <c r="AUP3" s="99"/>
      <c r="AUQ3" s="99"/>
      <c r="AUR3" s="99"/>
      <c r="AUS3" s="99"/>
      <c r="AUT3" s="99"/>
      <c r="AUU3" s="99"/>
      <c r="AUV3" s="99"/>
      <c r="AUW3" s="99"/>
      <c r="AUX3" s="99"/>
      <c r="AUY3" s="99"/>
      <c r="AUZ3" s="99"/>
      <c r="AVA3" s="99"/>
      <c r="AVB3" s="99"/>
      <c r="AVC3" s="99"/>
      <c r="AVD3" s="99"/>
      <c r="AVE3" s="99"/>
      <c r="AVF3" s="99"/>
      <c r="AVG3" s="99"/>
      <c r="AVH3" s="99"/>
      <c r="AVI3" s="99"/>
      <c r="AVJ3" s="99"/>
      <c r="AVK3" s="99"/>
      <c r="AVL3" s="99"/>
      <c r="AVM3" s="99"/>
      <c r="AVN3" s="99"/>
      <c r="AVO3" s="99"/>
      <c r="AVP3" s="99"/>
      <c r="AVQ3" s="99"/>
      <c r="AVR3" s="99"/>
      <c r="AVS3" s="99"/>
      <c r="AVT3" s="99"/>
      <c r="AVU3" s="99"/>
      <c r="AVV3" s="99"/>
      <c r="AVW3" s="99"/>
      <c r="AVX3" s="99"/>
      <c r="AVY3" s="99"/>
      <c r="AVZ3" s="99"/>
      <c r="AWA3" s="99"/>
      <c r="AWB3" s="99"/>
      <c r="AWC3" s="99"/>
      <c r="AWD3" s="99"/>
      <c r="AWE3" s="99"/>
      <c r="AWF3" s="99"/>
      <c r="AWG3" s="99"/>
      <c r="AWH3" s="99"/>
      <c r="AWI3" s="99"/>
      <c r="AWJ3" s="99"/>
      <c r="AWK3" s="99"/>
      <c r="AWL3" s="99"/>
      <c r="AWM3" s="99"/>
      <c r="AWN3" s="99"/>
      <c r="AWO3" s="99"/>
      <c r="AWP3" s="99"/>
      <c r="AWQ3" s="99"/>
      <c r="AWR3" s="99"/>
      <c r="AWS3" s="99"/>
      <c r="AWT3" s="99"/>
      <c r="AWU3" s="99"/>
      <c r="AWV3" s="99"/>
      <c r="AWW3" s="99"/>
      <c r="AWX3" s="99"/>
      <c r="AWY3" s="99"/>
      <c r="AWZ3" s="99"/>
      <c r="AXA3" s="99"/>
      <c r="AXB3" s="99"/>
      <c r="AXC3" s="99"/>
      <c r="AXD3" s="99"/>
      <c r="AXE3" s="99"/>
      <c r="AXF3" s="99"/>
      <c r="AXG3" s="99"/>
      <c r="AXH3" s="99"/>
      <c r="AXI3" s="99"/>
      <c r="AXJ3" s="99"/>
      <c r="AXK3" s="99"/>
      <c r="AXL3" s="99"/>
      <c r="AXM3" s="99"/>
      <c r="AXN3" s="99"/>
      <c r="AXO3" s="99"/>
      <c r="AXP3" s="99"/>
      <c r="AXQ3" s="99"/>
      <c r="AXR3" s="99"/>
      <c r="AXS3" s="99"/>
      <c r="AXT3" s="99"/>
      <c r="AXU3" s="99"/>
      <c r="AXV3" s="99"/>
      <c r="AXW3" s="99"/>
      <c r="AXX3" s="99"/>
      <c r="AXY3" s="99"/>
      <c r="AXZ3" s="99"/>
      <c r="AYA3" s="99"/>
      <c r="AYB3" s="99"/>
      <c r="AYC3" s="99"/>
      <c r="AYD3" s="99"/>
      <c r="AYE3" s="99"/>
      <c r="AYF3" s="99"/>
      <c r="AYG3" s="99"/>
      <c r="AYH3" s="99"/>
      <c r="AYI3" s="99"/>
      <c r="AYJ3" s="99"/>
      <c r="AYK3" s="99"/>
      <c r="AYL3" s="99"/>
      <c r="AYM3" s="99"/>
      <c r="AYN3" s="99"/>
      <c r="AYO3" s="99"/>
      <c r="AYP3" s="99"/>
      <c r="AYQ3" s="99"/>
      <c r="AYR3" s="99"/>
      <c r="AYS3" s="99"/>
      <c r="AYT3" s="99"/>
      <c r="AYU3" s="99"/>
      <c r="AYV3" s="99"/>
      <c r="AYW3" s="99"/>
      <c r="AYX3" s="99"/>
      <c r="AYY3" s="99"/>
      <c r="AYZ3" s="99"/>
      <c r="AZA3" s="99"/>
      <c r="AZB3" s="99"/>
      <c r="AZC3" s="99"/>
      <c r="AZD3" s="99"/>
      <c r="AZE3" s="99"/>
      <c r="AZF3" s="99"/>
      <c r="AZG3" s="99"/>
      <c r="AZH3" s="99"/>
      <c r="AZI3" s="99"/>
      <c r="AZJ3" s="99"/>
      <c r="AZK3" s="99"/>
      <c r="AZL3" s="99"/>
      <c r="AZM3" s="99"/>
      <c r="AZN3" s="99"/>
      <c r="AZO3" s="99"/>
      <c r="AZP3" s="99"/>
      <c r="AZQ3" s="99"/>
      <c r="AZR3" s="99"/>
      <c r="AZS3" s="99"/>
      <c r="AZT3" s="99"/>
      <c r="AZU3" s="99"/>
      <c r="AZV3" s="99"/>
      <c r="AZW3" s="99"/>
      <c r="AZX3" s="99"/>
      <c r="AZY3" s="99"/>
      <c r="AZZ3" s="99"/>
      <c r="BAA3" s="99"/>
      <c r="BAB3" s="99"/>
      <c r="BAC3" s="99"/>
      <c r="BAD3" s="99"/>
      <c r="BAE3" s="99"/>
      <c r="BAF3" s="99"/>
      <c r="BAG3" s="99"/>
      <c r="BAH3" s="99"/>
      <c r="BAI3" s="99"/>
      <c r="BAJ3" s="99"/>
      <c r="BAK3" s="99"/>
      <c r="BAL3" s="99"/>
      <c r="BAM3" s="99"/>
      <c r="BAN3" s="99"/>
      <c r="BAO3" s="99"/>
      <c r="BAP3" s="99"/>
      <c r="BAQ3" s="99"/>
      <c r="BAR3" s="99"/>
      <c r="BAS3" s="99"/>
      <c r="BAT3" s="99"/>
      <c r="BAU3" s="99"/>
      <c r="BAV3" s="99"/>
      <c r="BAW3" s="99"/>
      <c r="BAX3" s="99"/>
      <c r="BAY3" s="99"/>
      <c r="BAZ3" s="99"/>
      <c r="BBA3" s="99"/>
      <c r="BBB3" s="99"/>
      <c r="BBC3" s="99"/>
      <c r="BBD3" s="99"/>
      <c r="BBE3" s="99"/>
      <c r="BBF3" s="99"/>
      <c r="BBG3" s="99"/>
      <c r="BBH3" s="99"/>
      <c r="BBI3" s="99"/>
      <c r="BBJ3" s="99"/>
      <c r="BBK3" s="99"/>
      <c r="BBL3" s="99"/>
      <c r="BBM3" s="99"/>
      <c r="BBN3" s="99"/>
      <c r="BBO3" s="99"/>
      <c r="BBP3" s="99"/>
      <c r="BBQ3" s="99"/>
      <c r="BBR3" s="99"/>
      <c r="BBS3" s="99"/>
      <c r="BBT3" s="99"/>
      <c r="BBU3" s="99"/>
      <c r="BBV3" s="99"/>
      <c r="BBW3" s="99"/>
      <c r="BBX3" s="99"/>
      <c r="BBY3" s="99"/>
      <c r="BBZ3" s="99"/>
      <c r="BCA3" s="99"/>
      <c r="BCB3" s="99"/>
      <c r="BCC3" s="99"/>
      <c r="BCD3" s="99"/>
      <c r="BCE3" s="99"/>
      <c r="BCF3" s="99"/>
      <c r="BCG3" s="99"/>
      <c r="BCH3" s="99"/>
      <c r="BCI3" s="99"/>
      <c r="BCJ3" s="99"/>
      <c r="BCK3" s="99"/>
      <c r="BCL3" s="99"/>
      <c r="BCM3" s="99"/>
      <c r="BCN3" s="99"/>
      <c r="BCO3" s="99"/>
      <c r="BCP3" s="99"/>
      <c r="BCQ3" s="99"/>
      <c r="BCR3" s="99"/>
      <c r="BCS3" s="99"/>
      <c r="BCT3" s="99"/>
      <c r="BCU3" s="99"/>
      <c r="BCV3" s="99"/>
      <c r="BCW3" s="99"/>
      <c r="BCX3" s="99"/>
      <c r="BCY3" s="99"/>
      <c r="BCZ3" s="99"/>
      <c r="BDA3" s="99"/>
      <c r="BDB3" s="99"/>
      <c r="BDC3" s="99"/>
      <c r="BDD3" s="99"/>
      <c r="BDE3" s="99"/>
      <c r="BDF3" s="99"/>
      <c r="BDG3" s="99"/>
      <c r="BDH3" s="99"/>
      <c r="BDI3" s="99"/>
      <c r="BDJ3" s="99"/>
      <c r="BDK3" s="99"/>
      <c r="BDL3" s="99"/>
      <c r="BDM3" s="99"/>
      <c r="BDN3" s="99"/>
      <c r="BDO3" s="99"/>
      <c r="BDP3" s="99"/>
      <c r="BDQ3" s="99"/>
      <c r="BDR3" s="99"/>
      <c r="BDS3" s="99"/>
      <c r="BDT3" s="99"/>
      <c r="BDU3" s="99"/>
      <c r="BDV3" s="99"/>
      <c r="BDW3" s="99"/>
      <c r="BDX3" s="99"/>
      <c r="BDY3" s="99"/>
      <c r="BDZ3" s="99"/>
      <c r="BEA3" s="99"/>
      <c r="BEB3" s="99"/>
      <c r="BEC3" s="99"/>
      <c r="BED3" s="99"/>
      <c r="BEE3" s="99"/>
      <c r="BEF3" s="99"/>
      <c r="BEG3" s="99"/>
      <c r="BEH3" s="99"/>
      <c r="BEI3" s="99"/>
      <c r="BEJ3" s="99"/>
      <c r="BEK3" s="99"/>
      <c r="BEL3" s="99"/>
      <c r="BEM3" s="99"/>
      <c r="BEN3" s="99"/>
      <c r="BEO3" s="99"/>
      <c r="BEP3" s="99"/>
      <c r="BEQ3" s="99"/>
      <c r="BER3" s="99"/>
      <c r="BES3" s="99"/>
      <c r="BET3" s="99"/>
      <c r="BEU3" s="99"/>
      <c r="BEV3" s="99"/>
      <c r="BEW3" s="99"/>
      <c r="BEX3" s="99"/>
      <c r="BEY3" s="99"/>
      <c r="BEZ3" s="99"/>
      <c r="BFA3" s="99"/>
      <c r="BFB3" s="99"/>
      <c r="BFC3" s="99"/>
      <c r="BFD3" s="99"/>
      <c r="BFE3" s="99"/>
      <c r="BFF3" s="99"/>
      <c r="BFG3" s="99"/>
      <c r="BFH3" s="99"/>
      <c r="BFI3" s="99"/>
      <c r="BFJ3" s="99"/>
      <c r="BFK3" s="99"/>
      <c r="BFL3" s="99"/>
      <c r="BFM3" s="99"/>
      <c r="BFN3" s="99"/>
      <c r="BFO3" s="99"/>
      <c r="BFP3" s="99"/>
      <c r="BFQ3" s="99"/>
      <c r="BFR3" s="99"/>
      <c r="BFS3" s="99"/>
      <c r="BFT3" s="99"/>
      <c r="BFU3" s="99"/>
      <c r="BFV3" s="99"/>
      <c r="BFW3" s="99"/>
      <c r="BFX3" s="99"/>
      <c r="BFY3" s="99"/>
      <c r="BFZ3" s="99"/>
      <c r="BGA3" s="99"/>
      <c r="BGB3" s="99"/>
      <c r="BGC3" s="99"/>
      <c r="BGD3" s="99"/>
      <c r="BGE3" s="99"/>
      <c r="BGF3" s="99"/>
      <c r="BGG3" s="99"/>
      <c r="BGH3" s="99"/>
      <c r="BGI3" s="99"/>
      <c r="BGJ3" s="99"/>
      <c r="BGK3" s="99"/>
      <c r="BGL3" s="99"/>
      <c r="BGM3" s="99"/>
      <c r="BGN3" s="99"/>
      <c r="BGO3" s="99"/>
      <c r="BGP3" s="99"/>
      <c r="BGQ3" s="99"/>
      <c r="BGR3" s="99"/>
      <c r="BGS3" s="99"/>
      <c r="BGT3" s="99"/>
      <c r="BGU3" s="99"/>
      <c r="BGV3" s="99"/>
      <c r="BGW3" s="99"/>
      <c r="BGX3" s="99"/>
      <c r="BGY3" s="99"/>
      <c r="BGZ3" s="99"/>
      <c r="BHA3" s="99"/>
      <c r="BHB3" s="99"/>
      <c r="BHC3" s="99"/>
      <c r="BHD3" s="99"/>
      <c r="BHE3" s="99"/>
      <c r="BHF3" s="99"/>
      <c r="BHG3" s="99"/>
      <c r="BHH3" s="99"/>
      <c r="BHI3" s="99"/>
      <c r="BHJ3" s="99"/>
      <c r="BHK3" s="99"/>
      <c r="BHL3" s="99"/>
      <c r="BHM3" s="99"/>
      <c r="BHN3" s="99"/>
      <c r="BHO3" s="99"/>
      <c r="BHP3" s="99"/>
      <c r="BHQ3" s="99"/>
      <c r="BHR3" s="99"/>
      <c r="BHS3" s="99"/>
      <c r="BHT3" s="99"/>
      <c r="BHU3" s="99"/>
      <c r="BHV3" s="99"/>
      <c r="BHW3" s="99"/>
      <c r="BHX3" s="99"/>
      <c r="BHY3" s="99"/>
      <c r="BHZ3" s="99"/>
      <c r="BIA3" s="99"/>
      <c r="BIB3" s="99"/>
      <c r="BIC3" s="99"/>
      <c r="BID3" s="99"/>
      <c r="BIE3" s="99"/>
      <c r="BIF3" s="99"/>
      <c r="BIG3" s="99"/>
      <c r="BIH3" s="99"/>
      <c r="BII3" s="99"/>
      <c r="BIJ3" s="99"/>
      <c r="BIK3" s="99"/>
      <c r="BIL3" s="99"/>
      <c r="BIM3" s="99"/>
      <c r="BIN3" s="99"/>
      <c r="BIO3" s="99"/>
      <c r="BIP3" s="99"/>
      <c r="BIQ3" s="99"/>
      <c r="BIR3" s="99"/>
      <c r="BIS3" s="99"/>
      <c r="BIT3" s="99"/>
      <c r="BIU3" s="99"/>
      <c r="BIV3" s="99"/>
      <c r="BIW3" s="99"/>
      <c r="BIX3" s="99"/>
      <c r="BIY3" s="99"/>
      <c r="BIZ3" s="99"/>
      <c r="BJA3" s="99"/>
      <c r="BJB3" s="99"/>
      <c r="BJC3" s="99"/>
      <c r="BJD3" s="99"/>
      <c r="BJE3" s="99"/>
      <c r="BJF3" s="99"/>
      <c r="BJG3" s="99"/>
      <c r="BJH3" s="99"/>
      <c r="BJI3" s="99"/>
      <c r="BJJ3" s="99"/>
      <c r="BJK3" s="99"/>
      <c r="BJL3" s="99"/>
      <c r="BJM3" s="99"/>
      <c r="BJN3" s="99"/>
      <c r="BJO3" s="99"/>
      <c r="BJP3" s="99"/>
      <c r="BJQ3" s="99"/>
      <c r="BJR3" s="99"/>
      <c r="BJS3" s="99"/>
      <c r="BJT3" s="99"/>
      <c r="BJU3" s="99"/>
      <c r="BJV3" s="99"/>
      <c r="BJW3" s="99"/>
      <c r="BJX3" s="99"/>
      <c r="BJY3" s="99"/>
      <c r="BJZ3" s="99"/>
      <c r="BKA3" s="99"/>
      <c r="BKB3" s="99"/>
      <c r="BKC3" s="99"/>
      <c r="BKD3" s="99"/>
      <c r="BKE3" s="99"/>
      <c r="BKF3" s="99"/>
      <c r="BKG3" s="99"/>
      <c r="BKH3" s="99"/>
      <c r="BKI3" s="99"/>
      <c r="BKJ3" s="99"/>
      <c r="BKK3" s="99"/>
      <c r="BKL3" s="99"/>
      <c r="BKM3" s="99"/>
      <c r="BKN3" s="99"/>
      <c r="BKO3" s="99"/>
      <c r="BKP3" s="99"/>
      <c r="BKQ3" s="99"/>
      <c r="BKR3" s="99"/>
      <c r="BKS3" s="99"/>
      <c r="BKT3" s="99"/>
      <c r="BKU3" s="99"/>
      <c r="BKV3" s="99"/>
      <c r="BKW3" s="99"/>
      <c r="BKX3" s="99"/>
      <c r="BKY3" s="99"/>
      <c r="BKZ3" s="99"/>
      <c r="BLA3" s="99"/>
      <c r="BLB3" s="99"/>
      <c r="BLC3" s="99"/>
      <c r="BLD3" s="99"/>
      <c r="BLE3" s="99"/>
      <c r="BLF3" s="99"/>
      <c r="BLG3" s="99"/>
      <c r="BLH3" s="99"/>
      <c r="BLI3" s="99"/>
      <c r="BLJ3" s="99"/>
      <c r="BLK3" s="99"/>
      <c r="BLL3" s="99"/>
      <c r="BLM3" s="99"/>
      <c r="BLN3" s="99"/>
      <c r="BLO3" s="99"/>
      <c r="BLP3" s="99"/>
      <c r="BLQ3" s="99"/>
      <c r="BLR3" s="99"/>
      <c r="BLS3" s="99"/>
      <c r="BLT3" s="99"/>
      <c r="BLU3" s="99"/>
      <c r="BLV3" s="99"/>
      <c r="BLW3" s="99"/>
      <c r="BLX3" s="99"/>
      <c r="BLY3" s="99"/>
      <c r="BLZ3" s="99"/>
      <c r="BMA3" s="99"/>
      <c r="BMB3" s="99"/>
      <c r="BMC3" s="99"/>
      <c r="BMD3" s="99"/>
      <c r="BME3" s="99"/>
      <c r="BMF3" s="99"/>
      <c r="BMG3" s="99"/>
      <c r="BMH3" s="99"/>
      <c r="BMI3" s="99"/>
      <c r="BMJ3" s="99"/>
      <c r="BMK3" s="99"/>
      <c r="BML3" s="99"/>
      <c r="BMM3" s="99"/>
      <c r="BMN3" s="99"/>
      <c r="BMO3" s="99"/>
      <c r="BMP3" s="99"/>
      <c r="BMQ3" s="99"/>
      <c r="BMR3" s="99"/>
      <c r="BMS3" s="99"/>
      <c r="BMT3" s="99"/>
      <c r="BMU3" s="99"/>
      <c r="BMV3" s="99"/>
      <c r="BMW3" s="99"/>
      <c r="BMX3" s="99"/>
      <c r="BMY3" s="99"/>
      <c r="BMZ3" s="99"/>
      <c r="BNA3" s="99"/>
      <c r="BNB3" s="99"/>
      <c r="BNC3" s="99"/>
      <c r="BND3" s="99"/>
      <c r="BNE3" s="99"/>
      <c r="BNF3" s="99"/>
      <c r="BNG3" s="99"/>
      <c r="BNH3" s="99"/>
      <c r="BNI3" s="99"/>
      <c r="BNJ3" s="99"/>
      <c r="BNK3" s="99"/>
      <c r="BNL3" s="99"/>
      <c r="BNM3" s="99"/>
      <c r="BNN3" s="99"/>
      <c r="BNO3" s="99"/>
      <c r="BNP3" s="99"/>
      <c r="BNQ3" s="99"/>
      <c r="BNR3" s="99"/>
      <c r="BNS3" s="99"/>
      <c r="BNT3" s="99"/>
      <c r="BNU3" s="99"/>
      <c r="BNV3" s="99"/>
      <c r="BNW3" s="99"/>
      <c r="BNX3" s="99"/>
      <c r="BNY3" s="99"/>
      <c r="BNZ3" s="99"/>
      <c r="BOA3" s="99"/>
      <c r="BOB3" s="99"/>
      <c r="BOC3" s="99"/>
      <c r="BOD3" s="99"/>
      <c r="BOE3" s="99"/>
      <c r="BOF3" s="99"/>
      <c r="BOG3" s="99"/>
      <c r="BOH3" s="99"/>
      <c r="BOI3" s="99"/>
      <c r="BOJ3" s="99"/>
      <c r="BOK3" s="99"/>
      <c r="BOL3" s="99"/>
      <c r="BOM3" s="99"/>
      <c r="BON3" s="99"/>
      <c r="BOO3" s="99"/>
      <c r="BOP3" s="99"/>
      <c r="BOQ3" s="99"/>
      <c r="BOR3" s="99"/>
      <c r="BOS3" s="99"/>
      <c r="BOT3" s="99"/>
      <c r="BOU3" s="99"/>
      <c r="BOV3" s="99"/>
      <c r="BOW3" s="99"/>
      <c r="BOX3" s="99"/>
      <c r="BOY3" s="99"/>
      <c r="BOZ3" s="99"/>
      <c r="BPA3" s="99"/>
      <c r="BPB3" s="99"/>
      <c r="BPC3" s="99"/>
      <c r="BPD3" s="99"/>
      <c r="BPE3" s="99"/>
      <c r="BPF3" s="99"/>
      <c r="BPG3" s="99"/>
      <c r="BPH3" s="99"/>
      <c r="BPI3" s="99"/>
      <c r="BPJ3" s="99"/>
      <c r="BPK3" s="99"/>
      <c r="BPL3" s="99"/>
      <c r="BPM3" s="99"/>
      <c r="BPN3" s="99"/>
      <c r="BPO3" s="99"/>
      <c r="BPP3" s="99"/>
      <c r="BPQ3" s="99"/>
      <c r="BPR3" s="99"/>
      <c r="BPS3" s="99"/>
      <c r="BPT3" s="99"/>
      <c r="BPU3" s="99"/>
      <c r="BPV3" s="99"/>
      <c r="BPW3" s="99"/>
      <c r="BPX3" s="99"/>
      <c r="BPY3" s="99"/>
      <c r="BPZ3" s="99"/>
      <c r="BQA3" s="99"/>
      <c r="BQB3" s="99"/>
      <c r="BQC3" s="99"/>
      <c r="BQD3" s="99"/>
      <c r="BQE3" s="99"/>
      <c r="BQF3" s="99"/>
      <c r="BQG3" s="99"/>
      <c r="BQH3" s="99"/>
      <c r="BQI3" s="99"/>
      <c r="BQJ3" s="99"/>
      <c r="BQK3" s="99"/>
      <c r="BQL3" s="99"/>
      <c r="BQM3" s="99"/>
      <c r="BQN3" s="99"/>
      <c r="BQO3" s="99"/>
      <c r="BQP3" s="99"/>
      <c r="BQQ3" s="99"/>
      <c r="BQR3" s="99"/>
      <c r="BQS3" s="99"/>
      <c r="BQT3" s="99"/>
      <c r="BQU3" s="99"/>
      <c r="BQV3" s="99"/>
      <c r="BQW3" s="99"/>
      <c r="BQX3" s="99"/>
      <c r="BQY3" s="99"/>
      <c r="BQZ3" s="99"/>
      <c r="BRA3" s="99"/>
      <c r="BRB3" s="99"/>
      <c r="BRC3" s="99"/>
      <c r="BRD3" s="99"/>
      <c r="BRE3" s="99"/>
      <c r="BRF3" s="99"/>
      <c r="BRG3" s="99"/>
      <c r="BRH3" s="99"/>
      <c r="BRI3" s="99"/>
      <c r="BRJ3" s="99"/>
      <c r="BRK3" s="99"/>
      <c r="BRL3" s="99"/>
      <c r="BRM3" s="99"/>
      <c r="BRN3" s="99"/>
      <c r="BRO3" s="99"/>
      <c r="BRP3" s="99"/>
      <c r="BRQ3" s="99"/>
      <c r="BRR3" s="99"/>
      <c r="BRS3" s="99"/>
      <c r="BRT3" s="99"/>
      <c r="BRU3" s="99"/>
      <c r="BRV3" s="99"/>
      <c r="BRW3" s="99"/>
      <c r="BRX3" s="99"/>
      <c r="BRY3" s="99"/>
      <c r="BRZ3" s="99"/>
      <c r="BSA3" s="99"/>
      <c r="BSB3" s="99"/>
      <c r="BSC3" s="99"/>
      <c r="BSD3" s="99"/>
      <c r="BSE3" s="99"/>
      <c r="BSF3" s="99"/>
      <c r="BSG3" s="99"/>
      <c r="BSH3" s="99"/>
      <c r="BSI3" s="99"/>
      <c r="BSJ3" s="99"/>
      <c r="BSK3" s="99"/>
      <c r="BSL3" s="99"/>
      <c r="BSM3" s="99"/>
      <c r="BSN3" s="99"/>
      <c r="BSO3" s="99"/>
      <c r="BSP3" s="99"/>
      <c r="BSQ3" s="99"/>
      <c r="BSR3" s="99"/>
      <c r="BSS3" s="99"/>
      <c r="BST3" s="99"/>
      <c r="BSU3" s="99"/>
      <c r="BSV3" s="99"/>
      <c r="BSW3" s="99"/>
      <c r="BSX3" s="99"/>
      <c r="BSY3" s="99"/>
      <c r="BSZ3" s="99"/>
      <c r="BTA3" s="99"/>
      <c r="BTB3" s="99"/>
      <c r="BTC3" s="99"/>
      <c r="BTD3" s="99"/>
      <c r="BTE3" s="99"/>
      <c r="BTF3" s="99"/>
      <c r="BTG3" s="99"/>
      <c r="BTH3" s="99"/>
      <c r="BTI3" s="99"/>
      <c r="BTJ3" s="99"/>
      <c r="BTK3" s="99"/>
      <c r="BTL3" s="99"/>
      <c r="BTM3" s="99"/>
      <c r="BTN3" s="99"/>
      <c r="BTO3" s="99"/>
      <c r="BTP3" s="99"/>
      <c r="BTQ3" s="99"/>
      <c r="BTR3" s="99"/>
      <c r="BTS3" s="99"/>
      <c r="BTT3" s="99"/>
      <c r="BTU3" s="99"/>
      <c r="BTV3" s="99"/>
      <c r="BTW3" s="99"/>
      <c r="BTX3" s="99"/>
      <c r="BTY3" s="99"/>
      <c r="BTZ3" s="99"/>
      <c r="BUA3" s="99"/>
      <c r="BUB3" s="99"/>
      <c r="BUC3" s="99"/>
      <c r="BUD3" s="99"/>
      <c r="BUE3" s="99"/>
      <c r="BUF3" s="99"/>
      <c r="BUG3" s="99"/>
      <c r="BUH3" s="99"/>
      <c r="BUI3" s="99"/>
      <c r="BUJ3" s="99"/>
      <c r="BUK3" s="99"/>
      <c r="BUL3" s="99"/>
      <c r="BUM3" s="99"/>
      <c r="BUN3" s="99"/>
      <c r="BUO3" s="99"/>
      <c r="BUP3" s="99"/>
      <c r="BUQ3" s="99"/>
      <c r="BUR3" s="99"/>
      <c r="BUS3" s="99"/>
      <c r="BUT3" s="99"/>
      <c r="BUU3" s="99"/>
      <c r="BUV3" s="99"/>
      <c r="BUW3" s="99"/>
      <c r="BUX3" s="99"/>
      <c r="BUY3" s="99"/>
      <c r="BUZ3" s="99"/>
      <c r="BVA3" s="99"/>
      <c r="BVB3" s="99"/>
      <c r="BVC3" s="99"/>
      <c r="BVD3" s="99"/>
      <c r="BVE3" s="99"/>
      <c r="BVF3" s="99"/>
      <c r="BVG3" s="99"/>
      <c r="BVH3" s="99"/>
      <c r="BVI3" s="99"/>
      <c r="BVJ3" s="99"/>
      <c r="BVK3" s="99"/>
      <c r="BVL3" s="99"/>
      <c r="BVM3" s="99"/>
      <c r="BVN3" s="99"/>
      <c r="BVO3" s="99"/>
      <c r="BVP3" s="99"/>
      <c r="BVQ3" s="99"/>
      <c r="BVR3" s="99"/>
      <c r="BVS3" s="99"/>
      <c r="BVT3" s="99"/>
      <c r="BVU3" s="99"/>
      <c r="BVV3" s="99"/>
      <c r="BVW3" s="99"/>
      <c r="BVX3" s="99"/>
      <c r="BVY3" s="99"/>
      <c r="BVZ3" s="99"/>
      <c r="BWA3" s="99"/>
      <c r="BWB3" s="99"/>
      <c r="BWC3" s="99"/>
      <c r="BWD3" s="99"/>
      <c r="BWE3" s="99"/>
      <c r="BWF3" s="99"/>
      <c r="BWG3" s="99"/>
      <c r="BWH3" s="99"/>
      <c r="BWI3" s="99"/>
      <c r="BWJ3" s="99"/>
      <c r="BWK3" s="99"/>
      <c r="BWL3" s="99"/>
      <c r="BWM3" s="99"/>
      <c r="BWN3" s="99"/>
      <c r="BWO3" s="99"/>
      <c r="BWP3" s="99"/>
      <c r="BWQ3" s="99"/>
      <c r="BWR3" s="99"/>
      <c r="BWS3" s="99"/>
      <c r="BWT3" s="99"/>
      <c r="BWU3" s="99"/>
      <c r="BWV3" s="99"/>
      <c r="BWW3" s="99"/>
      <c r="BWX3" s="99"/>
      <c r="BWY3" s="99"/>
      <c r="BWZ3" s="99"/>
      <c r="BXA3" s="99"/>
      <c r="BXB3" s="99"/>
      <c r="BXC3" s="99"/>
      <c r="BXD3" s="99"/>
      <c r="BXE3" s="99"/>
      <c r="BXF3" s="99"/>
      <c r="BXG3" s="99"/>
      <c r="BXH3" s="99"/>
      <c r="BXI3" s="99"/>
      <c r="BXJ3" s="99"/>
      <c r="BXK3" s="99"/>
      <c r="BXL3" s="99"/>
      <c r="BXM3" s="99"/>
      <c r="BXN3" s="99"/>
      <c r="BXO3" s="99"/>
      <c r="BXP3" s="99"/>
      <c r="BXQ3" s="99"/>
      <c r="BXR3" s="99"/>
      <c r="BXS3" s="99"/>
      <c r="BXT3" s="99"/>
      <c r="BXU3" s="99"/>
      <c r="BXV3" s="99"/>
      <c r="BXW3" s="99"/>
      <c r="BXX3" s="99"/>
      <c r="BXY3" s="99"/>
      <c r="BXZ3" s="99"/>
      <c r="BYA3" s="99"/>
      <c r="BYB3" s="99"/>
      <c r="BYC3" s="99"/>
      <c r="BYD3" s="99"/>
      <c r="BYE3" s="99"/>
      <c r="BYF3" s="99"/>
      <c r="BYG3" s="99"/>
      <c r="BYH3" s="99"/>
      <c r="BYI3" s="99"/>
      <c r="BYJ3" s="99"/>
      <c r="BYK3" s="99"/>
      <c r="BYL3" s="99"/>
      <c r="BYM3" s="99"/>
      <c r="BYN3" s="99"/>
      <c r="BYO3" s="99"/>
      <c r="BYP3" s="99"/>
      <c r="BYQ3" s="99"/>
      <c r="BYR3" s="99"/>
      <c r="BYS3" s="99"/>
      <c r="BYT3" s="99"/>
      <c r="BYU3" s="99"/>
      <c r="BYV3" s="99"/>
      <c r="BYW3" s="99"/>
      <c r="BYX3" s="99"/>
      <c r="BYY3" s="99"/>
      <c r="BYZ3" s="99"/>
      <c r="BZA3" s="99"/>
      <c r="BZB3" s="99"/>
      <c r="BZC3" s="99"/>
      <c r="BZD3" s="99"/>
      <c r="BZE3" s="99"/>
      <c r="BZF3" s="99"/>
      <c r="BZG3" s="99"/>
      <c r="BZH3" s="99"/>
      <c r="BZI3" s="99"/>
      <c r="BZJ3" s="99"/>
      <c r="BZK3" s="99"/>
      <c r="BZL3" s="99"/>
      <c r="BZM3" s="99"/>
      <c r="BZN3" s="99"/>
      <c r="BZO3" s="99"/>
      <c r="BZP3" s="99"/>
      <c r="BZQ3" s="99"/>
      <c r="BZR3" s="99"/>
      <c r="BZS3" s="99"/>
      <c r="BZT3" s="99"/>
      <c r="BZU3" s="99"/>
      <c r="BZV3" s="99"/>
      <c r="BZW3" s="99"/>
      <c r="BZX3" s="99"/>
      <c r="BZY3" s="99"/>
      <c r="BZZ3" s="99"/>
      <c r="CAA3" s="99"/>
      <c r="CAB3" s="99"/>
      <c r="CAC3" s="99"/>
      <c r="CAD3" s="99"/>
      <c r="CAE3" s="99"/>
      <c r="CAF3" s="99"/>
      <c r="CAG3" s="99"/>
      <c r="CAH3" s="99"/>
      <c r="CAI3" s="99"/>
      <c r="CAJ3" s="99"/>
      <c r="CAK3" s="99"/>
      <c r="CAL3" s="99"/>
      <c r="CAM3" s="99"/>
      <c r="CAN3" s="99"/>
      <c r="CAO3" s="99"/>
      <c r="CAP3" s="99"/>
      <c r="CAQ3" s="99"/>
      <c r="CAR3" s="99"/>
      <c r="CAS3" s="99"/>
      <c r="CAT3" s="99"/>
      <c r="CAU3" s="99"/>
      <c r="CAV3" s="99"/>
      <c r="CAW3" s="99"/>
      <c r="CAX3" s="99"/>
      <c r="CAY3" s="99"/>
      <c r="CAZ3" s="99"/>
      <c r="CBA3" s="99"/>
      <c r="CBB3" s="99"/>
      <c r="CBC3" s="99"/>
      <c r="CBD3" s="99"/>
      <c r="CBE3" s="99"/>
      <c r="CBF3" s="99"/>
      <c r="CBG3" s="99"/>
      <c r="CBH3" s="99"/>
      <c r="CBI3" s="99"/>
      <c r="CBJ3" s="99"/>
      <c r="CBK3" s="99"/>
      <c r="CBL3" s="99"/>
      <c r="CBM3" s="99"/>
      <c r="CBN3" s="99"/>
      <c r="CBO3" s="99"/>
      <c r="CBP3" s="99"/>
      <c r="CBQ3" s="99"/>
      <c r="CBR3" s="99"/>
      <c r="CBS3" s="99"/>
      <c r="CBT3" s="99"/>
      <c r="CBU3" s="99"/>
      <c r="CBV3" s="99"/>
      <c r="CBW3" s="99"/>
      <c r="CBX3" s="99"/>
      <c r="CBY3" s="99"/>
      <c r="CBZ3" s="99"/>
      <c r="CCA3" s="99"/>
      <c r="CCB3" s="99"/>
      <c r="CCC3" s="99"/>
      <c r="CCD3" s="99"/>
      <c r="CCE3" s="99"/>
      <c r="CCF3" s="99"/>
      <c r="CCG3" s="99"/>
      <c r="CCH3" s="99"/>
      <c r="CCI3" s="99"/>
      <c r="CCJ3" s="99"/>
      <c r="CCK3" s="99"/>
      <c r="CCL3" s="99"/>
      <c r="CCM3" s="99"/>
      <c r="CCN3" s="99"/>
      <c r="CCO3" s="99"/>
      <c r="CCP3" s="99"/>
      <c r="CCQ3" s="99"/>
      <c r="CCR3" s="99"/>
      <c r="CCS3" s="99"/>
      <c r="CCT3" s="99"/>
      <c r="CCU3" s="99"/>
      <c r="CCV3" s="99"/>
      <c r="CCW3" s="99"/>
      <c r="CCX3" s="99"/>
      <c r="CCY3" s="99"/>
      <c r="CCZ3" s="99"/>
      <c r="CDA3" s="99"/>
      <c r="CDB3" s="99"/>
      <c r="CDC3" s="99"/>
      <c r="CDD3" s="99"/>
      <c r="CDE3" s="99"/>
      <c r="CDF3" s="99"/>
      <c r="CDG3" s="99"/>
      <c r="CDH3" s="99"/>
      <c r="CDI3" s="99"/>
      <c r="CDJ3" s="99"/>
      <c r="CDK3" s="99"/>
      <c r="CDL3" s="99"/>
      <c r="CDM3" s="99"/>
      <c r="CDN3" s="99"/>
      <c r="CDO3" s="99"/>
      <c r="CDP3" s="99"/>
      <c r="CDQ3" s="99"/>
      <c r="CDR3" s="99"/>
      <c r="CDS3" s="99"/>
      <c r="CDT3" s="99"/>
      <c r="CDU3" s="99"/>
      <c r="CDV3" s="99"/>
      <c r="CDW3" s="99"/>
      <c r="CDX3" s="99"/>
      <c r="CDY3" s="99"/>
      <c r="CDZ3" s="99"/>
      <c r="CEA3" s="99"/>
      <c r="CEB3" s="99"/>
      <c r="CEC3" s="99"/>
      <c r="CED3" s="99"/>
      <c r="CEE3" s="99"/>
      <c r="CEF3" s="99"/>
      <c r="CEG3" s="99"/>
      <c r="CEH3" s="99"/>
      <c r="CEI3" s="99"/>
      <c r="CEJ3" s="99"/>
      <c r="CEK3" s="99"/>
      <c r="CEL3" s="99"/>
      <c r="CEM3" s="99"/>
      <c r="CEN3" s="99"/>
      <c r="CEO3" s="99"/>
      <c r="CEP3" s="99"/>
      <c r="CEQ3" s="99"/>
      <c r="CER3" s="99"/>
      <c r="CES3" s="99"/>
      <c r="CET3" s="99"/>
      <c r="CEU3" s="99"/>
      <c r="CEV3" s="99"/>
      <c r="CEW3" s="99"/>
      <c r="CEX3" s="99"/>
      <c r="CEY3" s="99"/>
      <c r="CEZ3" s="99"/>
      <c r="CFA3" s="99"/>
      <c r="CFB3" s="99"/>
      <c r="CFC3" s="99"/>
      <c r="CFD3" s="99"/>
      <c r="CFE3" s="99"/>
      <c r="CFF3" s="99"/>
      <c r="CFG3" s="99"/>
      <c r="CFH3" s="99"/>
      <c r="CFI3" s="99"/>
      <c r="CFJ3" s="99"/>
      <c r="CFK3" s="99"/>
      <c r="CFL3" s="99"/>
      <c r="CFM3" s="99"/>
      <c r="CFN3" s="99"/>
      <c r="CFO3" s="99"/>
      <c r="CFP3" s="99"/>
      <c r="CFQ3" s="99"/>
      <c r="CFR3" s="99"/>
      <c r="CFS3" s="99"/>
      <c r="CFT3" s="99"/>
      <c r="CFU3" s="99"/>
      <c r="CFV3" s="99"/>
      <c r="CFW3" s="99"/>
      <c r="CFX3" s="99"/>
      <c r="CFY3" s="99"/>
      <c r="CFZ3" s="99"/>
      <c r="CGA3" s="99"/>
      <c r="CGB3" s="99"/>
      <c r="CGC3" s="99"/>
      <c r="CGD3" s="99"/>
      <c r="CGE3" s="99"/>
      <c r="CGF3" s="99"/>
      <c r="CGG3" s="99"/>
      <c r="CGH3" s="99"/>
      <c r="CGI3" s="99"/>
      <c r="CGJ3" s="99"/>
      <c r="CGK3" s="99"/>
      <c r="CGL3" s="99"/>
      <c r="CGM3" s="99"/>
      <c r="CGN3" s="99"/>
      <c r="CGO3" s="99"/>
      <c r="CGP3" s="99"/>
      <c r="CGQ3" s="99"/>
      <c r="CGR3" s="99"/>
      <c r="CGS3" s="99"/>
      <c r="CGT3" s="99"/>
      <c r="CGU3" s="99"/>
      <c r="CGV3" s="99"/>
      <c r="CGW3" s="99"/>
      <c r="CGX3" s="99"/>
      <c r="CGY3" s="99"/>
      <c r="CGZ3" s="99"/>
      <c r="CHA3" s="99"/>
      <c r="CHB3" s="99"/>
      <c r="CHC3" s="99"/>
      <c r="CHD3" s="99"/>
      <c r="CHE3" s="99"/>
      <c r="CHF3" s="99"/>
      <c r="CHG3" s="99"/>
      <c r="CHH3" s="99"/>
      <c r="CHI3" s="99"/>
      <c r="CHJ3" s="99"/>
      <c r="CHK3" s="99"/>
      <c r="CHL3" s="99"/>
      <c r="CHM3" s="99"/>
      <c r="CHN3" s="99"/>
      <c r="CHO3" s="99"/>
      <c r="CHP3" s="99"/>
      <c r="CHQ3" s="99"/>
      <c r="CHR3" s="99"/>
      <c r="CHS3" s="99"/>
      <c r="CHT3" s="99"/>
      <c r="CHU3" s="99"/>
      <c r="CHV3" s="99"/>
      <c r="CHW3" s="99"/>
      <c r="CHX3" s="99"/>
      <c r="CHY3" s="99"/>
      <c r="CHZ3" s="99"/>
      <c r="CIA3" s="99"/>
      <c r="CIB3" s="99"/>
      <c r="CIC3" s="99"/>
      <c r="CID3" s="99"/>
      <c r="CIE3" s="99"/>
      <c r="CIF3" s="99"/>
      <c r="CIG3" s="99"/>
      <c r="CIH3" s="99"/>
      <c r="CII3" s="99"/>
      <c r="CIJ3" s="99"/>
      <c r="CIK3" s="99"/>
      <c r="CIL3" s="99"/>
      <c r="CIM3" s="99"/>
      <c r="CIN3" s="99"/>
      <c r="CIO3" s="99"/>
      <c r="CIP3" s="99"/>
      <c r="CIQ3" s="99"/>
      <c r="CIR3" s="99"/>
      <c r="CIS3" s="99"/>
      <c r="CIT3" s="99"/>
      <c r="CIU3" s="99"/>
      <c r="CIV3" s="99"/>
      <c r="CIW3" s="99"/>
      <c r="CIX3" s="99"/>
      <c r="CIY3" s="99"/>
      <c r="CIZ3" s="99"/>
      <c r="CJA3" s="99"/>
      <c r="CJB3" s="99"/>
      <c r="CJC3" s="99"/>
      <c r="CJD3" s="99"/>
      <c r="CJE3" s="99"/>
      <c r="CJF3" s="99"/>
      <c r="CJG3" s="99"/>
      <c r="CJH3" s="99"/>
      <c r="CJI3" s="99"/>
      <c r="CJJ3" s="99"/>
      <c r="CJK3" s="99"/>
      <c r="CJL3" s="99"/>
      <c r="CJM3" s="99"/>
      <c r="CJN3" s="99"/>
      <c r="CJO3" s="99"/>
      <c r="CJP3" s="99"/>
      <c r="CJQ3" s="99"/>
      <c r="CJR3" s="99"/>
      <c r="CJS3" s="99"/>
      <c r="CJT3" s="99"/>
      <c r="CJU3" s="99"/>
      <c r="CJV3" s="99"/>
      <c r="CJW3" s="99"/>
      <c r="CJX3" s="99"/>
      <c r="CJY3" s="99"/>
      <c r="CJZ3" s="99"/>
      <c r="CKA3" s="99"/>
      <c r="CKB3" s="99"/>
      <c r="CKC3" s="99"/>
      <c r="CKD3" s="99"/>
      <c r="CKE3" s="99"/>
      <c r="CKF3" s="99"/>
      <c r="CKG3" s="99"/>
      <c r="CKH3" s="99"/>
      <c r="CKI3" s="99"/>
      <c r="CKJ3" s="99"/>
      <c r="CKK3" s="99"/>
      <c r="CKL3" s="99"/>
      <c r="CKM3" s="99"/>
      <c r="CKN3" s="99"/>
      <c r="CKO3" s="99"/>
      <c r="CKP3" s="99"/>
      <c r="CKQ3" s="99"/>
      <c r="CKR3" s="99"/>
      <c r="CKS3" s="99"/>
      <c r="CKT3" s="99"/>
      <c r="CKU3" s="99"/>
      <c r="CKV3" s="99"/>
      <c r="CKW3" s="99"/>
      <c r="CKX3" s="99"/>
      <c r="CKY3" s="99"/>
      <c r="CKZ3" s="99"/>
      <c r="CLA3" s="99"/>
      <c r="CLB3" s="99"/>
      <c r="CLC3" s="99"/>
      <c r="CLD3" s="99"/>
      <c r="CLE3" s="99"/>
      <c r="CLF3" s="99"/>
      <c r="CLG3" s="99"/>
      <c r="CLH3" s="99"/>
      <c r="CLI3" s="99"/>
      <c r="CLJ3" s="99"/>
      <c r="CLK3" s="99"/>
      <c r="CLL3" s="99"/>
      <c r="CLM3" s="99"/>
      <c r="CLN3" s="99"/>
      <c r="CLO3" s="99"/>
      <c r="CLP3" s="99"/>
      <c r="CLQ3" s="99"/>
      <c r="CLR3" s="99"/>
      <c r="CLS3" s="99"/>
      <c r="CLT3" s="99"/>
      <c r="CLU3" s="99"/>
      <c r="CLV3" s="99"/>
      <c r="CLW3" s="99"/>
      <c r="CLX3" s="99"/>
      <c r="CLY3" s="99"/>
      <c r="CLZ3" s="99"/>
      <c r="CMA3" s="99"/>
      <c r="CMB3" s="99"/>
      <c r="CMC3" s="99"/>
      <c r="CMD3" s="99"/>
      <c r="CME3" s="99"/>
      <c r="CMF3" s="99"/>
      <c r="CMG3" s="99"/>
      <c r="CMH3" s="99"/>
      <c r="CMI3" s="99"/>
      <c r="CMJ3" s="99"/>
      <c r="CMK3" s="99"/>
      <c r="CML3" s="99"/>
      <c r="CMM3" s="99"/>
      <c r="CMN3" s="99"/>
      <c r="CMO3" s="99"/>
      <c r="CMP3" s="99"/>
      <c r="CMQ3" s="99"/>
      <c r="CMR3" s="99"/>
      <c r="CMS3" s="99"/>
      <c r="CMT3" s="99"/>
      <c r="CMU3" s="99"/>
      <c r="CMV3" s="99"/>
      <c r="CMW3" s="99"/>
      <c r="CMX3" s="99"/>
      <c r="CMY3" s="99"/>
      <c r="CMZ3" s="99"/>
      <c r="CNA3" s="99"/>
      <c r="CNB3" s="99"/>
      <c r="CNC3" s="99"/>
      <c r="CND3" s="99"/>
      <c r="CNE3" s="99"/>
      <c r="CNF3" s="99"/>
      <c r="CNG3" s="99"/>
      <c r="CNH3" s="99"/>
      <c r="CNI3" s="99"/>
      <c r="CNJ3" s="99"/>
      <c r="CNK3" s="99"/>
      <c r="CNL3" s="99"/>
      <c r="CNM3" s="99"/>
      <c r="CNN3" s="99"/>
      <c r="CNO3" s="99"/>
      <c r="CNP3" s="99"/>
      <c r="CNQ3" s="99"/>
      <c r="CNR3" s="99"/>
      <c r="CNS3" s="99"/>
      <c r="CNT3" s="99"/>
      <c r="CNU3" s="99"/>
      <c r="CNV3" s="99"/>
      <c r="CNW3" s="99"/>
      <c r="CNX3" s="99"/>
      <c r="CNY3" s="99"/>
      <c r="CNZ3" s="99"/>
      <c r="COA3" s="99"/>
      <c r="COB3" s="99"/>
      <c r="COC3" s="99"/>
      <c r="COD3" s="99"/>
      <c r="COE3" s="99"/>
      <c r="COF3" s="99"/>
      <c r="COG3" s="99"/>
      <c r="COH3" s="99"/>
      <c r="COI3" s="99"/>
      <c r="COJ3" s="99"/>
      <c r="COK3" s="99"/>
      <c r="COL3" s="99"/>
      <c r="COM3" s="99"/>
      <c r="CON3" s="99"/>
      <c r="COO3" s="99"/>
      <c r="COP3" s="99"/>
      <c r="COQ3" s="99"/>
      <c r="COR3" s="99"/>
      <c r="COS3" s="99"/>
      <c r="COT3" s="99"/>
      <c r="COU3" s="99"/>
      <c r="COV3" s="99"/>
      <c r="COW3" s="99"/>
      <c r="COX3" s="99"/>
      <c r="COY3" s="99"/>
      <c r="COZ3" s="99"/>
      <c r="CPA3" s="99"/>
      <c r="CPB3" s="99"/>
      <c r="CPC3" s="99"/>
      <c r="CPD3" s="99"/>
      <c r="CPE3" s="99"/>
      <c r="CPF3" s="99"/>
      <c r="CPG3" s="99"/>
      <c r="CPH3" s="99"/>
      <c r="CPI3" s="99"/>
      <c r="CPJ3" s="99"/>
      <c r="CPK3" s="99"/>
      <c r="CPL3" s="99"/>
      <c r="CPM3" s="99"/>
      <c r="CPN3" s="99"/>
      <c r="CPO3" s="99"/>
      <c r="CPP3" s="99"/>
      <c r="CPQ3" s="99"/>
      <c r="CPR3" s="99"/>
      <c r="CPS3" s="99"/>
      <c r="CPT3" s="99"/>
      <c r="CPU3" s="99"/>
      <c r="CPV3" s="99"/>
      <c r="CPW3" s="99"/>
      <c r="CPX3" s="99"/>
      <c r="CPY3" s="99"/>
      <c r="CPZ3" s="99"/>
      <c r="CQA3" s="99"/>
      <c r="CQB3" s="99"/>
      <c r="CQC3" s="99"/>
      <c r="CQD3" s="99"/>
      <c r="CQE3" s="99"/>
      <c r="CQF3" s="99"/>
      <c r="CQG3" s="99"/>
      <c r="CQH3" s="99"/>
      <c r="CQI3" s="99"/>
      <c r="CQJ3" s="99"/>
      <c r="CQK3" s="99"/>
      <c r="CQL3" s="99"/>
      <c r="CQM3" s="99"/>
      <c r="CQN3" s="99"/>
      <c r="CQO3" s="99"/>
      <c r="CQP3" s="99"/>
      <c r="CQQ3" s="99"/>
      <c r="CQR3" s="99"/>
      <c r="CQS3" s="99"/>
      <c r="CQT3" s="99"/>
      <c r="CQU3" s="99"/>
      <c r="CQV3" s="99"/>
      <c r="CQW3" s="99"/>
      <c r="CQX3" s="99"/>
      <c r="CQY3" s="99"/>
      <c r="CQZ3" s="99"/>
      <c r="CRA3" s="99"/>
      <c r="CRB3" s="99"/>
      <c r="CRC3" s="99"/>
      <c r="CRD3" s="99"/>
      <c r="CRE3" s="99"/>
      <c r="CRF3" s="99"/>
      <c r="CRG3" s="99"/>
      <c r="CRH3" s="99"/>
      <c r="CRI3" s="99"/>
      <c r="CRJ3" s="99"/>
      <c r="CRK3" s="99"/>
      <c r="CRL3" s="99"/>
      <c r="CRM3" s="99"/>
      <c r="CRN3" s="99"/>
      <c r="CRO3" s="99"/>
      <c r="CRP3" s="99"/>
      <c r="CRQ3" s="99"/>
      <c r="CRR3" s="99"/>
      <c r="CRS3" s="99"/>
      <c r="CRT3" s="99"/>
      <c r="CRU3" s="99"/>
      <c r="CRV3" s="99"/>
      <c r="CRW3" s="99"/>
      <c r="CRX3" s="99"/>
      <c r="CRY3" s="99"/>
      <c r="CRZ3" s="99"/>
      <c r="CSA3" s="99"/>
      <c r="CSB3" s="99"/>
      <c r="CSC3" s="99"/>
      <c r="CSD3" s="99"/>
      <c r="CSE3" s="99"/>
      <c r="CSF3" s="99"/>
      <c r="CSG3" s="99"/>
      <c r="CSH3" s="99"/>
      <c r="CSI3" s="99"/>
      <c r="CSJ3" s="99"/>
      <c r="CSK3" s="99"/>
      <c r="CSL3" s="99"/>
      <c r="CSM3" s="99"/>
      <c r="CSN3" s="99"/>
      <c r="CSO3" s="99"/>
      <c r="CSP3" s="99"/>
      <c r="CSQ3" s="99"/>
      <c r="CSR3" s="99"/>
      <c r="CSS3" s="99"/>
      <c r="CST3" s="99"/>
      <c r="CSU3" s="99"/>
      <c r="CSV3" s="99"/>
      <c r="CSW3" s="99"/>
      <c r="CSX3" s="99"/>
      <c r="CSY3" s="99"/>
      <c r="CSZ3" s="99"/>
      <c r="CTA3" s="99"/>
      <c r="CTB3" s="99"/>
      <c r="CTC3" s="99"/>
      <c r="CTD3" s="99"/>
      <c r="CTE3" s="99"/>
      <c r="CTF3" s="99"/>
      <c r="CTG3" s="99"/>
      <c r="CTH3" s="99"/>
      <c r="CTI3" s="99"/>
      <c r="CTJ3" s="99"/>
      <c r="CTK3" s="99"/>
      <c r="CTL3" s="99"/>
      <c r="CTM3" s="99"/>
      <c r="CTN3" s="99"/>
      <c r="CTO3" s="99"/>
      <c r="CTP3" s="99"/>
      <c r="CTQ3" s="99"/>
      <c r="CTR3" s="99"/>
      <c r="CTS3" s="99"/>
      <c r="CTT3" s="99"/>
      <c r="CTU3" s="99"/>
      <c r="CTV3" s="99"/>
      <c r="CTW3" s="99"/>
      <c r="CTX3" s="99"/>
      <c r="CTY3" s="99"/>
      <c r="CTZ3" s="99"/>
      <c r="CUA3" s="99"/>
      <c r="CUB3" s="99"/>
      <c r="CUC3" s="99"/>
      <c r="CUD3" s="99"/>
      <c r="CUE3" s="99"/>
      <c r="CUF3" s="99"/>
      <c r="CUG3" s="99"/>
      <c r="CUH3" s="99"/>
      <c r="CUI3" s="99"/>
      <c r="CUJ3" s="99"/>
      <c r="CUK3" s="99"/>
      <c r="CUL3" s="99"/>
      <c r="CUM3" s="99"/>
      <c r="CUN3" s="99"/>
      <c r="CUO3" s="99"/>
      <c r="CUP3" s="99"/>
      <c r="CUQ3" s="99"/>
      <c r="CUR3" s="99"/>
      <c r="CUS3" s="99"/>
      <c r="CUT3" s="99"/>
      <c r="CUU3" s="99"/>
      <c r="CUV3" s="99"/>
      <c r="CUW3" s="99"/>
      <c r="CUX3" s="99"/>
      <c r="CUY3" s="99"/>
      <c r="CUZ3" s="99"/>
      <c r="CVA3" s="99"/>
      <c r="CVB3" s="99"/>
      <c r="CVC3" s="99"/>
      <c r="CVD3" s="99"/>
      <c r="CVE3" s="99"/>
      <c r="CVF3" s="99"/>
      <c r="CVG3" s="99"/>
      <c r="CVH3" s="99"/>
      <c r="CVI3" s="99"/>
      <c r="CVJ3" s="99"/>
      <c r="CVK3" s="99"/>
      <c r="CVL3" s="99"/>
      <c r="CVM3" s="99"/>
      <c r="CVN3" s="99"/>
      <c r="CVO3" s="99"/>
      <c r="CVP3" s="99"/>
      <c r="CVQ3" s="99"/>
      <c r="CVR3" s="99"/>
      <c r="CVS3" s="99"/>
      <c r="CVT3" s="99"/>
      <c r="CVU3" s="99"/>
      <c r="CVV3" s="99"/>
      <c r="CVW3" s="99"/>
      <c r="CVX3" s="99"/>
      <c r="CVY3" s="99"/>
      <c r="CVZ3" s="99"/>
      <c r="CWA3" s="99"/>
      <c r="CWB3" s="99"/>
      <c r="CWC3" s="99"/>
      <c r="CWD3" s="99"/>
      <c r="CWE3" s="99"/>
      <c r="CWF3" s="99"/>
      <c r="CWG3" s="99"/>
      <c r="CWH3" s="99"/>
      <c r="CWI3" s="99"/>
      <c r="CWJ3" s="99"/>
      <c r="CWK3" s="99"/>
      <c r="CWL3" s="99"/>
      <c r="CWM3" s="99"/>
      <c r="CWN3" s="99"/>
      <c r="CWO3" s="99"/>
      <c r="CWP3" s="99"/>
      <c r="CWQ3" s="99"/>
      <c r="CWR3" s="99"/>
      <c r="CWS3" s="99"/>
      <c r="CWT3" s="99"/>
      <c r="CWU3" s="99"/>
      <c r="CWV3" s="99"/>
      <c r="CWW3" s="99"/>
      <c r="CWX3" s="99"/>
      <c r="CWY3" s="99"/>
      <c r="CWZ3" s="99"/>
      <c r="CXA3" s="99"/>
      <c r="CXB3" s="99"/>
      <c r="CXC3" s="99"/>
      <c r="CXD3" s="99"/>
      <c r="CXE3" s="99"/>
      <c r="CXF3" s="99"/>
      <c r="CXG3" s="99"/>
      <c r="CXH3" s="99"/>
      <c r="CXI3" s="99"/>
      <c r="CXJ3" s="99"/>
      <c r="CXK3" s="99"/>
      <c r="CXL3" s="99"/>
      <c r="CXM3" s="99"/>
      <c r="CXN3" s="99"/>
      <c r="CXO3" s="99"/>
      <c r="CXP3" s="99"/>
      <c r="CXQ3" s="99"/>
      <c r="CXR3" s="99"/>
      <c r="CXS3" s="99"/>
      <c r="CXT3" s="99"/>
      <c r="CXU3" s="99"/>
      <c r="CXV3" s="99"/>
      <c r="CXW3" s="99"/>
      <c r="CXX3" s="99"/>
      <c r="CXY3" s="99"/>
      <c r="CXZ3" s="99"/>
      <c r="CYA3" s="99"/>
      <c r="CYB3" s="99"/>
      <c r="CYC3" s="99"/>
      <c r="CYD3" s="99"/>
      <c r="CYE3" s="99"/>
      <c r="CYF3" s="99"/>
      <c r="CYG3" s="99"/>
      <c r="CYH3" s="99"/>
      <c r="CYI3" s="99"/>
      <c r="CYJ3" s="99"/>
      <c r="CYK3" s="99"/>
      <c r="CYL3" s="99"/>
      <c r="CYM3" s="99"/>
      <c r="CYN3" s="99"/>
      <c r="CYO3" s="99"/>
      <c r="CYP3" s="99"/>
      <c r="CYQ3" s="99"/>
      <c r="CYR3" s="99"/>
      <c r="CYS3" s="99"/>
      <c r="CYT3" s="99"/>
      <c r="CYU3" s="99"/>
      <c r="CYV3" s="99"/>
      <c r="CYW3" s="99"/>
      <c r="CYX3" s="99"/>
      <c r="CYY3" s="99"/>
      <c r="CYZ3" s="99"/>
      <c r="CZA3" s="99"/>
      <c r="CZB3" s="99"/>
      <c r="CZC3" s="99"/>
      <c r="CZD3" s="99"/>
      <c r="CZE3" s="99"/>
      <c r="CZF3" s="99"/>
      <c r="CZG3" s="99"/>
      <c r="CZH3" s="99"/>
      <c r="CZI3" s="99"/>
      <c r="CZJ3" s="99"/>
      <c r="CZK3" s="99"/>
      <c r="CZL3" s="99"/>
      <c r="CZM3" s="99"/>
      <c r="CZN3" s="99"/>
      <c r="CZO3" s="99"/>
      <c r="CZP3" s="99"/>
      <c r="CZQ3" s="99"/>
      <c r="CZR3" s="99"/>
      <c r="CZS3" s="99"/>
      <c r="CZT3" s="99"/>
      <c r="CZU3" s="99"/>
      <c r="CZV3" s="99"/>
      <c r="CZW3" s="99"/>
      <c r="CZX3" s="99"/>
      <c r="CZY3" s="99"/>
      <c r="CZZ3" s="99"/>
      <c r="DAA3" s="99"/>
      <c r="DAB3" s="99"/>
      <c r="DAC3" s="99"/>
      <c r="DAD3" s="99"/>
      <c r="DAE3" s="99"/>
      <c r="DAF3" s="99"/>
      <c r="DAG3" s="99"/>
      <c r="DAH3" s="99"/>
      <c r="DAI3" s="99"/>
      <c r="DAJ3" s="99"/>
      <c r="DAK3" s="99"/>
      <c r="DAL3" s="99"/>
      <c r="DAM3" s="99"/>
      <c r="DAN3" s="99"/>
      <c r="DAO3" s="99"/>
      <c r="DAP3" s="99"/>
      <c r="DAQ3" s="99"/>
      <c r="DAR3" s="99"/>
      <c r="DAS3" s="99"/>
      <c r="DAT3" s="99"/>
      <c r="DAU3" s="99"/>
      <c r="DAV3" s="99"/>
      <c r="DAW3" s="99"/>
      <c r="DAX3" s="99"/>
      <c r="DAY3" s="99"/>
      <c r="DAZ3" s="99"/>
      <c r="DBA3" s="99"/>
      <c r="DBB3" s="99"/>
      <c r="DBC3" s="99"/>
      <c r="DBD3" s="99"/>
      <c r="DBE3" s="99"/>
      <c r="DBF3" s="99"/>
      <c r="DBG3" s="99"/>
      <c r="DBH3" s="99"/>
      <c r="DBI3" s="99"/>
      <c r="DBJ3" s="99"/>
      <c r="DBK3" s="99"/>
      <c r="DBL3" s="99"/>
      <c r="DBM3" s="99"/>
      <c r="DBN3" s="99"/>
      <c r="DBO3" s="99"/>
      <c r="DBP3" s="99"/>
      <c r="DBQ3" s="99"/>
      <c r="DBR3" s="99"/>
      <c r="DBS3" s="99"/>
      <c r="DBT3" s="99"/>
      <c r="DBU3" s="99"/>
      <c r="DBV3" s="99"/>
      <c r="DBW3" s="99"/>
      <c r="DBX3" s="99"/>
      <c r="DBY3" s="99"/>
      <c r="DBZ3" s="99"/>
      <c r="DCA3" s="99"/>
      <c r="DCB3" s="99"/>
      <c r="DCC3" s="99"/>
      <c r="DCD3" s="99"/>
      <c r="DCE3" s="99"/>
      <c r="DCF3" s="99"/>
      <c r="DCG3" s="99"/>
      <c r="DCH3" s="99"/>
      <c r="DCI3" s="99"/>
      <c r="DCJ3" s="99"/>
      <c r="DCK3" s="99"/>
      <c r="DCL3" s="99"/>
      <c r="DCM3" s="99"/>
      <c r="DCN3" s="99"/>
      <c r="DCO3" s="99"/>
      <c r="DCP3" s="99"/>
      <c r="DCQ3" s="99"/>
      <c r="DCR3" s="99"/>
      <c r="DCS3" s="99"/>
      <c r="DCT3" s="99"/>
      <c r="DCU3" s="99"/>
      <c r="DCV3" s="99"/>
      <c r="DCW3" s="99"/>
      <c r="DCX3" s="99"/>
      <c r="DCY3" s="99"/>
      <c r="DCZ3" s="99"/>
      <c r="DDA3" s="99"/>
      <c r="DDB3" s="99"/>
      <c r="DDC3" s="99"/>
      <c r="DDD3" s="99"/>
      <c r="DDE3" s="99"/>
      <c r="DDF3" s="99"/>
      <c r="DDG3" s="99"/>
      <c r="DDH3" s="99"/>
      <c r="DDI3" s="99"/>
      <c r="DDJ3" s="99"/>
      <c r="DDK3" s="99"/>
      <c r="DDL3" s="99"/>
      <c r="DDM3" s="99"/>
      <c r="DDN3" s="99"/>
      <c r="DDO3" s="99"/>
      <c r="DDP3" s="99"/>
      <c r="DDQ3" s="99"/>
      <c r="DDR3" s="99"/>
      <c r="DDS3" s="99"/>
      <c r="DDT3" s="99"/>
      <c r="DDU3" s="99"/>
      <c r="DDV3" s="99"/>
      <c r="DDW3" s="99"/>
      <c r="DDX3" s="99"/>
      <c r="DDY3" s="99"/>
      <c r="DDZ3" s="99"/>
      <c r="DEA3" s="99"/>
      <c r="DEB3" s="99"/>
      <c r="DEC3" s="99"/>
      <c r="DED3" s="99"/>
      <c r="DEE3" s="99"/>
      <c r="DEF3" s="99"/>
      <c r="DEG3" s="99"/>
      <c r="DEH3" s="99"/>
      <c r="DEI3" s="99"/>
      <c r="DEJ3" s="99"/>
      <c r="DEK3" s="99"/>
      <c r="DEL3" s="99"/>
      <c r="DEM3" s="99"/>
      <c r="DEN3" s="99"/>
      <c r="DEO3" s="99"/>
      <c r="DEP3" s="99"/>
      <c r="DEQ3" s="99"/>
      <c r="DER3" s="99"/>
      <c r="DES3" s="99"/>
      <c r="DET3" s="99"/>
      <c r="DEU3" s="99"/>
      <c r="DEV3" s="99"/>
      <c r="DEW3" s="99"/>
      <c r="DEX3" s="99"/>
      <c r="DEY3" s="99"/>
      <c r="DEZ3" s="99"/>
      <c r="DFA3" s="99"/>
      <c r="DFB3" s="99"/>
      <c r="DFC3" s="99"/>
      <c r="DFD3" s="99"/>
      <c r="DFE3" s="99"/>
      <c r="DFF3" s="99"/>
      <c r="DFG3" s="99"/>
      <c r="DFH3" s="99"/>
      <c r="DFI3" s="99"/>
      <c r="DFJ3" s="99"/>
      <c r="DFK3" s="99"/>
      <c r="DFL3" s="99"/>
      <c r="DFM3" s="99"/>
      <c r="DFN3" s="99"/>
      <c r="DFO3" s="99"/>
      <c r="DFP3" s="99"/>
      <c r="DFQ3" s="99"/>
      <c r="DFR3" s="99"/>
      <c r="DFS3" s="99"/>
      <c r="DFT3" s="99"/>
      <c r="DFU3" s="99"/>
      <c r="DFV3" s="99"/>
      <c r="DFW3" s="99"/>
      <c r="DFX3" s="99"/>
      <c r="DFY3" s="99"/>
      <c r="DFZ3" s="99"/>
      <c r="DGA3" s="99"/>
      <c r="DGB3" s="99"/>
      <c r="DGC3" s="99"/>
      <c r="DGD3" s="99"/>
      <c r="DGE3" s="99"/>
      <c r="DGF3" s="99"/>
      <c r="DGG3" s="99"/>
      <c r="DGH3" s="99"/>
      <c r="DGI3" s="99"/>
      <c r="DGJ3" s="99"/>
      <c r="DGK3" s="99"/>
      <c r="DGL3" s="99"/>
      <c r="DGM3" s="99"/>
      <c r="DGN3" s="99"/>
      <c r="DGO3" s="99"/>
      <c r="DGP3" s="99"/>
      <c r="DGQ3" s="99"/>
      <c r="DGR3" s="99"/>
      <c r="DGS3" s="99"/>
      <c r="DGT3" s="99"/>
      <c r="DGU3" s="99"/>
      <c r="DGV3" s="99"/>
      <c r="DGW3" s="99"/>
      <c r="DGX3" s="99"/>
      <c r="DGY3" s="99"/>
      <c r="DGZ3" s="99"/>
      <c r="DHA3" s="99"/>
      <c r="DHB3" s="99"/>
      <c r="DHC3" s="99"/>
      <c r="DHD3" s="99"/>
      <c r="DHE3" s="99"/>
      <c r="DHF3" s="99"/>
      <c r="DHG3" s="99"/>
      <c r="DHH3" s="99"/>
      <c r="DHI3" s="99"/>
      <c r="DHJ3" s="99"/>
      <c r="DHK3" s="99"/>
      <c r="DHL3" s="99"/>
      <c r="DHM3" s="99"/>
      <c r="DHN3" s="99"/>
      <c r="DHO3" s="99"/>
      <c r="DHP3" s="99"/>
      <c r="DHQ3" s="99"/>
      <c r="DHR3" s="99"/>
      <c r="DHS3" s="99"/>
      <c r="DHT3" s="99"/>
      <c r="DHU3" s="99"/>
      <c r="DHV3" s="99"/>
      <c r="DHW3" s="99"/>
      <c r="DHX3" s="99"/>
      <c r="DHY3" s="99"/>
      <c r="DHZ3" s="99"/>
      <c r="DIA3" s="99"/>
      <c r="DIB3" s="99"/>
      <c r="DIC3" s="99"/>
      <c r="DID3" s="99"/>
      <c r="DIE3" s="99"/>
      <c r="DIF3" s="99"/>
      <c r="DIG3" s="99"/>
      <c r="DIH3" s="99"/>
      <c r="DII3" s="99"/>
      <c r="DIJ3" s="99"/>
      <c r="DIK3" s="99"/>
      <c r="DIL3" s="99"/>
      <c r="DIM3" s="99"/>
      <c r="DIN3" s="99"/>
      <c r="DIO3" s="99"/>
      <c r="DIP3" s="99"/>
      <c r="DIQ3" s="99"/>
      <c r="DIR3" s="99"/>
      <c r="DIS3" s="99"/>
      <c r="DIT3" s="99"/>
      <c r="DIU3" s="99"/>
      <c r="DIV3" s="99"/>
      <c r="DIW3" s="99"/>
      <c r="DIX3" s="99"/>
      <c r="DIY3" s="99"/>
      <c r="DIZ3" s="99"/>
      <c r="DJA3" s="99"/>
      <c r="DJB3" s="99"/>
      <c r="DJC3" s="99"/>
      <c r="DJD3" s="99"/>
      <c r="DJE3" s="99"/>
      <c r="DJF3" s="99"/>
      <c r="DJG3" s="99"/>
      <c r="DJH3" s="99"/>
      <c r="DJI3" s="99"/>
      <c r="DJJ3" s="99"/>
      <c r="DJK3" s="99"/>
      <c r="DJL3" s="99"/>
      <c r="DJM3" s="99"/>
      <c r="DJN3" s="99"/>
      <c r="DJO3" s="99"/>
      <c r="DJP3" s="99"/>
      <c r="DJQ3" s="99"/>
      <c r="DJR3" s="99"/>
      <c r="DJS3" s="99"/>
      <c r="DJT3" s="99"/>
      <c r="DJU3" s="99"/>
      <c r="DJV3" s="99"/>
      <c r="DJW3" s="99"/>
      <c r="DJX3" s="99"/>
      <c r="DJY3" s="99"/>
      <c r="DJZ3" s="99"/>
      <c r="DKA3" s="99"/>
      <c r="DKB3" s="99"/>
      <c r="DKC3" s="99"/>
      <c r="DKD3" s="99"/>
      <c r="DKE3" s="99"/>
      <c r="DKF3" s="99"/>
      <c r="DKG3" s="99"/>
      <c r="DKH3" s="99"/>
      <c r="DKI3" s="99"/>
      <c r="DKJ3" s="99"/>
      <c r="DKK3" s="99"/>
      <c r="DKL3" s="99"/>
      <c r="DKM3" s="99"/>
      <c r="DKN3" s="99"/>
      <c r="DKO3" s="99"/>
      <c r="DKP3" s="99"/>
      <c r="DKQ3" s="99"/>
      <c r="DKR3" s="99"/>
      <c r="DKS3" s="99"/>
      <c r="DKT3" s="99"/>
      <c r="DKU3" s="99"/>
      <c r="DKV3" s="99"/>
      <c r="DKW3" s="99"/>
      <c r="DKX3" s="99"/>
      <c r="DKY3" s="99"/>
      <c r="DKZ3" s="99"/>
      <c r="DLA3" s="99"/>
      <c r="DLB3" s="99"/>
      <c r="DLC3" s="99"/>
      <c r="DLD3" s="99"/>
      <c r="DLE3" s="99"/>
      <c r="DLF3" s="99"/>
      <c r="DLG3" s="99"/>
      <c r="DLH3" s="99"/>
      <c r="DLI3" s="99"/>
      <c r="DLJ3" s="99"/>
      <c r="DLK3" s="99"/>
      <c r="DLL3" s="99"/>
      <c r="DLM3" s="99"/>
      <c r="DLN3" s="99"/>
      <c r="DLO3" s="99"/>
      <c r="DLP3" s="99"/>
      <c r="DLQ3" s="99"/>
      <c r="DLR3" s="99"/>
      <c r="DLS3" s="99"/>
      <c r="DLT3" s="99"/>
      <c r="DLU3" s="99"/>
      <c r="DLV3" s="99"/>
      <c r="DLW3" s="99"/>
      <c r="DLX3" s="99"/>
      <c r="DLY3" s="99"/>
      <c r="DLZ3" s="99"/>
      <c r="DMA3" s="99"/>
      <c r="DMB3" s="99"/>
      <c r="DMC3" s="99"/>
      <c r="DMD3" s="99"/>
      <c r="DME3" s="99"/>
      <c r="DMF3" s="99"/>
      <c r="DMG3" s="99"/>
      <c r="DMH3" s="99"/>
      <c r="DMI3" s="99"/>
      <c r="DMJ3" s="99"/>
      <c r="DMK3" s="99"/>
      <c r="DML3" s="99"/>
      <c r="DMM3" s="99"/>
      <c r="DMN3" s="99"/>
      <c r="DMO3" s="99"/>
      <c r="DMP3" s="99"/>
      <c r="DMQ3" s="99"/>
      <c r="DMR3" s="99"/>
      <c r="DMS3" s="99"/>
      <c r="DMT3" s="99"/>
      <c r="DMU3" s="99"/>
      <c r="DMV3" s="99"/>
      <c r="DMW3" s="99"/>
      <c r="DMX3" s="99"/>
      <c r="DMY3" s="99"/>
      <c r="DMZ3" s="99"/>
      <c r="DNA3" s="99"/>
      <c r="DNB3" s="99"/>
      <c r="DNC3" s="99"/>
      <c r="DND3" s="99"/>
      <c r="DNE3" s="99"/>
      <c r="DNF3" s="99"/>
      <c r="DNG3" s="99"/>
      <c r="DNH3" s="99"/>
      <c r="DNI3" s="99"/>
      <c r="DNJ3" s="99"/>
      <c r="DNK3" s="99"/>
      <c r="DNL3" s="99"/>
      <c r="DNM3" s="99"/>
      <c r="DNN3" s="99"/>
      <c r="DNO3" s="99"/>
      <c r="DNP3" s="99"/>
      <c r="DNQ3" s="99"/>
      <c r="DNR3" s="99"/>
      <c r="DNS3" s="99"/>
      <c r="DNT3" s="99"/>
      <c r="DNU3" s="99"/>
      <c r="DNV3" s="99"/>
      <c r="DNW3" s="99"/>
      <c r="DNX3" s="99"/>
      <c r="DNY3" s="99"/>
      <c r="DNZ3" s="99"/>
      <c r="DOA3" s="99"/>
      <c r="DOB3" s="99"/>
      <c r="DOC3" s="99"/>
      <c r="DOD3" s="99"/>
      <c r="DOE3" s="99"/>
      <c r="DOF3" s="99"/>
      <c r="DOG3" s="99"/>
      <c r="DOH3" s="99"/>
      <c r="DOI3" s="99"/>
      <c r="DOJ3" s="99"/>
      <c r="DOK3" s="99"/>
      <c r="DOL3" s="99"/>
      <c r="DOM3" s="99"/>
      <c r="DON3" s="99"/>
      <c r="DOO3" s="99"/>
      <c r="DOP3" s="99"/>
      <c r="DOQ3" s="99"/>
      <c r="DOR3" s="99"/>
      <c r="DOS3" s="99"/>
      <c r="DOT3" s="99"/>
      <c r="DOU3" s="99"/>
      <c r="DOV3" s="99"/>
      <c r="DOW3" s="99"/>
      <c r="DOX3" s="99"/>
      <c r="DOY3" s="99"/>
      <c r="DOZ3" s="99"/>
      <c r="DPA3" s="99"/>
      <c r="DPB3" s="99"/>
      <c r="DPC3" s="99"/>
      <c r="DPD3" s="99"/>
      <c r="DPE3" s="99"/>
      <c r="DPF3" s="99"/>
      <c r="DPG3" s="99"/>
      <c r="DPH3" s="99"/>
      <c r="DPI3" s="99"/>
      <c r="DPJ3" s="99"/>
      <c r="DPK3" s="99"/>
      <c r="DPL3" s="99"/>
      <c r="DPM3" s="99"/>
      <c r="DPN3" s="99"/>
      <c r="DPO3" s="99"/>
      <c r="DPP3" s="99"/>
      <c r="DPQ3" s="99"/>
      <c r="DPR3" s="99"/>
      <c r="DPS3" s="99"/>
      <c r="DPT3" s="99"/>
      <c r="DPU3" s="99"/>
      <c r="DPV3" s="99"/>
      <c r="DPW3" s="99"/>
      <c r="DPX3" s="99"/>
      <c r="DPY3" s="99"/>
      <c r="DPZ3" s="99"/>
      <c r="DQA3" s="99"/>
      <c r="DQB3" s="99"/>
      <c r="DQC3" s="99"/>
      <c r="DQD3" s="99"/>
      <c r="DQE3" s="99"/>
      <c r="DQF3" s="99"/>
      <c r="DQG3" s="99"/>
      <c r="DQH3" s="99"/>
      <c r="DQI3" s="99"/>
      <c r="DQJ3" s="99"/>
      <c r="DQK3" s="99"/>
      <c r="DQL3" s="99"/>
      <c r="DQM3" s="99"/>
      <c r="DQN3" s="99"/>
      <c r="DQO3" s="99"/>
      <c r="DQP3" s="99"/>
      <c r="DQQ3" s="99"/>
      <c r="DQR3" s="99"/>
      <c r="DQS3" s="99"/>
      <c r="DQT3" s="99"/>
      <c r="DQU3" s="99"/>
      <c r="DQV3" s="99"/>
      <c r="DQW3" s="99"/>
      <c r="DQX3" s="99"/>
      <c r="DQY3" s="99"/>
      <c r="DQZ3" s="99"/>
      <c r="DRA3" s="99"/>
      <c r="DRB3" s="99"/>
      <c r="DRC3" s="99"/>
      <c r="DRD3" s="99"/>
      <c r="DRE3" s="99"/>
      <c r="DRF3" s="99"/>
      <c r="DRG3" s="99"/>
      <c r="DRH3" s="99"/>
      <c r="DRI3" s="99"/>
      <c r="DRJ3" s="99"/>
      <c r="DRK3" s="99"/>
      <c r="DRL3" s="99"/>
      <c r="DRM3" s="99"/>
      <c r="DRN3" s="99"/>
      <c r="DRO3" s="99"/>
      <c r="DRP3" s="99"/>
      <c r="DRQ3" s="99"/>
      <c r="DRR3" s="99"/>
      <c r="DRS3" s="99"/>
      <c r="DRT3" s="99"/>
      <c r="DRU3" s="99"/>
      <c r="DRV3" s="99"/>
      <c r="DRW3" s="99"/>
      <c r="DRX3" s="99"/>
      <c r="DRY3" s="99"/>
      <c r="DRZ3" s="99"/>
      <c r="DSA3" s="99"/>
      <c r="DSB3" s="99"/>
      <c r="DSC3" s="99"/>
      <c r="DSD3" s="99"/>
      <c r="DSE3" s="99"/>
      <c r="DSF3" s="99"/>
      <c r="DSG3" s="99"/>
      <c r="DSH3" s="99"/>
      <c r="DSI3" s="99"/>
      <c r="DSJ3" s="99"/>
      <c r="DSK3" s="99"/>
      <c r="DSL3" s="99"/>
      <c r="DSM3" s="99"/>
      <c r="DSN3" s="99"/>
      <c r="DSO3" s="99"/>
      <c r="DSP3" s="99"/>
      <c r="DSQ3" s="99"/>
      <c r="DSR3" s="99"/>
      <c r="DSS3" s="99"/>
      <c r="DST3" s="99"/>
      <c r="DSU3" s="99"/>
      <c r="DSV3" s="99"/>
      <c r="DSW3" s="99"/>
      <c r="DSX3" s="99"/>
      <c r="DSY3" s="99"/>
      <c r="DSZ3" s="99"/>
      <c r="DTA3" s="99"/>
      <c r="DTB3" s="99"/>
      <c r="DTC3" s="99"/>
      <c r="DTD3" s="99"/>
      <c r="DTE3" s="99"/>
      <c r="DTF3" s="99"/>
      <c r="DTG3" s="99"/>
      <c r="DTH3" s="99"/>
      <c r="DTI3" s="99"/>
      <c r="DTJ3" s="99"/>
      <c r="DTK3" s="99"/>
      <c r="DTL3" s="99"/>
      <c r="DTM3" s="99"/>
      <c r="DTN3" s="99"/>
      <c r="DTO3" s="99"/>
      <c r="DTP3" s="99"/>
      <c r="DTQ3" s="99"/>
      <c r="DTR3" s="99"/>
      <c r="DTS3" s="99"/>
      <c r="DTT3" s="99"/>
      <c r="DTU3" s="99"/>
      <c r="DTV3" s="99"/>
      <c r="DTW3" s="99"/>
      <c r="DTX3" s="99"/>
      <c r="DTY3" s="99"/>
      <c r="DTZ3" s="99"/>
      <c r="DUA3" s="99"/>
      <c r="DUB3" s="99"/>
      <c r="DUC3" s="99"/>
      <c r="DUD3" s="99"/>
      <c r="DUE3" s="99"/>
      <c r="DUF3" s="99"/>
      <c r="DUG3" s="99"/>
      <c r="DUH3" s="99"/>
      <c r="DUI3" s="99"/>
      <c r="DUJ3" s="99"/>
      <c r="DUK3" s="99"/>
      <c r="DUL3" s="99"/>
      <c r="DUM3" s="99"/>
      <c r="DUN3" s="99"/>
      <c r="DUO3" s="99"/>
      <c r="DUP3" s="99"/>
      <c r="DUQ3" s="99"/>
      <c r="DUR3" s="99"/>
      <c r="DUS3" s="99"/>
      <c r="DUT3" s="99"/>
      <c r="DUU3" s="99"/>
      <c r="DUV3" s="99"/>
      <c r="DUW3" s="99"/>
      <c r="DUX3" s="99"/>
      <c r="DUY3" s="99"/>
      <c r="DUZ3" s="99"/>
      <c r="DVA3" s="99"/>
      <c r="DVB3" s="99"/>
      <c r="DVC3" s="99"/>
      <c r="DVD3" s="99"/>
      <c r="DVE3" s="99"/>
      <c r="DVF3" s="99"/>
      <c r="DVG3" s="99"/>
      <c r="DVH3" s="99"/>
      <c r="DVI3" s="99"/>
      <c r="DVJ3" s="99"/>
      <c r="DVK3" s="99"/>
      <c r="DVL3" s="99"/>
      <c r="DVM3" s="99"/>
      <c r="DVN3" s="99"/>
      <c r="DVO3" s="99"/>
      <c r="DVP3" s="99"/>
      <c r="DVQ3" s="99"/>
      <c r="DVR3" s="99"/>
      <c r="DVS3" s="99"/>
      <c r="DVT3" s="99"/>
      <c r="DVU3" s="99"/>
      <c r="DVV3" s="99"/>
      <c r="DVW3" s="99"/>
      <c r="DVX3" s="99"/>
      <c r="DVY3" s="99"/>
      <c r="DVZ3" s="99"/>
      <c r="DWA3" s="99"/>
      <c r="DWB3" s="99"/>
      <c r="DWC3" s="99"/>
      <c r="DWD3" s="99"/>
      <c r="DWE3" s="99"/>
      <c r="DWF3" s="99"/>
      <c r="DWG3" s="99"/>
      <c r="DWH3" s="99"/>
      <c r="DWI3" s="99"/>
      <c r="DWJ3" s="99"/>
      <c r="DWK3" s="99"/>
      <c r="DWL3" s="99"/>
      <c r="DWM3" s="99"/>
      <c r="DWN3" s="99"/>
      <c r="DWO3" s="99"/>
      <c r="DWP3" s="99"/>
      <c r="DWQ3" s="99"/>
      <c r="DWR3" s="99"/>
      <c r="DWS3" s="99"/>
      <c r="DWT3" s="99"/>
      <c r="DWU3" s="99"/>
      <c r="DWV3" s="99"/>
      <c r="DWW3" s="99"/>
      <c r="DWX3" s="99"/>
      <c r="DWY3" s="99"/>
      <c r="DWZ3" s="99"/>
      <c r="DXA3" s="99"/>
      <c r="DXB3" s="99"/>
      <c r="DXC3" s="99"/>
      <c r="DXD3" s="99"/>
      <c r="DXE3" s="99"/>
      <c r="DXF3" s="99"/>
      <c r="DXG3" s="99"/>
      <c r="DXH3" s="99"/>
      <c r="DXI3" s="99"/>
      <c r="DXJ3" s="99"/>
      <c r="DXK3" s="99"/>
      <c r="DXL3" s="99"/>
      <c r="DXM3" s="99"/>
      <c r="DXN3" s="99"/>
      <c r="DXO3" s="99"/>
      <c r="DXP3" s="99"/>
      <c r="DXQ3" s="99"/>
      <c r="DXR3" s="99"/>
      <c r="DXS3" s="99"/>
      <c r="DXT3" s="99"/>
      <c r="DXU3" s="99"/>
      <c r="DXV3" s="99"/>
      <c r="DXW3" s="99"/>
      <c r="DXX3" s="99"/>
      <c r="DXY3" s="99"/>
      <c r="DXZ3" s="99"/>
      <c r="DYA3" s="99"/>
      <c r="DYB3" s="99"/>
      <c r="DYC3" s="99"/>
      <c r="DYD3" s="99"/>
      <c r="DYE3" s="99"/>
      <c r="DYF3" s="99"/>
      <c r="DYG3" s="99"/>
      <c r="DYH3" s="99"/>
      <c r="DYI3" s="99"/>
      <c r="DYJ3" s="99"/>
      <c r="DYK3" s="99"/>
      <c r="DYL3" s="99"/>
      <c r="DYM3" s="99"/>
      <c r="DYN3" s="99"/>
      <c r="DYO3" s="99"/>
      <c r="DYP3" s="99"/>
      <c r="DYQ3" s="99"/>
      <c r="DYR3" s="99"/>
      <c r="DYS3" s="99"/>
      <c r="DYT3" s="99"/>
      <c r="DYU3" s="99"/>
      <c r="DYV3" s="99"/>
      <c r="DYW3" s="99"/>
      <c r="DYX3" s="99"/>
      <c r="DYY3" s="99"/>
      <c r="DYZ3" s="99"/>
      <c r="DZA3" s="99"/>
      <c r="DZB3" s="99"/>
      <c r="DZC3" s="99"/>
      <c r="DZD3" s="99"/>
      <c r="DZE3" s="99"/>
      <c r="DZF3" s="99"/>
      <c r="DZG3" s="99"/>
      <c r="DZH3" s="99"/>
      <c r="DZI3" s="99"/>
      <c r="DZJ3" s="99"/>
      <c r="DZK3" s="99"/>
      <c r="DZL3" s="99"/>
      <c r="DZM3" s="99"/>
      <c r="DZN3" s="99"/>
      <c r="DZO3" s="99"/>
      <c r="DZP3" s="99"/>
      <c r="DZQ3" s="99"/>
      <c r="DZR3" s="99"/>
      <c r="DZS3" s="99"/>
      <c r="DZT3" s="99"/>
      <c r="DZU3" s="99"/>
      <c r="DZV3" s="99"/>
      <c r="DZW3" s="99"/>
      <c r="DZX3" s="99"/>
      <c r="DZY3" s="99"/>
      <c r="DZZ3" s="99"/>
      <c r="EAA3" s="99"/>
      <c r="EAB3" s="99"/>
      <c r="EAC3" s="99"/>
      <c r="EAD3" s="99"/>
      <c r="EAE3" s="99"/>
      <c r="EAF3" s="99"/>
      <c r="EAG3" s="99"/>
      <c r="EAH3" s="99"/>
      <c r="EAI3" s="99"/>
      <c r="EAJ3" s="99"/>
      <c r="EAK3" s="99"/>
      <c r="EAL3" s="99"/>
      <c r="EAM3" s="99"/>
      <c r="EAN3" s="99"/>
      <c r="EAO3" s="99"/>
      <c r="EAP3" s="99"/>
      <c r="EAQ3" s="99"/>
      <c r="EAR3" s="99"/>
      <c r="EAS3" s="99"/>
      <c r="EAT3" s="99"/>
      <c r="EAU3" s="99"/>
      <c r="EAV3" s="99"/>
      <c r="EAW3" s="99"/>
      <c r="EAX3" s="99"/>
      <c r="EAY3" s="99"/>
      <c r="EAZ3" s="99"/>
      <c r="EBA3" s="99"/>
      <c r="EBB3" s="99"/>
      <c r="EBC3" s="99"/>
      <c r="EBD3" s="99"/>
      <c r="EBE3" s="99"/>
      <c r="EBF3" s="99"/>
      <c r="EBG3" s="99"/>
      <c r="EBH3" s="99"/>
      <c r="EBI3" s="99"/>
      <c r="EBJ3" s="99"/>
      <c r="EBK3" s="99"/>
      <c r="EBL3" s="99"/>
      <c r="EBM3" s="99"/>
      <c r="EBN3" s="99"/>
      <c r="EBO3" s="99"/>
      <c r="EBP3" s="99"/>
      <c r="EBQ3" s="99"/>
      <c r="EBR3" s="99"/>
      <c r="EBS3" s="99"/>
      <c r="EBT3" s="99"/>
      <c r="EBU3" s="99"/>
      <c r="EBV3" s="99"/>
      <c r="EBW3" s="99"/>
      <c r="EBX3" s="99"/>
      <c r="EBY3" s="99"/>
      <c r="EBZ3" s="99"/>
      <c r="ECA3" s="99"/>
      <c r="ECB3" s="99"/>
      <c r="ECC3" s="99"/>
      <c r="ECD3" s="99"/>
      <c r="ECE3" s="99"/>
      <c r="ECF3" s="99"/>
      <c r="ECG3" s="99"/>
      <c r="ECH3" s="99"/>
      <c r="ECI3" s="99"/>
      <c r="ECJ3" s="99"/>
      <c r="ECK3" s="99"/>
      <c r="ECL3" s="99"/>
      <c r="ECM3" s="99"/>
      <c r="ECN3" s="99"/>
      <c r="ECO3" s="99"/>
      <c r="ECP3" s="99"/>
      <c r="ECQ3" s="99"/>
      <c r="ECR3" s="99"/>
      <c r="ECS3" s="99"/>
      <c r="ECT3" s="99"/>
      <c r="ECU3" s="99"/>
      <c r="ECV3" s="99"/>
      <c r="ECW3" s="99"/>
      <c r="ECX3" s="99"/>
      <c r="ECY3" s="99"/>
      <c r="ECZ3" s="99"/>
      <c r="EDA3" s="99"/>
      <c r="EDB3" s="99"/>
      <c r="EDC3" s="99"/>
      <c r="EDD3" s="99"/>
      <c r="EDE3" s="99"/>
      <c r="EDF3" s="99"/>
      <c r="EDG3" s="99"/>
      <c r="EDH3" s="99"/>
      <c r="EDI3" s="99"/>
      <c r="EDJ3" s="99"/>
      <c r="EDK3" s="99"/>
      <c r="EDL3" s="99"/>
      <c r="EDM3" s="99"/>
      <c r="EDN3" s="99"/>
      <c r="EDO3" s="99"/>
      <c r="EDP3" s="99"/>
      <c r="EDQ3" s="99"/>
      <c r="EDR3" s="99"/>
      <c r="EDS3" s="99"/>
      <c r="EDT3" s="99"/>
      <c r="EDU3" s="99"/>
      <c r="EDV3" s="99"/>
      <c r="EDW3" s="99"/>
      <c r="EDX3" s="99"/>
      <c r="EDY3" s="99"/>
      <c r="EDZ3" s="99"/>
      <c r="EEA3" s="99"/>
      <c r="EEB3" s="99"/>
      <c r="EEC3" s="99"/>
      <c r="EED3" s="99"/>
      <c r="EEE3" s="99"/>
      <c r="EEF3" s="99"/>
      <c r="EEG3" s="99"/>
      <c r="EEH3" s="99"/>
      <c r="EEI3" s="99"/>
      <c r="EEJ3" s="99"/>
      <c r="EEK3" s="99"/>
      <c r="EEL3" s="99"/>
      <c r="EEM3" s="99"/>
      <c r="EEN3" s="99"/>
      <c r="EEO3" s="99"/>
      <c r="EEP3" s="99"/>
      <c r="EEQ3" s="99"/>
      <c r="EER3" s="99"/>
      <c r="EES3" s="99"/>
      <c r="EET3" s="99"/>
      <c r="EEU3" s="99"/>
      <c r="EEV3" s="99"/>
      <c r="EEW3" s="99"/>
      <c r="EEX3" s="99"/>
      <c r="EEY3" s="99"/>
      <c r="EEZ3" s="99"/>
      <c r="EFA3" s="99"/>
      <c r="EFB3" s="99"/>
      <c r="EFC3" s="99"/>
      <c r="EFD3" s="99"/>
      <c r="EFE3" s="99"/>
      <c r="EFF3" s="99"/>
      <c r="EFG3" s="99"/>
      <c r="EFH3" s="99"/>
      <c r="EFI3" s="99"/>
      <c r="EFJ3" s="99"/>
      <c r="EFK3" s="99"/>
      <c r="EFL3" s="99"/>
      <c r="EFM3" s="99"/>
      <c r="EFN3" s="99"/>
      <c r="EFO3" s="99"/>
      <c r="EFP3" s="99"/>
      <c r="EFQ3" s="99"/>
      <c r="EFR3" s="99"/>
      <c r="EFS3" s="99"/>
      <c r="EFT3" s="99"/>
      <c r="EFU3" s="99"/>
      <c r="EFV3" s="99"/>
      <c r="EFW3" s="99"/>
      <c r="EFX3" s="99"/>
      <c r="EFY3" s="99"/>
      <c r="EFZ3" s="99"/>
      <c r="EGA3" s="99"/>
      <c r="EGB3" s="99"/>
      <c r="EGC3" s="99"/>
      <c r="EGD3" s="99"/>
      <c r="EGE3" s="99"/>
      <c r="EGF3" s="99"/>
      <c r="EGG3" s="99"/>
      <c r="EGH3" s="99"/>
      <c r="EGI3" s="99"/>
      <c r="EGJ3" s="99"/>
      <c r="EGK3" s="99"/>
      <c r="EGL3" s="99"/>
      <c r="EGM3" s="99"/>
      <c r="EGN3" s="99"/>
      <c r="EGO3" s="99"/>
      <c r="EGP3" s="99"/>
      <c r="EGQ3" s="99"/>
      <c r="EGR3" s="99"/>
      <c r="EGS3" s="99"/>
      <c r="EGT3" s="99"/>
      <c r="EGU3" s="99"/>
      <c r="EGV3" s="99"/>
      <c r="EGW3" s="99"/>
      <c r="EGX3" s="99"/>
      <c r="EGY3" s="99"/>
      <c r="EGZ3" s="99"/>
      <c r="EHA3" s="99"/>
      <c r="EHB3" s="99"/>
      <c r="EHC3" s="99"/>
      <c r="EHD3" s="99"/>
      <c r="EHE3" s="99"/>
      <c r="EHF3" s="99"/>
      <c r="EHG3" s="99"/>
      <c r="EHH3" s="99"/>
      <c r="EHI3" s="99"/>
      <c r="EHJ3" s="99"/>
      <c r="EHK3" s="99"/>
      <c r="EHL3" s="99"/>
      <c r="EHM3" s="99"/>
      <c r="EHN3" s="99"/>
      <c r="EHO3" s="99"/>
      <c r="EHP3" s="99"/>
      <c r="EHQ3" s="99"/>
      <c r="EHR3" s="99"/>
      <c r="EHS3" s="99"/>
      <c r="EHT3" s="99"/>
      <c r="EHU3" s="99"/>
      <c r="EHV3" s="99"/>
      <c r="EHW3" s="99"/>
      <c r="EHX3" s="99"/>
      <c r="EHY3" s="99"/>
      <c r="EHZ3" s="99"/>
      <c r="EIA3" s="99"/>
      <c r="EIB3" s="99"/>
      <c r="EIC3" s="99"/>
      <c r="EID3" s="99"/>
      <c r="EIE3" s="99"/>
      <c r="EIF3" s="99"/>
      <c r="EIG3" s="99"/>
      <c r="EIH3" s="99"/>
      <c r="EII3" s="99"/>
      <c r="EIJ3" s="99"/>
      <c r="EIK3" s="99"/>
      <c r="EIL3" s="99"/>
      <c r="EIM3" s="99"/>
      <c r="EIN3" s="99"/>
      <c r="EIO3" s="99"/>
      <c r="EIP3" s="99"/>
      <c r="EIQ3" s="99"/>
      <c r="EIR3" s="99"/>
      <c r="EIS3" s="99"/>
      <c r="EIT3" s="99"/>
      <c r="EIU3" s="99"/>
      <c r="EIV3" s="99"/>
      <c r="EIW3" s="99"/>
      <c r="EIX3" s="99"/>
      <c r="EIY3" s="99"/>
      <c r="EIZ3" s="99"/>
      <c r="EJA3" s="99"/>
      <c r="EJB3" s="99"/>
      <c r="EJC3" s="99"/>
      <c r="EJD3" s="99"/>
      <c r="EJE3" s="99"/>
      <c r="EJF3" s="99"/>
      <c r="EJG3" s="99"/>
      <c r="EJH3" s="99"/>
      <c r="EJI3" s="99"/>
      <c r="EJJ3" s="99"/>
      <c r="EJK3" s="99"/>
      <c r="EJL3" s="99"/>
      <c r="EJM3" s="99"/>
      <c r="EJN3" s="99"/>
      <c r="EJO3" s="99"/>
      <c r="EJP3" s="99"/>
      <c r="EJQ3" s="99"/>
      <c r="EJR3" s="99"/>
      <c r="EJS3" s="99"/>
      <c r="EJT3" s="99"/>
      <c r="EJU3" s="99"/>
      <c r="EJV3" s="99"/>
      <c r="EJW3" s="99"/>
      <c r="EJX3" s="99"/>
      <c r="EJY3" s="99"/>
      <c r="EJZ3" s="99"/>
      <c r="EKA3" s="99"/>
      <c r="EKB3" s="99"/>
      <c r="EKC3" s="99"/>
      <c r="EKD3" s="99"/>
      <c r="EKE3" s="99"/>
      <c r="EKF3" s="99"/>
      <c r="EKG3" s="99"/>
      <c r="EKH3" s="99"/>
      <c r="EKI3" s="99"/>
      <c r="EKJ3" s="99"/>
      <c r="EKK3" s="99"/>
      <c r="EKL3" s="99"/>
      <c r="EKM3" s="99"/>
      <c r="EKN3" s="99"/>
      <c r="EKO3" s="99"/>
      <c r="EKP3" s="99"/>
      <c r="EKQ3" s="99"/>
      <c r="EKR3" s="99"/>
      <c r="EKS3" s="99"/>
      <c r="EKT3" s="99"/>
      <c r="EKU3" s="99"/>
      <c r="EKV3" s="99"/>
      <c r="EKW3" s="99"/>
      <c r="EKX3" s="99"/>
      <c r="EKY3" s="99"/>
      <c r="EKZ3" s="99"/>
      <c r="ELA3" s="99"/>
      <c r="ELB3" s="99"/>
      <c r="ELC3" s="99"/>
      <c r="ELD3" s="99"/>
      <c r="ELE3" s="99"/>
      <c r="ELF3" s="99"/>
      <c r="ELG3" s="99"/>
      <c r="ELH3" s="99"/>
      <c r="ELI3" s="99"/>
      <c r="ELJ3" s="99"/>
      <c r="ELK3" s="99"/>
      <c r="ELL3" s="99"/>
      <c r="ELM3" s="99"/>
      <c r="ELN3" s="99"/>
      <c r="ELO3" s="99"/>
      <c r="ELP3" s="99"/>
      <c r="ELQ3" s="99"/>
      <c r="ELR3" s="99"/>
      <c r="ELS3" s="99"/>
      <c r="ELT3" s="99"/>
      <c r="ELU3" s="99"/>
      <c r="ELV3" s="99"/>
      <c r="ELW3" s="99"/>
      <c r="ELX3" s="99"/>
      <c r="ELY3" s="99"/>
      <c r="ELZ3" s="99"/>
      <c r="EMA3" s="99"/>
      <c r="EMB3" s="99"/>
      <c r="EMC3" s="99"/>
      <c r="EMD3" s="99"/>
      <c r="EME3" s="99"/>
      <c r="EMF3" s="99"/>
      <c r="EMG3" s="99"/>
      <c r="EMH3" s="99"/>
      <c r="EMI3" s="99"/>
      <c r="EMJ3" s="99"/>
      <c r="EMK3" s="99"/>
      <c r="EML3" s="99"/>
      <c r="EMM3" s="99"/>
      <c r="EMN3" s="99"/>
      <c r="EMO3" s="99"/>
      <c r="EMP3" s="99"/>
      <c r="EMQ3" s="99"/>
      <c r="EMR3" s="99"/>
      <c r="EMS3" s="99"/>
      <c r="EMT3" s="99"/>
      <c r="EMU3" s="99"/>
      <c r="EMV3" s="99"/>
      <c r="EMW3" s="99"/>
      <c r="EMX3" s="99"/>
      <c r="EMY3" s="99"/>
      <c r="EMZ3" s="99"/>
      <c r="ENA3" s="99"/>
      <c r="ENB3" s="99"/>
      <c r="ENC3" s="99"/>
      <c r="END3" s="99"/>
      <c r="ENE3" s="99"/>
      <c r="ENF3" s="99"/>
      <c r="ENG3" s="99"/>
      <c r="ENH3" s="99"/>
      <c r="ENI3" s="99"/>
      <c r="ENJ3" s="99"/>
      <c r="ENK3" s="99"/>
      <c r="ENL3" s="99"/>
      <c r="ENM3" s="99"/>
      <c r="ENN3" s="99"/>
      <c r="ENO3" s="99"/>
      <c r="ENP3" s="99"/>
      <c r="ENQ3" s="99"/>
      <c r="ENR3" s="99"/>
      <c r="ENS3" s="99"/>
      <c r="ENT3" s="99"/>
      <c r="ENU3" s="99"/>
      <c r="ENV3" s="99"/>
      <c r="ENW3" s="99"/>
      <c r="ENX3" s="99"/>
      <c r="ENY3" s="99"/>
      <c r="ENZ3" s="99"/>
      <c r="EOA3" s="99"/>
      <c r="EOB3" s="99"/>
      <c r="EOC3" s="99"/>
      <c r="EOD3" s="99"/>
      <c r="EOE3" s="99"/>
      <c r="EOF3" s="99"/>
      <c r="EOG3" s="99"/>
      <c r="EOH3" s="99"/>
      <c r="EOI3" s="99"/>
      <c r="EOJ3" s="99"/>
      <c r="EOK3" s="99"/>
      <c r="EOL3" s="99"/>
      <c r="EOM3" s="99"/>
      <c r="EON3" s="99"/>
      <c r="EOO3" s="99"/>
      <c r="EOP3" s="99"/>
      <c r="EOQ3" s="99"/>
      <c r="EOR3" s="99"/>
      <c r="EOS3" s="99"/>
      <c r="EOT3" s="99"/>
      <c r="EOU3" s="99"/>
      <c r="EOV3" s="99"/>
      <c r="EOW3" s="99"/>
      <c r="EOX3" s="99"/>
      <c r="EOY3" s="99"/>
      <c r="EOZ3" s="99"/>
      <c r="EPA3" s="99"/>
      <c r="EPB3" s="99"/>
      <c r="EPC3" s="99"/>
      <c r="EPD3" s="99"/>
      <c r="EPE3" s="99"/>
      <c r="EPF3" s="99"/>
      <c r="EPG3" s="99"/>
      <c r="EPH3" s="99"/>
      <c r="EPI3" s="99"/>
      <c r="EPJ3" s="99"/>
      <c r="EPK3" s="99"/>
      <c r="EPL3" s="99"/>
      <c r="EPM3" s="99"/>
      <c r="EPN3" s="99"/>
      <c r="EPO3" s="99"/>
      <c r="EPP3" s="99"/>
      <c r="EPQ3" s="99"/>
      <c r="EPR3" s="99"/>
      <c r="EPS3" s="99"/>
      <c r="EPT3" s="99"/>
      <c r="EPU3" s="99"/>
      <c r="EPV3" s="99"/>
      <c r="EPW3" s="99"/>
      <c r="EPX3" s="99"/>
      <c r="EPY3" s="99"/>
      <c r="EPZ3" s="99"/>
      <c r="EQA3" s="99"/>
      <c r="EQB3" s="99"/>
      <c r="EQC3" s="99"/>
      <c r="EQD3" s="99"/>
      <c r="EQE3" s="99"/>
      <c r="EQF3" s="99"/>
      <c r="EQG3" s="99"/>
      <c r="EQH3" s="99"/>
      <c r="EQI3" s="99"/>
      <c r="EQJ3" s="99"/>
      <c r="EQK3" s="99"/>
      <c r="EQL3" s="99"/>
      <c r="EQM3" s="99"/>
      <c r="EQN3" s="99"/>
      <c r="EQO3" s="99"/>
      <c r="EQP3" s="99"/>
      <c r="EQQ3" s="99"/>
      <c r="EQR3" s="99"/>
      <c r="EQS3" s="99"/>
      <c r="EQT3" s="99"/>
      <c r="EQU3" s="99"/>
      <c r="EQV3" s="99"/>
      <c r="EQW3" s="99"/>
      <c r="EQX3" s="99"/>
      <c r="EQY3" s="99"/>
      <c r="EQZ3" s="99"/>
      <c r="ERA3" s="99"/>
      <c r="ERB3" s="99"/>
      <c r="ERC3" s="99"/>
      <c r="ERD3" s="99"/>
      <c r="ERE3" s="99"/>
      <c r="ERF3" s="99"/>
      <c r="ERG3" s="99"/>
      <c r="ERH3" s="99"/>
      <c r="ERI3" s="99"/>
      <c r="ERJ3" s="99"/>
      <c r="ERK3" s="99"/>
      <c r="ERL3" s="99"/>
      <c r="ERM3" s="99"/>
      <c r="ERN3" s="99"/>
      <c r="ERO3" s="99"/>
      <c r="ERP3" s="99"/>
      <c r="ERQ3" s="99"/>
      <c r="ERR3" s="99"/>
      <c r="ERS3" s="99"/>
      <c r="ERT3" s="99"/>
      <c r="ERU3" s="99"/>
      <c r="ERV3" s="99"/>
      <c r="ERW3" s="99"/>
      <c r="ERX3" s="99"/>
      <c r="ERY3" s="99"/>
      <c r="ERZ3" s="99"/>
      <c r="ESA3" s="99"/>
      <c r="ESB3" s="99"/>
      <c r="ESC3" s="99"/>
      <c r="ESD3" s="99"/>
      <c r="ESE3" s="99"/>
      <c r="ESF3" s="99"/>
      <c r="ESG3" s="99"/>
      <c r="ESH3" s="99"/>
      <c r="ESI3" s="99"/>
      <c r="ESJ3" s="99"/>
      <c r="ESK3" s="99"/>
      <c r="ESL3" s="99"/>
      <c r="ESM3" s="99"/>
      <c r="ESN3" s="99"/>
      <c r="ESO3" s="99"/>
      <c r="ESP3" s="99"/>
      <c r="ESQ3" s="99"/>
      <c r="ESR3" s="99"/>
      <c r="ESS3" s="99"/>
      <c r="EST3" s="99"/>
      <c r="ESU3" s="99"/>
      <c r="ESV3" s="99"/>
      <c r="ESW3" s="99"/>
      <c r="ESX3" s="99"/>
      <c r="ESY3" s="99"/>
      <c r="ESZ3" s="99"/>
      <c r="ETA3" s="99"/>
      <c r="ETB3" s="99"/>
      <c r="ETC3" s="99"/>
      <c r="ETD3" s="99"/>
      <c r="ETE3" s="99"/>
      <c r="ETF3" s="99"/>
      <c r="ETG3" s="99"/>
      <c r="ETH3" s="99"/>
      <c r="ETI3" s="99"/>
      <c r="ETJ3" s="99"/>
      <c r="ETK3" s="99"/>
      <c r="ETL3" s="99"/>
      <c r="ETM3" s="99"/>
      <c r="ETN3" s="99"/>
      <c r="ETO3" s="99"/>
      <c r="ETP3" s="99"/>
      <c r="ETQ3" s="99"/>
      <c r="ETR3" s="99"/>
      <c r="ETS3" s="99"/>
      <c r="ETT3" s="99"/>
      <c r="ETU3" s="99"/>
      <c r="ETV3" s="99"/>
      <c r="ETW3" s="99"/>
      <c r="ETX3" s="99"/>
      <c r="ETY3" s="99"/>
      <c r="ETZ3" s="99"/>
      <c r="EUA3" s="99"/>
      <c r="EUB3" s="99"/>
      <c r="EUC3" s="99"/>
      <c r="EUD3" s="99"/>
      <c r="EUE3" s="99"/>
      <c r="EUF3" s="99"/>
      <c r="EUG3" s="99"/>
      <c r="EUH3" s="99"/>
      <c r="EUI3" s="99"/>
      <c r="EUJ3" s="99"/>
      <c r="EUK3" s="99"/>
      <c r="EUL3" s="99"/>
      <c r="EUM3" s="99"/>
      <c r="EUN3" s="99"/>
      <c r="EUO3" s="99"/>
      <c r="EUP3" s="99"/>
      <c r="EUQ3" s="99"/>
      <c r="EUR3" s="99"/>
      <c r="EUS3" s="99"/>
      <c r="EUT3" s="99"/>
      <c r="EUU3" s="99"/>
      <c r="EUV3" s="99"/>
      <c r="EUW3" s="99"/>
      <c r="EUX3" s="99"/>
      <c r="EUY3" s="99"/>
      <c r="EUZ3" s="99"/>
      <c r="EVA3" s="99"/>
      <c r="EVB3" s="99"/>
      <c r="EVC3" s="99"/>
      <c r="EVD3" s="99"/>
      <c r="EVE3" s="99"/>
      <c r="EVF3" s="99"/>
      <c r="EVG3" s="99"/>
      <c r="EVH3" s="99"/>
      <c r="EVI3" s="99"/>
      <c r="EVJ3" s="99"/>
      <c r="EVK3" s="99"/>
      <c r="EVL3" s="99"/>
      <c r="EVM3" s="99"/>
      <c r="EVN3" s="99"/>
      <c r="EVO3" s="99"/>
      <c r="EVP3" s="99"/>
      <c r="EVQ3" s="99"/>
      <c r="EVR3" s="99"/>
      <c r="EVS3" s="99"/>
      <c r="EVT3" s="99"/>
      <c r="EVU3" s="99"/>
      <c r="EVV3" s="99"/>
      <c r="EVW3" s="99"/>
      <c r="EVX3" s="99"/>
      <c r="EVY3" s="99"/>
      <c r="EVZ3" s="99"/>
      <c r="EWA3" s="99"/>
      <c r="EWB3" s="99"/>
      <c r="EWC3" s="99"/>
      <c r="EWD3" s="99"/>
      <c r="EWE3" s="99"/>
      <c r="EWF3" s="99"/>
      <c r="EWG3" s="99"/>
      <c r="EWH3" s="99"/>
      <c r="EWI3" s="99"/>
      <c r="EWJ3" s="99"/>
      <c r="EWK3" s="99"/>
      <c r="EWL3" s="99"/>
      <c r="EWM3" s="99"/>
      <c r="EWN3" s="99"/>
      <c r="EWO3" s="99"/>
      <c r="EWP3" s="99"/>
      <c r="EWQ3" s="99"/>
      <c r="EWR3" s="99"/>
      <c r="EWS3" s="99"/>
      <c r="EWT3" s="99"/>
      <c r="EWU3" s="99"/>
      <c r="EWV3" s="99"/>
      <c r="EWW3" s="99"/>
      <c r="EWX3" s="99"/>
      <c r="EWY3" s="99"/>
      <c r="EWZ3" s="99"/>
      <c r="EXA3" s="99"/>
      <c r="EXB3" s="99"/>
      <c r="EXC3" s="99"/>
      <c r="EXD3" s="99"/>
      <c r="EXE3" s="99"/>
      <c r="EXF3" s="99"/>
      <c r="EXG3" s="99"/>
      <c r="EXH3" s="99"/>
      <c r="EXI3" s="99"/>
      <c r="EXJ3" s="99"/>
      <c r="EXK3" s="99"/>
      <c r="EXL3" s="99"/>
      <c r="EXM3" s="99"/>
      <c r="EXN3" s="99"/>
      <c r="EXO3" s="99"/>
      <c r="EXP3" s="99"/>
      <c r="EXQ3" s="99"/>
      <c r="EXR3" s="99"/>
      <c r="EXS3" s="99"/>
      <c r="EXT3" s="99"/>
      <c r="EXU3" s="99"/>
      <c r="EXV3" s="99"/>
      <c r="EXW3" s="99"/>
      <c r="EXX3" s="99"/>
      <c r="EXY3" s="99"/>
      <c r="EXZ3" s="99"/>
      <c r="EYA3" s="99"/>
      <c r="EYB3" s="99"/>
      <c r="EYC3" s="99"/>
      <c r="EYD3" s="99"/>
      <c r="EYE3" s="99"/>
      <c r="EYF3" s="99"/>
      <c r="EYG3" s="99"/>
      <c r="EYH3" s="99"/>
      <c r="EYI3" s="99"/>
      <c r="EYJ3" s="99"/>
      <c r="EYK3" s="99"/>
      <c r="EYL3" s="99"/>
      <c r="EYM3" s="99"/>
      <c r="EYN3" s="99"/>
      <c r="EYO3" s="99"/>
      <c r="EYP3" s="99"/>
      <c r="EYQ3" s="99"/>
      <c r="EYR3" s="99"/>
      <c r="EYS3" s="99"/>
      <c r="EYT3" s="99"/>
      <c r="EYU3" s="99"/>
      <c r="EYV3" s="99"/>
      <c r="EYW3" s="99"/>
      <c r="EYX3" s="99"/>
      <c r="EYY3" s="99"/>
      <c r="EYZ3" s="99"/>
      <c r="EZA3" s="99"/>
      <c r="EZB3" s="99"/>
      <c r="EZC3" s="99"/>
      <c r="EZD3" s="99"/>
      <c r="EZE3" s="99"/>
      <c r="EZF3" s="99"/>
      <c r="EZG3" s="99"/>
      <c r="EZH3" s="99"/>
      <c r="EZI3" s="99"/>
      <c r="EZJ3" s="99"/>
      <c r="EZK3" s="99"/>
      <c r="EZL3" s="99"/>
      <c r="EZM3" s="99"/>
      <c r="EZN3" s="99"/>
      <c r="EZO3" s="99"/>
      <c r="EZP3" s="99"/>
      <c r="EZQ3" s="99"/>
      <c r="EZR3" s="99"/>
      <c r="EZS3" s="99"/>
      <c r="EZT3" s="99"/>
      <c r="EZU3" s="99"/>
      <c r="EZV3" s="99"/>
      <c r="EZW3" s="99"/>
      <c r="EZX3" s="99"/>
      <c r="EZY3" s="99"/>
      <c r="EZZ3" s="99"/>
      <c r="FAA3" s="99"/>
      <c r="FAB3" s="99"/>
      <c r="FAC3" s="99"/>
      <c r="FAD3" s="99"/>
      <c r="FAE3" s="99"/>
      <c r="FAF3" s="99"/>
      <c r="FAG3" s="99"/>
      <c r="FAH3" s="99"/>
      <c r="FAI3" s="99"/>
      <c r="FAJ3" s="99"/>
      <c r="FAK3" s="99"/>
      <c r="FAL3" s="99"/>
      <c r="FAM3" s="99"/>
      <c r="FAN3" s="99"/>
      <c r="FAO3" s="99"/>
      <c r="FAP3" s="99"/>
      <c r="FAQ3" s="99"/>
      <c r="FAR3" s="99"/>
      <c r="FAS3" s="99"/>
      <c r="FAT3" s="99"/>
      <c r="FAU3" s="99"/>
      <c r="FAV3" s="99"/>
      <c r="FAW3" s="99"/>
      <c r="FAX3" s="99"/>
      <c r="FAY3" s="99"/>
      <c r="FAZ3" s="99"/>
      <c r="FBA3" s="99"/>
      <c r="FBB3" s="99"/>
      <c r="FBC3" s="99"/>
      <c r="FBD3" s="99"/>
      <c r="FBE3" s="99"/>
      <c r="FBF3" s="99"/>
      <c r="FBG3" s="99"/>
      <c r="FBH3" s="99"/>
      <c r="FBI3" s="99"/>
      <c r="FBJ3" s="99"/>
      <c r="FBK3" s="99"/>
      <c r="FBL3" s="99"/>
      <c r="FBM3" s="99"/>
      <c r="FBN3" s="99"/>
      <c r="FBO3" s="99"/>
      <c r="FBP3" s="99"/>
      <c r="FBQ3" s="99"/>
      <c r="FBR3" s="99"/>
      <c r="FBS3" s="99"/>
      <c r="FBT3" s="99"/>
      <c r="FBU3" s="99"/>
      <c r="FBV3" s="99"/>
      <c r="FBW3" s="99"/>
      <c r="FBX3" s="99"/>
      <c r="FBY3" s="99"/>
      <c r="FBZ3" s="99"/>
      <c r="FCA3" s="99"/>
      <c r="FCB3" s="99"/>
      <c r="FCC3" s="99"/>
      <c r="FCD3" s="99"/>
      <c r="FCE3" s="99"/>
      <c r="FCF3" s="99"/>
      <c r="FCG3" s="99"/>
      <c r="FCH3" s="99"/>
      <c r="FCI3" s="99"/>
      <c r="FCJ3" s="99"/>
      <c r="FCK3" s="99"/>
      <c r="FCL3" s="99"/>
      <c r="FCM3" s="99"/>
      <c r="FCN3" s="99"/>
      <c r="FCO3" s="99"/>
      <c r="FCP3" s="99"/>
      <c r="FCQ3" s="99"/>
      <c r="FCR3" s="99"/>
      <c r="FCS3" s="99"/>
      <c r="FCT3" s="99"/>
      <c r="FCU3" s="99"/>
      <c r="FCV3" s="99"/>
      <c r="FCW3" s="99"/>
      <c r="FCX3" s="99"/>
      <c r="FCY3" s="99"/>
      <c r="FCZ3" s="99"/>
      <c r="FDA3" s="99"/>
      <c r="FDB3" s="99"/>
      <c r="FDC3" s="99"/>
      <c r="FDD3" s="99"/>
      <c r="FDE3" s="99"/>
      <c r="FDF3" s="99"/>
      <c r="FDG3" s="99"/>
      <c r="FDH3" s="99"/>
      <c r="FDI3" s="99"/>
      <c r="FDJ3" s="99"/>
      <c r="FDK3" s="99"/>
      <c r="FDL3" s="99"/>
      <c r="FDM3" s="99"/>
      <c r="FDN3" s="99"/>
      <c r="FDO3" s="99"/>
      <c r="FDP3" s="99"/>
      <c r="FDQ3" s="99"/>
      <c r="FDR3" s="99"/>
      <c r="FDS3" s="99"/>
      <c r="FDT3" s="99"/>
      <c r="FDU3" s="99"/>
      <c r="FDV3" s="99"/>
      <c r="FDW3" s="99"/>
      <c r="FDX3" s="99"/>
      <c r="FDY3" s="99"/>
      <c r="FDZ3" s="99"/>
      <c r="FEA3" s="99"/>
      <c r="FEB3" s="99"/>
      <c r="FEC3" s="99"/>
      <c r="FED3" s="99"/>
      <c r="FEE3" s="99"/>
      <c r="FEF3" s="99"/>
      <c r="FEG3" s="99"/>
      <c r="FEH3" s="99"/>
      <c r="FEI3" s="99"/>
      <c r="FEJ3" s="99"/>
      <c r="FEK3" s="99"/>
      <c r="FEL3" s="99"/>
      <c r="FEM3" s="99"/>
      <c r="FEN3" s="99"/>
      <c r="FEO3" s="99"/>
      <c r="FEP3" s="99"/>
      <c r="FEQ3" s="99"/>
      <c r="FER3" s="99"/>
      <c r="FES3" s="99"/>
      <c r="FET3" s="99"/>
      <c r="FEU3" s="99"/>
      <c r="FEV3" s="99"/>
      <c r="FEW3" s="99"/>
      <c r="FEX3" s="99"/>
      <c r="FEY3" s="99"/>
      <c r="FEZ3" s="99"/>
      <c r="FFA3" s="99"/>
      <c r="FFB3" s="99"/>
      <c r="FFC3" s="99"/>
      <c r="FFD3" s="99"/>
      <c r="FFE3" s="99"/>
      <c r="FFF3" s="99"/>
      <c r="FFG3" s="99"/>
      <c r="FFH3" s="99"/>
      <c r="FFI3" s="99"/>
      <c r="FFJ3" s="99"/>
      <c r="FFK3" s="99"/>
      <c r="FFL3" s="99"/>
      <c r="FFM3" s="99"/>
      <c r="FFN3" s="99"/>
      <c r="FFO3" s="99"/>
      <c r="FFP3" s="99"/>
      <c r="FFQ3" s="99"/>
      <c r="FFR3" s="99"/>
      <c r="FFS3" s="99"/>
      <c r="FFT3" s="99"/>
      <c r="FFU3" s="99"/>
      <c r="FFV3" s="99"/>
      <c r="FFW3" s="99"/>
      <c r="FFX3" s="99"/>
      <c r="FFY3" s="99"/>
      <c r="FFZ3" s="99"/>
      <c r="FGA3" s="99"/>
      <c r="FGB3" s="99"/>
      <c r="FGC3" s="99"/>
      <c r="FGD3" s="99"/>
      <c r="FGE3" s="99"/>
      <c r="FGF3" s="99"/>
      <c r="FGG3" s="99"/>
      <c r="FGH3" s="99"/>
      <c r="FGI3" s="99"/>
      <c r="FGJ3" s="99"/>
      <c r="FGK3" s="99"/>
      <c r="FGL3" s="99"/>
      <c r="FGM3" s="99"/>
      <c r="FGN3" s="99"/>
      <c r="FGO3" s="99"/>
      <c r="FGP3" s="99"/>
      <c r="FGQ3" s="99"/>
      <c r="FGR3" s="99"/>
      <c r="FGS3" s="99"/>
      <c r="FGT3" s="99"/>
      <c r="FGU3" s="99"/>
      <c r="FGV3" s="99"/>
      <c r="FGW3" s="99"/>
      <c r="FGX3" s="99"/>
      <c r="FGY3" s="99"/>
      <c r="FGZ3" s="99"/>
      <c r="FHA3" s="99"/>
      <c r="FHB3" s="99"/>
      <c r="FHC3" s="99"/>
      <c r="FHD3" s="99"/>
      <c r="FHE3" s="99"/>
      <c r="FHF3" s="99"/>
      <c r="FHG3" s="99"/>
      <c r="FHH3" s="99"/>
      <c r="FHI3" s="99"/>
      <c r="FHJ3" s="99"/>
      <c r="FHK3" s="99"/>
      <c r="FHL3" s="99"/>
      <c r="FHM3" s="99"/>
      <c r="FHN3" s="99"/>
      <c r="FHO3" s="99"/>
      <c r="FHP3" s="99"/>
      <c r="FHQ3" s="99"/>
      <c r="FHR3" s="99"/>
      <c r="FHS3" s="99"/>
      <c r="FHT3" s="99"/>
      <c r="FHU3" s="99"/>
      <c r="FHV3" s="99"/>
      <c r="FHW3" s="99"/>
      <c r="FHX3" s="99"/>
      <c r="FHY3" s="99"/>
      <c r="FHZ3" s="99"/>
      <c r="FIA3" s="99"/>
      <c r="FIB3" s="99"/>
      <c r="FIC3" s="99"/>
      <c r="FID3" s="99"/>
      <c r="FIE3" s="99"/>
      <c r="FIF3" s="99"/>
      <c r="FIG3" s="99"/>
      <c r="FIH3" s="99"/>
      <c r="FII3" s="99"/>
      <c r="FIJ3" s="99"/>
      <c r="FIK3" s="99"/>
      <c r="FIL3" s="99"/>
      <c r="FIM3" s="99"/>
      <c r="FIN3" s="99"/>
      <c r="FIO3" s="99"/>
      <c r="FIP3" s="99"/>
      <c r="FIQ3" s="99"/>
      <c r="FIR3" s="99"/>
      <c r="FIS3" s="99"/>
      <c r="FIT3" s="99"/>
      <c r="FIU3" s="99"/>
      <c r="FIV3" s="99"/>
      <c r="FIW3" s="99"/>
      <c r="FIX3" s="99"/>
      <c r="FIY3" s="99"/>
      <c r="FIZ3" s="99"/>
      <c r="FJA3" s="99"/>
      <c r="FJB3" s="99"/>
      <c r="FJC3" s="99"/>
      <c r="FJD3" s="99"/>
      <c r="FJE3" s="99"/>
      <c r="FJF3" s="99"/>
      <c r="FJG3" s="99"/>
      <c r="FJH3" s="99"/>
      <c r="FJI3" s="99"/>
      <c r="FJJ3" s="99"/>
      <c r="FJK3" s="99"/>
      <c r="FJL3" s="99"/>
      <c r="FJM3" s="99"/>
      <c r="FJN3" s="99"/>
      <c r="FJO3" s="99"/>
      <c r="FJP3" s="99"/>
      <c r="FJQ3" s="99"/>
      <c r="FJR3" s="99"/>
      <c r="FJS3" s="99"/>
      <c r="FJT3" s="99"/>
      <c r="FJU3" s="99"/>
      <c r="FJV3" s="99"/>
      <c r="FJW3" s="99"/>
      <c r="FJX3" s="99"/>
      <c r="FJY3" s="99"/>
      <c r="FJZ3" s="99"/>
      <c r="FKA3" s="99"/>
      <c r="FKB3" s="99"/>
      <c r="FKC3" s="99"/>
      <c r="FKD3" s="99"/>
      <c r="FKE3" s="99"/>
      <c r="FKF3" s="99"/>
      <c r="FKG3" s="99"/>
      <c r="FKH3" s="99"/>
      <c r="FKI3" s="99"/>
      <c r="FKJ3" s="99"/>
      <c r="FKK3" s="99"/>
      <c r="FKL3" s="99"/>
      <c r="FKM3" s="99"/>
      <c r="FKN3" s="99"/>
      <c r="FKO3" s="99"/>
      <c r="FKP3" s="99"/>
      <c r="FKQ3" s="99"/>
      <c r="FKR3" s="99"/>
      <c r="FKS3" s="99"/>
      <c r="FKT3" s="99"/>
      <c r="FKU3" s="99"/>
      <c r="FKV3" s="99"/>
      <c r="FKW3" s="99"/>
      <c r="FKX3" s="99"/>
      <c r="FKY3" s="99"/>
      <c r="FKZ3" s="99"/>
      <c r="FLA3" s="99"/>
      <c r="FLB3" s="99"/>
      <c r="FLC3" s="99"/>
      <c r="FLD3" s="99"/>
      <c r="FLE3" s="99"/>
      <c r="FLF3" s="99"/>
      <c r="FLG3" s="99"/>
      <c r="FLH3" s="99"/>
      <c r="FLI3" s="99"/>
      <c r="FLJ3" s="99"/>
      <c r="FLK3" s="99"/>
      <c r="FLL3" s="99"/>
      <c r="FLM3" s="99"/>
      <c r="FLN3" s="99"/>
      <c r="FLO3" s="99"/>
      <c r="FLP3" s="99"/>
      <c r="FLQ3" s="99"/>
      <c r="FLR3" s="99"/>
      <c r="FLS3" s="99"/>
      <c r="FLT3" s="99"/>
      <c r="FLU3" s="99"/>
      <c r="FLV3" s="99"/>
      <c r="FLW3" s="99"/>
      <c r="FLX3" s="99"/>
      <c r="FLY3" s="99"/>
      <c r="FLZ3" s="99"/>
      <c r="FMA3" s="99"/>
      <c r="FMB3" s="99"/>
      <c r="FMC3" s="99"/>
      <c r="FMD3" s="99"/>
      <c r="FME3" s="99"/>
      <c r="FMF3" s="99"/>
      <c r="FMG3" s="99"/>
      <c r="FMH3" s="99"/>
      <c r="FMI3" s="99"/>
      <c r="FMJ3" s="99"/>
      <c r="FMK3" s="99"/>
      <c r="FML3" s="99"/>
      <c r="FMM3" s="99"/>
      <c r="FMN3" s="99"/>
      <c r="FMO3" s="99"/>
      <c r="FMP3" s="99"/>
      <c r="FMQ3" s="99"/>
      <c r="FMR3" s="99"/>
      <c r="FMS3" s="99"/>
      <c r="FMT3" s="99"/>
      <c r="FMU3" s="99"/>
      <c r="FMV3" s="99"/>
      <c r="FMW3" s="99"/>
      <c r="FMX3" s="99"/>
      <c r="FMY3" s="99"/>
      <c r="FMZ3" s="99"/>
      <c r="FNA3" s="99"/>
      <c r="FNB3" s="99"/>
      <c r="FNC3" s="99"/>
      <c r="FND3" s="99"/>
      <c r="FNE3" s="99"/>
      <c r="FNF3" s="99"/>
      <c r="FNG3" s="99"/>
      <c r="FNH3" s="99"/>
      <c r="FNI3" s="99"/>
      <c r="FNJ3" s="99"/>
      <c r="FNK3" s="99"/>
      <c r="FNL3" s="99"/>
      <c r="FNM3" s="99"/>
      <c r="FNN3" s="99"/>
      <c r="FNO3" s="99"/>
      <c r="FNP3" s="99"/>
      <c r="FNQ3" s="99"/>
      <c r="FNR3" s="99"/>
      <c r="FNS3" s="99"/>
      <c r="FNT3" s="99"/>
      <c r="FNU3" s="99"/>
      <c r="FNV3" s="99"/>
      <c r="FNW3" s="99"/>
      <c r="FNX3" s="99"/>
      <c r="FNY3" s="99"/>
      <c r="FNZ3" s="99"/>
      <c r="FOA3" s="99"/>
      <c r="FOB3" s="99"/>
      <c r="FOC3" s="99"/>
      <c r="FOD3" s="99"/>
      <c r="FOE3" s="99"/>
      <c r="FOF3" s="99"/>
      <c r="FOG3" s="99"/>
      <c r="FOH3" s="99"/>
      <c r="FOI3" s="99"/>
      <c r="FOJ3" s="99"/>
      <c r="FOK3" s="99"/>
      <c r="FOL3" s="99"/>
      <c r="FOM3" s="99"/>
      <c r="FON3" s="99"/>
      <c r="FOO3" s="99"/>
      <c r="FOP3" s="99"/>
      <c r="FOQ3" s="99"/>
      <c r="FOR3" s="99"/>
      <c r="FOS3" s="99"/>
      <c r="FOT3" s="99"/>
      <c r="FOU3" s="99"/>
      <c r="FOV3" s="99"/>
      <c r="FOW3" s="99"/>
      <c r="FOX3" s="99"/>
      <c r="FOY3" s="99"/>
      <c r="FOZ3" s="99"/>
      <c r="FPA3" s="99"/>
      <c r="FPB3" s="99"/>
      <c r="FPC3" s="99"/>
      <c r="FPD3" s="99"/>
      <c r="FPE3" s="99"/>
      <c r="FPF3" s="99"/>
      <c r="FPG3" s="99"/>
      <c r="FPH3" s="99"/>
      <c r="FPI3" s="99"/>
      <c r="FPJ3" s="99"/>
      <c r="FPK3" s="99"/>
      <c r="FPL3" s="99"/>
      <c r="FPM3" s="99"/>
      <c r="FPN3" s="99"/>
      <c r="FPO3" s="99"/>
      <c r="FPP3" s="99"/>
      <c r="FPQ3" s="99"/>
      <c r="FPR3" s="99"/>
      <c r="FPS3" s="99"/>
      <c r="FPT3" s="99"/>
      <c r="FPU3" s="99"/>
      <c r="FPV3" s="99"/>
      <c r="FPW3" s="99"/>
      <c r="FPX3" s="99"/>
      <c r="FPY3" s="99"/>
      <c r="FPZ3" s="99"/>
      <c r="FQA3" s="99"/>
      <c r="FQB3" s="99"/>
      <c r="FQC3" s="99"/>
      <c r="FQD3" s="99"/>
      <c r="FQE3" s="99"/>
      <c r="FQF3" s="99"/>
      <c r="FQG3" s="99"/>
      <c r="FQH3" s="99"/>
      <c r="FQI3" s="99"/>
      <c r="FQJ3" s="99"/>
      <c r="FQK3" s="99"/>
      <c r="FQL3" s="99"/>
      <c r="FQM3" s="99"/>
      <c r="FQN3" s="99"/>
      <c r="FQO3" s="99"/>
      <c r="FQP3" s="99"/>
      <c r="FQQ3" s="99"/>
      <c r="FQR3" s="99"/>
      <c r="FQS3" s="99"/>
      <c r="FQT3" s="99"/>
      <c r="FQU3" s="99"/>
      <c r="FQV3" s="99"/>
      <c r="FQW3" s="99"/>
      <c r="FQX3" s="99"/>
      <c r="FQY3" s="99"/>
      <c r="FQZ3" s="99"/>
      <c r="FRA3" s="99"/>
      <c r="FRB3" s="99"/>
      <c r="FRC3" s="99"/>
      <c r="FRD3" s="99"/>
      <c r="FRE3" s="99"/>
      <c r="FRF3" s="99"/>
      <c r="FRG3" s="99"/>
      <c r="FRH3" s="99"/>
      <c r="FRI3" s="99"/>
      <c r="FRJ3" s="99"/>
      <c r="FRK3" s="99"/>
      <c r="FRL3" s="99"/>
      <c r="FRM3" s="99"/>
      <c r="FRN3" s="99"/>
      <c r="FRO3" s="99"/>
      <c r="FRP3" s="99"/>
      <c r="FRQ3" s="99"/>
      <c r="FRR3" s="99"/>
      <c r="FRS3" s="99"/>
      <c r="FRT3" s="99"/>
      <c r="FRU3" s="99"/>
      <c r="FRV3" s="99"/>
      <c r="FRW3" s="99"/>
      <c r="FRX3" s="99"/>
      <c r="FRY3" s="99"/>
      <c r="FRZ3" s="99"/>
      <c r="FSA3" s="99"/>
      <c r="FSB3" s="99"/>
      <c r="FSC3" s="99"/>
      <c r="FSD3" s="99"/>
      <c r="FSE3" s="99"/>
      <c r="FSF3" s="99"/>
      <c r="FSG3" s="99"/>
      <c r="FSH3" s="99"/>
      <c r="FSI3" s="99"/>
      <c r="FSJ3" s="99"/>
      <c r="FSK3" s="99"/>
      <c r="FSL3" s="99"/>
      <c r="FSM3" s="99"/>
      <c r="FSN3" s="99"/>
      <c r="FSO3" s="99"/>
      <c r="FSP3" s="99"/>
      <c r="FSQ3" s="99"/>
      <c r="FSR3" s="99"/>
      <c r="FSS3" s="99"/>
      <c r="FST3" s="99"/>
      <c r="FSU3" s="99"/>
      <c r="FSV3" s="99"/>
      <c r="FSW3" s="99"/>
      <c r="FSX3" s="99"/>
      <c r="FSY3" s="99"/>
      <c r="FSZ3" s="99"/>
      <c r="FTA3" s="99"/>
      <c r="FTB3" s="99"/>
      <c r="FTC3" s="99"/>
      <c r="FTD3" s="99"/>
      <c r="FTE3" s="99"/>
      <c r="FTF3" s="99"/>
      <c r="FTG3" s="99"/>
      <c r="FTH3" s="99"/>
      <c r="FTI3" s="99"/>
      <c r="FTJ3" s="99"/>
      <c r="FTK3" s="99"/>
      <c r="FTL3" s="99"/>
      <c r="FTM3" s="99"/>
      <c r="FTN3" s="99"/>
      <c r="FTO3" s="99"/>
      <c r="FTP3" s="99"/>
      <c r="FTQ3" s="99"/>
      <c r="FTR3" s="99"/>
      <c r="FTS3" s="99"/>
      <c r="FTT3" s="99"/>
      <c r="FTU3" s="99"/>
      <c r="FTV3" s="99"/>
      <c r="FTW3" s="99"/>
      <c r="FTX3" s="99"/>
      <c r="FTY3" s="99"/>
      <c r="FTZ3" s="99"/>
      <c r="FUA3" s="99"/>
      <c r="FUB3" s="99"/>
      <c r="FUC3" s="99"/>
      <c r="FUD3" s="99"/>
      <c r="FUE3" s="99"/>
      <c r="FUF3" s="99"/>
      <c r="FUG3" s="99"/>
      <c r="FUH3" s="99"/>
      <c r="FUI3" s="99"/>
      <c r="FUJ3" s="99"/>
      <c r="FUK3" s="99"/>
      <c r="FUL3" s="99"/>
      <c r="FUM3" s="99"/>
      <c r="FUN3" s="99"/>
      <c r="FUO3" s="99"/>
      <c r="FUP3" s="99"/>
      <c r="FUQ3" s="99"/>
      <c r="FUR3" s="99"/>
      <c r="FUS3" s="99"/>
      <c r="FUT3" s="99"/>
      <c r="FUU3" s="99"/>
      <c r="FUV3" s="99"/>
      <c r="FUW3" s="99"/>
      <c r="FUX3" s="99"/>
      <c r="FUY3" s="99"/>
      <c r="FUZ3" s="99"/>
      <c r="FVA3" s="99"/>
      <c r="FVB3" s="99"/>
      <c r="FVC3" s="99"/>
      <c r="FVD3" s="99"/>
      <c r="FVE3" s="99"/>
      <c r="FVF3" s="99"/>
      <c r="FVG3" s="99"/>
      <c r="FVH3" s="99"/>
      <c r="FVI3" s="99"/>
      <c r="FVJ3" s="99"/>
      <c r="FVK3" s="99"/>
      <c r="FVL3" s="99"/>
      <c r="FVM3" s="99"/>
      <c r="FVN3" s="99"/>
      <c r="FVO3" s="99"/>
      <c r="FVP3" s="99"/>
      <c r="FVQ3" s="99"/>
      <c r="FVR3" s="99"/>
      <c r="FVS3" s="99"/>
      <c r="FVT3" s="99"/>
      <c r="FVU3" s="99"/>
      <c r="FVV3" s="99"/>
      <c r="FVW3" s="99"/>
      <c r="FVX3" s="99"/>
      <c r="FVY3" s="99"/>
      <c r="FVZ3" s="99"/>
      <c r="FWA3" s="99"/>
      <c r="FWB3" s="99"/>
      <c r="FWC3" s="99"/>
      <c r="FWD3" s="99"/>
      <c r="FWE3" s="99"/>
      <c r="FWF3" s="99"/>
      <c r="FWG3" s="99"/>
      <c r="FWH3" s="99"/>
      <c r="FWI3" s="99"/>
      <c r="FWJ3" s="99"/>
      <c r="FWK3" s="99"/>
      <c r="FWL3" s="99"/>
      <c r="FWM3" s="99"/>
      <c r="FWN3" s="99"/>
      <c r="FWO3" s="99"/>
      <c r="FWP3" s="99"/>
      <c r="FWQ3" s="99"/>
      <c r="FWR3" s="99"/>
      <c r="FWS3" s="99"/>
      <c r="FWT3" s="99"/>
      <c r="FWU3" s="99"/>
      <c r="FWV3" s="99"/>
      <c r="FWW3" s="99"/>
      <c r="FWX3" s="99"/>
      <c r="FWY3" s="99"/>
      <c r="FWZ3" s="99"/>
      <c r="FXA3" s="99"/>
      <c r="FXB3" s="99"/>
      <c r="FXC3" s="99"/>
      <c r="FXD3" s="99"/>
      <c r="FXE3" s="99"/>
      <c r="FXF3" s="99"/>
      <c r="FXG3" s="99"/>
      <c r="FXH3" s="99"/>
      <c r="FXI3" s="99"/>
      <c r="FXJ3" s="99"/>
      <c r="FXK3" s="99"/>
      <c r="FXL3" s="99"/>
      <c r="FXM3" s="99"/>
      <c r="FXN3" s="99"/>
      <c r="FXO3" s="99"/>
      <c r="FXP3" s="99"/>
      <c r="FXQ3" s="99"/>
      <c r="FXR3" s="99"/>
      <c r="FXS3" s="99"/>
      <c r="FXT3" s="99"/>
      <c r="FXU3" s="99"/>
      <c r="FXV3" s="99"/>
      <c r="FXW3" s="99"/>
      <c r="FXX3" s="99"/>
      <c r="FXY3" s="99"/>
      <c r="FXZ3" s="99"/>
      <c r="FYA3" s="99"/>
      <c r="FYB3" s="99"/>
      <c r="FYC3" s="99"/>
      <c r="FYD3" s="99"/>
      <c r="FYE3" s="99"/>
      <c r="FYF3" s="99"/>
      <c r="FYG3" s="99"/>
      <c r="FYH3" s="99"/>
      <c r="FYI3" s="99"/>
      <c r="FYJ3" s="99"/>
      <c r="FYK3" s="99"/>
      <c r="FYL3" s="99"/>
      <c r="FYM3" s="99"/>
      <c r="FYN3" s="99"/>
      <c r="FYO3" s="99"/>
      <c r="FYP3" s="99"/>
      <c r="FYQ3" s="99"/>
      <c r="FYR3" s="99"/>
      <c r="FYS3" s="99"/>
      <c r="FYT3" s="99"/>
      <c r="FYU3" s="99"/>
      <c r="FYV3" s="99"/>
      <c r="FYW3" s="99"/>
      <c r="FYX3" s="99"/>
      <c r="FYY3" s="99"/>
      <c r="FYZ3" s="99"/>
      <c r="FZA3" s="99"/>
      <c r="FZB3" s="99"/>
      <c r="FZC3" s="99"/>
      <c r="FZD3" s="99"/>
      <c r="FZE3" s="99"/>
      <c r="FZF3" s="99"/>
      <c r="FZG3" s="99"/>
      <c r="FZH3" s="99"/>
      <c r="FZI3" s="99"/>
      <c r="FZJ3" s="99"/>
      <c r="FZK3" s="99"/>
      <c r="FZL3" s="99"/>
      <c r="FZM3" s="99"/>
      <c r="FZN3" s="99"/>
      <c r="FZO3" s="99"/>
      <c r="FZP3" s="99"/>
      <c r="FZQ3" s="99"/>
      <c r="FZR3" s="99"/>
      <c r="FZS3" s="99"/>
      <c r="FZT3" s="99"/>
      <c r="FZU3" s="99"/>
      <c r="FZV3" s="99"/>
      <c r="FZW3" s="99"/>
      <c r="FZX3" s="99"/>
      <c r="FZY3" s="99"/>
      <c r="FZZ3" s="99"/>
      <c r="GAA3" s="99"/>
      <c r="GAB3" s="99"/>
      <c r="GAC3" s="99"/>
      <c r="GAD3" s="99"/>
      <c r="GAE3" s="99"/>
      <c r="GAF3" s="99"/>
      <c r="GAG3" s="99"/>
      <c r="GAH3" s="99"/>
      <c r="GAI3" s="99"/>
      <c r="GAJ3" s="99"/>
      <c r="GAK3" s="99"/>
      <c r="GAL3" s="99"/>
      <c r="GAM3" s="99"/>
      <c r="GAN3" s="99"/>
      <c r="GAO3" s="99"/>
      <c r="GAP3" s="99"/>
      <c r="GAQ3" s="99"/>
      <c r="GAR3" s="99"/>
      <c r="GAS3" s="99"/>
      <c r="GAT3" s="99"/>
      <c r="GAU3" s="99"/>
      <c r="GAV3" s="99"/>
      <c r="GAW3" s="99"/>
      <c r="GAX3" s="99"/>
      <c r="GAY3" s="99"/>
      <c r="GAZ3" s="99"/>
      <c r="GBA3" s="99"/>
      <c r="GBB3" s="99"/>
      <c r="GBC3" s="99"/>
      <c r="GBD3" s="99"/>
      <c r="GBE3" s="99"/>
      <c r="GBF3" s="99"/>
      <c r="GBG3" s="99"/>
      <c r="GBH3" s="99"/>
      <c r="GBI3" s="99"/>
      <c r="GBJ3" s="99"/>
      <c r="GBK3" s="99"/>
      <c r="GBL3" s="99"/>
      <c r="GBM3" s="99"/>
      <c r="GBN3" s="99"/>
      <c r="GBO3" s="99"/>
      <c r="GBP3" s="99"/>
      <c r="GBQ3" s="99"/>
      <c r="GBR3" s="99"/>
      <c r="GBS3" s="99"/>
      <c r="GBT3" s="99"/>
      <c r="GBU3" s="99"/>
      <c r="GBV3" s="99"/>
      <c r="GBW3" s="99"/>
      <c r="GBX3" s="99"/>
      <c r="GBY3" s="99"/>
      <c r="GBZ3" s="99"/>
      <c r="GCA3" s="99"/>
      <c r="GCB3" s="99"/>
      <c r="GCC3" s="99"/>
      <c r="GCD3" s="99"/>
      <c r="GCE3" s="99"/>
      <c r="GCF3" s="99"/>
      <c r="GCG3" s="99"/>
      <c r="GCH3" s="99"/>
      <c r="GCI3" s="99"/>
      <c r="GCJ3" s="99"/>
      <c r="GCK3" s="99"/>
      <c r="GCL3" s="99"/>
      <c r="GCM3" s="99"/>
      <c r="GCN3" s="99"/>
      <c r="GCO3" s="99"/>
      <c r="GCP3" s="99"/>
      <c r="GCQ3" s="99"/>
      <c r="GCR3" s="99"/>
      <c r="GCS3" s="99"/>
      <c r="GCT3" s="99"/>
      <c r="GCU3" s="99"/>
      <c r="GCV3" s="99"/>
      <c r="GCW3" s="99"/>
      <c r="GCX3" s="99"/>
      <c r="GCY3" s="99"/>
      <c r="GCZ3" s="99"/>
      <c r="GDA3" s="99"/>
      <c r="GDB3" s="99"/>
      <c r="GDC3" s="99"/>
      <c r="GDD3" s="99"/>
      <c r="GDE3" s="99"/>
      <c r="GDF3" s="99"/>
      <c r="GDG3" s="99"/>
      <c r="GDH3" s="99"/>
      <c r="GDI3" s="99"/>
      <c r="GDJ3" s="99"/>
      <c r="GDK3" s="99"/>
      <c r="GDL3" s="99"/>
      <c r="GDM3" s="99"/>
      <c r="GDN3" s="99"/>
      <c r="GDO3" s="99"/>
      <c r="GDP3" s="99"/>
      <c r="GDQ3" s="99"/>
      <c r="GDR3" s="99"/>
      <c r="GDS3" s="99"/>
      <c r="GDT3" s="99"/>
      <c r="GDU3" s="99"/>
      <c r="GDV3" s="99"/>
      <c r="GDW3" s="99"/>
      <c r="GDX3" s="99"/>
      <c r="GDY3" s="99"/>
      <c r="GDZ3" s="99"/>
      <c r="GEA3" s="99"/>
      <c r="GEB3" s="99"/>
      <c r="GEC3" s="99"/>
      <c r="GED3" s="99"/>
      <c r="GEE3" s="99"/>
      <c r="GEF3" s="99"/>
      <c r="GEG3" s="99"/>
      <c r="GEH3" s="99"/>
      <c r="GEI3" s="99"/>
      <c r="GEJ3" s="99"/>
      <c r="GEK3" s="99"/>
      <c r="GEL3" s="99"/>
      <c r="GEM3" s="99"/>
      <c r="GEN3" s="99"/>
      <c r="GEO3" s="99"/>
      <c r="GEP3" s="99"/>
      <c r="GEQ3" s="99"/>
      <c r="GER3" s="99"/>
      <c r="GES3" s="99"/>
      <c r="GET3" s="99"/>
      <c r="GEU3" s="99"/>
      <c r="GEV3" s="99"/>
      <c r="GEW3" s="99"/>
      <c r="GEX3" s="99"/>
      <c r="GEY3" s="99"/>
      <c r="GEZ3" s="99"/>
      <c r="GFA3" s="99"/>
      <c r="GFB3" s="99"/>
      <c r="GFC3" s="99"/>
      <c r="GFD3" s="99"/>
      <c r="GFE3" s="99"/>
      <c r="GFF3" s="99"/>
      <c r="GFG3" s="99"/>
      <c r="GFH3" s="99"/>
      <c r="GFI3" s="99"/>
      <c r="GFJ3" s="99"/>
      <c r="GFK3" s="99"/>
      <c r="GFL3" s="99"/>
      <c r="GFM3" s="99"/>
      <c r="GFN3" s="99"/>
      <c r="GFO3" s="99"/>
      <c r="GFP3" s="99"/>
      <c r="GFQ3" s="99"/>
      <c r="GFR3" s="99"/>
      <c r="GFS3" s="99"/>
      <c r="GFT3" s="99"/>
      <c r="GFU3" s="99"/>
      <c r="GFV3" s="99"/>
      <c r="GFW3" s="99"/>
      <c r="GFX3" s="99"/>
      <c r="GFY3" s="99"/>
      <c r="GFZ3" s="99"/>
      <c r="GGA3" s="99"/>
      <c r="GGB3" s="99"/>
      <c r="GGC3" s="99"/>
      <c r="GGD3" s="99"/>
      <c r="GGE3" s="99"/>
      <c r="GGF3" s="99"/>
      <c r="GGG3" s="99"/>
      <c r="GGH3" s="99"/>
      <c r="GGI3" s="99"/>
      <c r="GGJ3" s="99"/>
      <c r="GGK3" s="99"/>
      <c r="GGL3" s="99"/>
      <c r="GGM3" s="99"/>
      <c r="GGN3" s="99"/>
      <c r="GGO3" s="99"/>
      <c r="GGP3" s="99"/>
      <c r="GGQ3" s="99"/>
      <c r="GGR3" s="99"/>
      <c r="GGS3" s="99"/>
      <c r="GGT3" s="99"/>
      <c r="GGU3" s="99"/>
      <c r="GGV3" s="99"/>
      <c r="GGW3" s="99"/>
      <c r="GGX3" s="99"/>
      <c r="GGY3" s="99"/>
      <c r="GGZ3" s="99"/>
      <c r="GHA3" s="99"/>
      <c r="GHB3" s="99"/>
      <c r="GHC3" s="99"/>
      <c r="GHD3" s="99"/>
      <c r="GHE3" s="99"/>
      <c r="GHF3" s="99"/>
      <c r="GHG3" s="99"/>
      <c r="GHH3" s="99"/>
      <c r="GHI3" s="99"/>
      <c r="GHJ3" s="99"/>
      <c r="GHK3" s="99"/>
      <c r="GHL3" s="99"/>
      <c r="GHM3" s="99"/>
      <c r="GHN3" s="99"/>
      <c r="GHO3" s="99"/>
      <c r="GHP3" s="99"/>
      <c r="GHQ3" s="99"/>
      <c r="GHR3" s="99"/>
      <c r="GHS3" s="99"/>
      <c r="GHT3" s="99"/>
      <c r="GHU3" s="99"/>
      <c r="GHV3" s="99"/>
      <c r="GHW3" s="99"/>
      <c r="GHX3" s="99"/>
      <c r="GHY3" s="99"/>
      <c r="GHZ3" s="99"/>
      <c r="GIA3" s="99"/>
      <c r="GIB3" s="99"/>
      <c r="GIC3" s="99"/>
      <c r="GID3" s="99"/>
      <c r="GIE3" s="99"/>
      <c r="GIF3" s="99"/>
      <c r="GIG3" s="99"/>
      <c r="GIH3" s="99"/>
      <c r="GII3" s="99"/>
      <c r="GIJ3" s="99"/>
      <c r="GIK3" s="99"/>
      <c r="GIL3" s="99"/>
      <c r="GIM3" s="99"/>
      <c r="GIN3" s="99"/>
      <c r="GIO3" s="99"/>
      <c r="GIP3" s="99"/>
      <c r="GIQ3" s="99"/>
      <c r="GIR3" s="99"/>
      <c r="GIS3" s="99"/>
      <c r="GIT3" s="99"/>
      <c r="GIU3" s="99"/>
      <c r="GIV3" s="99"/>
      <c r="GIW3" s="99"/>
      <c r="GIX3" s="99"/>
      <c r="GIY3" s="99"/>
      <c r="GIZ3" s="99"/>
      <c r="GJA3" s="99"/>
      <c r="GJB3" s="99"/>
      <c r="GJC3" s="99"/>
      <c r="GJD3" s="99"/>
      <c r="GJE3" s="99"/>
      <c r="GJF3" s="99"/>
      <c r="GJG3" s="99"/>
      <c r="GJH3" s="99"/>
      <c r="GJI3" s="99"/>
      <c r="GJJ3" s="99"/>
      <c r="GJK3" s="99"/>
      <c r="GJL3" s="99"/>
      <c r="GJM3" s="99"/>
      <c r="GJN3" s="99"/>
      <c r="GJO3" s="99"/>
      <c r="GJP3" s="99"/>
      <c r="GJQ3" s="99"/>
      <c r="GJR3" s="99"/>
      <c r="GJS3" s="99"/>
      <c r="GJT3" s="99"/>
      <c r="GJU3" s="99"/>
      <c r="GJV3" s="99"/>
      <c r="GJW3" s="99"/>
      <c r="GJX3" s="99"/>
      <c r="GJY3" s="99"/>
      <c r="GJZ3" s="99"/>
      <c r="GKA3" s="99"/>
      <c r="GKB3" s="99"/>
      <c r="GKC3" s="99"/>
      <c r="GKD3" s="99"/>
      <c r="GKE3" s="99"/>
      <c r="GKF3" s="99"/>
      <c r="GKG3" s="99"/>
      <c r="GKH3" s="99"/>
      <c r="GKI3" s="99"/>
      <c r="GKJ3" s="99"/>
      <c r="GKK3" s="99"/>
      <c r="GKL3" s="99"/>
      <c r="GKM3" s="99"/>
      <c r="GKN3" s="99"/>
      <c r="GKO3" s="99"/>
      <c r="GKP3" s="99"/>
      <c r="GKQ3" s="99"/>
      <c r="GKR3" s="99"/>
      <c r="GKS3" s="99"/>
      <c r="GKT3" s="99"/>
      <c r="GKU3" s="99"/>
      <c r="GKV3" s="99"/>
      <c r="GKW3" s="99"/>
      <c r="GKX3" s="99"/>
      <c r="GKY3" s="99"/>
      <c r="GKZ3" s="99"/>
      <c r="GLA3" s="99"/>
      <c r="GLB3" s="99"/>
      <c r="GLC3" s="99"/>
      <c r="GLD3" s="99"/>
      <c r="GLE3" s="99"/>
      <c r="GLF3" s="99"/>
      <c r="GLG3" s="99"/>
      <c r="GLH3" s="99"/>
      <c r="GLI3" s="99"/>
      <c r="GLJ3" s="99"/>
      <c r="GLK3" s="99"/>
      <c r="GLL3" s="99"/>
      <c r="GLM3" s="99"/>
      <c r="GLN3" s="99"/>
      <c r="GLO3" s="99"/>
      <c r="GLP3" s="99"/>
      <c r="GLQ3" s="99"/>
      <c r="GLR3" s="99"/>
      <c r="GLS3" s="99"/>
      <c r="GLT3" s="99"/>
      <c r="GLU3" s="99"/>
      <c r="GLV3" s="99"/>
      <c r="GLW3" s="99"/>
      <c r="GLX3" s="99"/>
      <c r="GLY3" s="99"/>
      <c r="GLZ3" s="99"/>
      <c r="GMA3" s="99"/>
      <c r="GMB3" s="99"/>
      <c r="GMC3" s="99"/>
      <c r="GMD3" s="99"/>
      <c r="GME3" s="99"/>
      <c r="GMF3" s="99"/>
      <c r="GMG3" s="99"/>
      <c r="GMH3" s="99"/>
      <c r="GMI3" s="99"/>
      <c r="GMJ3" s="99"/>
      <c r="GMK3" s="99"/>
      <c r="GML3" s="99"/>
      <c r="GMM3" s="99"/>
      <c r="GMN3" s="99"/>
      <c r="GMO3" s="99"/>
      <c r="GMP3" s="99"/>
      <c r="GMQ3" s="99"/>
      <c r="GMR3" s="99"/>
      <c r="GMS3" s="99"/>
      <c r="GMT3" s="99"/>
      <c r="GMU3" s="99"/>
      <c r="GMV3" s="99"/>
      <c r="GMW3" s="99"/>
      <c r="GMX3" s="99"/>
      <c r="GMY3" s="99"/>
      <c r="GMZ3" s="99"/>
      <c r="GNA3" s="99"/>
      <c r="GNB3" s="99"/>
      <c r="GNC3" s="99"/>
      <c r="GND3" s="99"/>
      <c r="GNE3" s="99"/>
      <c r="GNF3" s="99"/>
      <c r="GNG3" s="99"/>
      <c r="GNH3" s="99"/>
      <c r="GNI3" s="99"/>
      <c r="GNJ3" s="99"/>
      <c r="GNK3" s="99"/>
      <c r="GNL3" s="99"/>
      <c r="GNM3" s="99"/>
      <c r="GNN3" s="99"/>
      <c r="GNO3" s="99"/>
      <c r="GNP3" s="99"/>
      <c r="GNQ3" s="99"/>
      <c r="GNR3" s="99"/>
      <c r="GNS3" s="99"/>
      <c r="GNT3" s="99"/>
      <c r="GNU3" s="99"/>
      <c r="GNV3" s="99"/>
      <c r="GNW3" s="99"/>
      <c r="GNX3" s="99"/>
      <c r="GNY3" s="99"/>
      <c r="GNZ3" s="99"/>
      <c r="GOA3" s="99"/>
      <c r="GOB3" s="99"/>
      <c r="GOC3" s="99"/>
      <c r="GOD3" s="99"/>
      <c r="GOE3" s="99"/>
      <c r="GOF3" s="99"/>
      <c r="GOG3" s="99"/>
      <c r="GOH3" s="99"/>
      <c r="GOI3" s="99"/>
      <c r="GOJ3" s="99"/>
      <c r="GOK3" s="99"/>
      <c r="GOL3" s="99"/>
      <c r="GOM3" s="99"/>
      <c r="GON3" s="99"/>
      <c r="GOO3" s="99"/>
      <c r="GOP3" s="99"/>
      <c r="GOQ3" s="99"/>
      <c r="GOR3" s="99"/>
      <c r="GOS3" s="99"/>
      <c r="GOT3" s="99"/>
      <c r="GOU3" s="99"/>
      <c r="GOV3" s="99"/>
      <c r="GOW3" s="99"/>
      <c r="GOX3" s="99"/>
      <c r="GOY3" s="99"/>
      <c r="GOZ3" s="99"/>
      <c r="GPA3" s="99"/>
      <c r="GPB3" s="99"/>
      <c r="GPC3" s="99"/>
      <c r="GPD3" s="99"/>
      <c r="GPE3" s="99"/>
      <c r="GPF3" s="99"/>
      <c r="GPG3" s="99"/>
      <c r="GPH3" s="99"/>
      <c r="GPI3" s="99"/>
      <c r="GPJ3" s="99"/>
      <c r="GPK3" s="99"/>
      <c r="GPL3" s="99"/>
      <c r="GPM3" s="99"/>
      <c r="GPN3" s="99"/>
      <c r="GPO3" s="99"/>
      <c r="GPP3" s="99"/>
      <c r="GPQ3" s="99"/>
      <c r="GPR3" s="99"/>
      <c r="GPS3" s="99"/>
      <c r="GPT3" s="99"/>
      <c r="GPU3" s="99"/>
      <c r="GPV3" s="99"/>
      <c r="GPW3" s="99"/>
      <c r="GPX3" s="99"/>
      <c r="GPY3" s="99"/>
      <c r="GPZ3" s="99"/>
      <c r="GQA3" s="99"/>
      <c r="GQB3" s="99"/>
      <c r="GQC3" s="99"/>
      <c r="GQD3" s="99"/>
      <c r="GQE3" s="99"/>
      <c r="GQF3" s="99"/>
      <c r="GQG3" s="99"/>
      <c r="GQH3" s="99"/>
      <c r="GQI3" s="99"/>
      <c r="GQJ3" s="99"/>
      <c r="GQK3" s="99"/>
      <c r="GQL3" s="99"/>
      <c r="GQM3" s="99"/>
      <c r="GQN3" s="99"/>
      <c r="GQO3" s="99"/>
      <c r="GQP3" s="99"/>
      <c r="GQQ3" s="99"/>
      <c r="GQR3" s="99"/>
      <c r="GQS3" s="99"/>
      <c r="GQT3" s="99"/>
      <c r="GQU3" s="99"/>
      <c r="GQV3" s="99"/>
      <c r="GQW3" s="99"/>
      <c r="GQX3" s="99"/>
      <c r="GQY3" s="99"/>
      <c r="GQZ3" s="99"/>
      <c r="GRA3" s="99"/>
      <c r="GRB3" s="99"/>
      <c r="GRC3" s="99"/>
      <c r="GRD3" s="99"/>
      <c r="GRE3" s="99"/>
      <c r="GRF3" s="99"/>
      <c r="GRG3" s="99"/>
      <c r="GRH3" s="99"/>
      <c r="GRI3" s="99"/>
      <c r="GRJ3" s="99"/>
      <c r="GRK3" s="99"/>
      <c r="GRL3" s="99"/>
      <c r="GRM3" s="99"/>
      <c r="GRN3" s="99"/>
      <c r="GRO3" s="99"/>
      <c r="GRP3" s="99"/>
      <c r="GRQ3" s="99"/>
      <c r="GRR3" s="99"/>
      <c r="GRS3" s="99"/>
      <c r="GRT3" s="99"/>
      <c r="GRU3" s="99"/>
      <c r="GRV3" s="99"/>
      <c r="GRW3" s="99"/>
      <c r="GRX3" s="99"/>
      <c r="GRY3" s="99"/>
      <c r="GRZ3" s="99"/>
      <c r="GSA3" s="99"/>
      <c r="GSB3" s="99"/>
      <c r="GSC3" s="99"/>
      <c r="GSD3" s="99"/>
      <c r="GSE3" s="99"/>
      <c r="GSF3" s="99"/>
      <c r="GSG3" s="99"/>
      <c r="GSH3" s="99"/>
      <c r="GSI3" s="99"/>
      <c r="GSJ3" s="99"/>
      <c r="GSK3" s="99"/>
      <c r="GSL3" s="99"/>
      <c r="GSM3" s="99"/>
      <c r="GSN3" s="99"/>
      <c r="GSO3" s="99"/>
      <c r="GSP3" s="99"/>
      <c r="GSQ3" s="99"/>
      <c r="GSR3" s="99"/>
      <c r="GSS3" s="99"/>
      <c r="GST3" s="99"/>
      <c r="GSU3" s="99"/>
      <c r="GSV3" s="99"/>
      <c r="GSW3" s="99"/>
      <c r="GSX3" s="99"/>
      <c r="GSY3" s="99"/>
      <c r="GSZ3" s="99"/>
      <c r="GTA3" s="99"/>
      <c r="GTB3" s="99"/>
      <c r="GTC3" s="99"/>
      <c r="GTD3" s="99"/>
      <c r="GTE3" s="99"/>
      <c r="GTF3" s="99"/>
      <c r="GTG3" s="99"/>
      <c r="GTH3" s="99"/>
      <c r="GTI3" s="99"/>
      <c r="GTJ3" s="99"/>
      <c r="GTK3" s="99"/>
      <c r="GTL3" s="99"/>
      <c r="GTM3" s="99"/>
      <c r="GTN3" s="99"/>
      <c r="GTO3" s="99"/>
      <c r="GTP3" s="99"/>
      <c r="GTQ3" s="99"/>
      <c r="GTR3" s="99"/>
      <c r="GTS3" s="99"/>
      <c r="GTT3" s="99"/>
      <c r="GTU3" s="99"/>
      <c r="GTV3" s="99"/>
      <c r="GTW3" s="99"/>
      <c r="GTX3" s="99"/>
      <c r="GTY3" s="99"/>
      <c r="GTZ3" s="99"/>
      <c r="GUA3" s="99"/>
      <c r="GUB3" s="99"/>
      <c r="GUC3" s="99"/>
      <c r="GUD3" s="99"/>
      <c r="GUE3" s="99"/>
      <c r="GUF3" s="99"/>
      <c r="GUG3" s="99"/>
      <c r="GUH3" s="99"/>
      <c r="GUI3" s="99"/>
      <c r="GUJ3" s="99"/>
      <c r="GUK3" s="99"/>
      <c r="GUL3" s="99"/>
      <c r="GUM3" s="99"/>
      <c r="GUN3" s="99"/>
      <c r="GUO3" s="99"/>
      <c r="GUP3" s="99"/>
      <c r="GUQ3" s="99"/>
      <c r="GUR3" s="99"/>
      <c r="GUS3" s="99"/>
      <c r="GUT3" s="99"/>
      <c r="GUU3" s="99"/>
      <c r="GUV3" s="99"/>
      <c r="GUW3" s="99"/>
      <c r="GUX3" s="99"/>
      <c r="GUY3" s="99"/>
      <c r="GUZ3" s="99"/>
      <c r="GVA3" s="99"/>
      <c r="GVB3" s="99"/>
      <c r="GVC3" s="99"/>
      <c r="GVD3" s="99"/>
      <c r="GVE3" s="99"/>
      <c r="GVF3" s="99"/>
      <c r="GVG3" s="99"/>
      <c r="GVH3" s="99"/>
      <c r="GVI3" s="99"/>
      <c r="GVJ3" s="99"/>
      <c r="GVK3" s="99"/>
      <c r="GVL3" s="99"/>
      <c r="GVM3" s="99"/>
      <c r="GVN3" s="99"/>
      <c r="GVO3" s="99"/>
      <c r="GVP3" s="99"/>
      <c r="GVQ3" s="99"/>
      <c r="GVR3" s="99"/>
      <c r="GVS3" s="99"/>
      <c r="GVT3" s="99"/>
      <c r="GVU3" s="99"/>
      <c r="GVV3" s="99"/>
      <c r="GVW3" s="99"/>
      <c r="GVX3" s="99"/>
      <c r="GVY3" s="99"/>
      <c r="GVZ3" s="99"/>
      <c r="GWA3" s="99"/>
      <c r="GWB3" s="99"/>
      <c r="GWC3" s="99"/>
      <c r="GWD3" s="99"/>
      <c r="GWE3" s="99"/>
      <c r="GWF3" s="99"/>
      <c r="GWG3" s="99"/>
      <c r="GWH3" s="99"/>
      <c r="GWI3" s="99"/>
      <c r="GWJ3" s="99"/>
      <c r="GWK3" s="99"/>
      <c r="GWL3" s="99"/>
      <c r="GWM3" s="99"/>
      <c r="GWN3" s="99"/>
      <c r="GWO3" s="99"/>
      <c r="GWP3" s="99"/>
      <c r="GWQ3" s="99"/>
      <c r="GWR3" s="99"/>
      <c r="GWS3" s="99"/>
      <c r="GWT3" s="99"/>
      <c r="GWU3" s="99"/>
      <c r="GWV3" s="99"/>
      <c r="GWW3" s="99"/>
      <c r="GWX3" s="99"/>
      <c r="GWY3" s="99"/>
      <c r="GWZ3" s="99"/>
      <c r="GXA3" s="99"/>
      <c r="GXB3" s="99"/>
      <c r="GXC3" s="99"/>
      <c r="GXD3" s="99"/>
      <c r="GXE3" s="99"/>
      <c r="GXF3" s="99"/>
      <c r="GXG3" s="99"/>
      <c r="GXH3" s="99"/>
      <c r="GXI3" s="99"/>
      <c r="GXJ3" s="99"/>
      <c r="GXK3" s="99"/>
      <c r="GXL3" s="99"/>
      <c r="GXM3" s="99"/>
      <c r="GXN3" s="99"/>
      <c r="GXO3" s="99"/>
      <c r="GXP3" s="99"/>
      <c r="GXQ3" s="99"/>
      <c r="GXR3" s="99"/>
      <c r="GXS3" s="99"/>
      <c r="GXT3" s="99"/>
      <c r="GXU3" s="99"/>
      <c r="GXV3" s="99"/>
      <c r="GXW3" s="99"/>
      <c r="GXX3" s="99"/>
      <c r="GXY3" s="99"/>
      <c r="GXZ3" s="99"/>
      <c r="GYA3" s="99"/>
      <c r="GYB3" s="99"/>
      <c r="GYC3" s="99"/>
      <c r="GYD3" s="99"/>
      <c r="GYE3" s="99"/>
      <c r="GYF3" s="99"/>
      <c r="GYG3" s="99"/>
      <c r="GYH3" s="99"/>
      <c r="GYI3" s="99"/>
      <c r="GYJ3" s="99"/>
      <c r="GYK3" s="99"/>
      <c r="GYL3" s="99"/>
      <c r="GYM3" s="99"/>
      <c r="GYN3" s="99"/>
      <c r="GYO3" s="99"/>
      <c r="GYP3" s="99"/>
      <c r="GYQ3" s="99"/>
      <c r="GYR3" s="99"/>
      <c r="GYS3" s="99"/>
      <c r="GYT3" s="99"/>
      <c r="GYU3" s="99"/>
      <c r="GYV3" s="99"/>
      <c r="GYW3" s="99"/>
      <c r="GYX3" s="99"/>
      <c r="GYY3" s="99"/>
      <c r="GYZ3" s="99"/>
      <c r="GZA3" s="99"/>
      <c r="GZB3" s="99"/>
      <c r="GZC3" s="99"/>
      <c r="GZD3" s="99"/>
      <c r="GZE3" s="99"/>
      <c r="GZF3" s="99"/>
      <c r="GZG3" s="99"/>
      <c r="GZH3" s="99"/>
      <c r="GZI3" s="99"/>
      <c r="GZJ3" s="99"/>
      <c r="GZK3" s="99"/>
      <c r="GZL3" s="99"/>
      <c r="GZM3" s="99"/>
      <c r="GZN3" s="99"/>
      <c r="GZO3" s="99"/>
      <c r="GZP3" s="99"/>
      <c r="GZQ3" s="99"/>
      <c r="GZR3" s="99"/>
      <c r="GZS3" s="99"/>
      <c r="GZT3" s="99"/>
      <c r="GZU3" s="99"/>
      <c r="GZV3" s="99"/>
      <c r="GZW3" s="99"/>
      <c r="GZX3" s="99"/>
      <c r="GZY3" s="99"/>
      <c r="GZZ3" s="99"/>
      <c r="HAA3" s="99"/>
      <c r="HAB3" s="99"/>
      <c r="HAC3" s="99"/>
      <c r="HAD3" s="99"/>
      <c r="HAE3" s="99"/>
      <c r="HAF3" s="99"/>
      <c r="HAG3" s="99"/>
      <c r="HAH3" s="99"/>
      <c r="HAI3" s="99"/>
      <c r="HAJ3" s="99"/>
      <c r="HAK3" s="99"/>
      <c r="HAL3" s="99"/>
      <c r="HAM3" s="99"/>
      <c r="HAN3" s="99"/>
      <c r="HAO3" s="99"/>
      <c r="HAP3" s="99"/>
      <c r="HAQ3" s="99"/>
      <c r="HAR3" s="99"/>
      <c r="HAS3" s="99"/>
      <c r="HAT3" s="99"/>
      <c r="HAU3" s="99"/>
      <c r="HAV3" s="99"/>
      <c r="HAW3" s="99"/>
      <c r="HAX3" s="99"/>
      <c r="HAY3" s="99"/>
      <c r="HAZ3" s="99"/>
      <c r="HBA3" s="99"/>
      <c r="HBB3" s="99"/>
      <c r="HBC3" s="99"/>
      <c r="HBD3" s="99"/>
      <c r="HBE3" s="99"/>
      <c r="HBF3" s="99"/>
      <c r="HBG3" s="99"/>
      <c r="HBH3" s="99"/>
      <c r="HBI3" s="99"/>
      <c r="HBJ3" s="99"/>
      <c r="HBK3" s="99"/>
      <c r="HBL3" s="99"/>
      <c r="HBM3" s="99"/>
      <c r="HBN3" s="99"/>
      <c r="HBO3" s="99"/>
      <c r="HBP3" s="99"/>
      <c r="HBQ3" s="99"/>
      <c r="HBR3" s="99"/>
      <c r="HBS3" s="99"/>
      <c r="HBT3" s="99"/>
      <c r="HBU3" s="99"/>
      <c r="HBV3" s="99"/>
      <c r="HBW3" s="99"/>
      <c r="HBX3" s="99"/>
      <c r="HBY3" s="99"/>
      <c r="HBZ3" s="99"/>
      <c r="HCA3" s="99"/>
      <c r="HCB3" s="99"/>
      <c r="HCC3" s="99"/>
      <c r="HCD3" s="99"/>
      <c r="HCE3" s="99"/>
      <c r="HCF3" s="99"/>
      <c r="HCG3" s="99"/>
      <c r="HCH3" s="99"/>
      <c r="HCI3" s="99"/>
      <c r="HCJ3" s="99"/>
      <c r="HCK3" s="99"/>
      <c r="HCL3" s="99"/>
      <c r="HCM3" s="99"/>
      <c r="HCN3" s="99"/>
      <c r="HCO3" s="99"/>
      <c r="HCP3" s="99"/>
      <c r="HCQ3" s="99"/>
      <c r="HCR3" s="99"/>
      <c r="HCS3" s="99"/>
      <c r="HCT3" s="99"/>
      <c r="HCU3" s="99"/>
      <c r="HCV3" s="99"/>
      <c r="HCW3" s="99"/>
      <c r="HCX3" s="99"/>
      <c r="HCY3" s="99"/>
      <c r="HCZ3" s="99"/>
      <c r="HDA3" s="99"/>
      <c r="HDB3" s="99"/>
      <c r="HDC3" s="99"/>
      <c r="HDD3" s="99"/>
      <c r="HDE3" s="99"/>
      <c r="HDF3" s="99"/>
      <c r="HDG3" s="99"/>
      <c r="HDH3" s="99"/>
      <c r="HDI3" s="99"/>
      <c r="HDJ3" s="99"/>
      <c r="HDK3" s="99"/>
      <c r="HDL3" s="99"/>
      <c r="HDM3" s="99"/>
      <c r="HDN3" s="99"/>
      <c r="HDO3" s="99"/>
      <c r="HDP3" s="99"/>
      <c r="HDQ3" s="99"/>
      <c r="HDR3" s="99"/>
      <c r="HDS3" s="99"/>
      <c r="HDT3" s="99"/>
      <c r="HDU3" s="99"/>
      <c r="HDV3" s="99"/>
      <c r="HDW3" s="99"/>
      <c r="HDX3" s="99"/>
      <c r="HDY3" s="99"/>
      <c r="HDZ3" s="99"/>
      <c r="HEA3" s="99"/>
      <c r="HEB3" s="99"/>
      <c r="HEC3" s="99"/>
      <c r="HED3" s="99"/>
      <c r="HEE3" s="99"/>
      <c r="HEF3" s="99"/>
      <c r="HEG3" s="99"/>
      <c r="HEH3" s="99"/>
      <c r="HEI3" s="99"/>
      <c r="HEJ3" s="99"/>
      <c r="HEK3" s="99"/>
      <c r="HEL3" s="99"/>
      <c r="HEM3" s="99"/>
      <c r="HEN3" s="99"/>
      <c r="HEO3" s="99"/>
      <c r="HEP3" s="99"/>
      <c r="HEQ3" s="99"/>
      <c r="HER3" s="99"/>
      <c r="HES3" s="99"/>
      <c r="HET3" s="99"/>
      <c r="HEU3" s="99"/>
      <c r="HEV3" s="99"/>
      <c r="HEW3" s="99"/>
      <c r="HEX3" s="99"/>
      <c r="HEY3" s="99"/>
      <c r="HEZ3" s="99"/>
      <c r="HFA3" s="99"/>
      <c r="HFB3" s="99"/>
      <c r="HFC3" s="99"/>
      <c r="HFD3" s="99"/>
      <c r="HFE3" s="99"/>
      <c r="HFF3" s="99"/>
      <c r="HFG3" s="99"/>
      <c r="HFH3" s="99"/>
      <c r="HFI3" s="99"/>
      <c r="HFJ3" s="99"/>
      <c r="HFK3" s="99"/>
      <c r="HFL3" s="99"/>
      <c r="HFM3" s="99"/>
      <c r="HFN3" s="99"/>
      <c r="HFO3" s="99"/>
      <c r="HFP3" s="99"/>
      <c r="HFQ3" s="99"/>
      <c r="HFR3" s="99"/>
      <c r="HFS3" s="99"/>
      <c r="HFT3" s="99"/>
      <c r="HFU3" s="99"/>
      <c r="HFV3" s="99"/>
      <c r="HFW3" s="99"/>
      <c r="HFX3" s="99"/>
      <c r="HFY3" s="99"/>
      <c r="HFZ3" s="99"/>
      <c r="HGA3" s="99"/>
      <c r="HGB3" s="99"/>
      <c r="HGC3" s="99"/>
      <c r="HGD3" s="99"/>
      <c r="HGE3" s="99"/>
      <c r="HGF3" s="99"/>
      <c r="HGG3" s="99"/>
      <c r="HGH3" s="99"/>
      <c r="HGI3" s="99"/>
      <c r="HGJ3" s="99"/>
      <c r="HGK3" s="99"/>
      <c r="HGL3" s="99"/>
      <c r="HGM3" s="99"/>
      <c r="HGN3" s="99"/>
      <c r="HGO3" s="99"/>
      <c r="HGP3" s="99"/>
      <c r="HGQ3" s="99"/>
      <c r="HGR3" s="99"/>
      <c r="HGS3" s="99"/>
      <c r="HGT3" s="99"/>
      <c r="HGU3" s="99"/>
      <c r="HGV3" s="99"/>
      <c r="HGW3" s="99"/>
      <c r="HGX3" s="99"/>
      <c r="HGY3" s="99"/>
      <c r="HGZ3" s="99"/>
      <c r="HHA3" s="99"/>
      <c r="HHB3" s="99"/>
      <c r="HHC3" s="99"/>
      <c r="HHD3" s="99"/>
      <c r="HHE3" s="99"/>
      <c r="HHF3" s="99"/>
      <c r="HHG3" s="99"/>
      <c r="HHH3" s="99"/>
      <c r="HHI3" s="99"/>
      <c r="HHJ3" s="99"/>
      <c r="HHK3" s="99"/>
      <c r="HHL3" s="99"/>
      <c r="HHM3" s="99"/>
      <c r="HHN3" s="99"/>
      <c r="HHO3" s="99"/>
      <c r="HHP3" s="99"/>
      <c r="HHQ3" s="99"/>
      <c r="HHR3" s="99"/>
      <c r="HHS3" s="99"/>
      <c r="HHT3" s="99"/>
      <c r="HHU3" s="99"/>
      <c r="HHV3" s="99"/>
      <c r="HHW3" s="99"/>
      <c r="HHX3" s="99"/>
      <c r="HHY3" s="99"/>
      <c r="HHZ3" s="99"/>
      <c r="HIA3" s="99"/>
      <c r="HIB3" s="99"/>
      <c r="HIC3" s="99"/>
      <c r="HID3" s="99"/>
      <c r="HIE3" s="99"/>
      <c r="HIF3" s="99"/>
      <c r="HIG3" s="99"/>
      <c r="HIH3" s="99"/>
      <c r="HII3" s="99"/>
      <c r="HIJ3" s="99"/>
      <c r="HIK3" s="99"/>
      <c r="HIL3" s="99"/>
      <c r="HIM3" s="99"/>
      <c r="HIN3" s="99"/>
      <c r="HIO3" s="99"/>
      <c r="HIP3" s="99"/>
      <c r="HIQ3" s="99"/>
      <c r="HIR3" s="99"/>
      <c r="HIS3" s="99"/>
      <c r="HIT3" s="99"/>
      <c r="HIU3" s="99"/>
      <c r="HIV3" s="99"/>
      <c r="HIW3" s="99"/>
      <c r="HIX3" s="99"/>
      <c r="HIY3" s="99"/>
      <c r="HIZ3" s="99"/>
      <c r="HJA3" s="99"/>
      <c r="HJB3" s="99"/>
      <c r="HJC3" s="99"/>
      <c r="HJD3" s="99"/>
      <c r="HJE3" s="99"/>
      <c r="HJF3" s="99"/>
      <c r="HJG3" s="99"/>
      <c r="HJH3" s="99"/>
      <c r="HJI3" s="99"/>
      <c r="HJJ3" s="99"/>
      <c r="HJK3" s="99"/>
      <c r="HJL3" s="99"/>
      <c r="HJM3" s="99"/>
      <c r="HJN3" s="99"/>
      <c r="HJO3" s="99"/>
      <c r="HJP3" s="99"/>
      <c r="HJQ3" s="99"/>
      <c r="HJR3" s="99"/>
      <c r="HJS3" s="99"/>
      <c r="HJT3" s="99"/>
      <c r="HJU3" s="99"/>
      <c r="HJV3" s="99"/>
      <c r="HJW3" s="99"/>
      <c r="HJX3" s="99"/>
      <c r="HJY3" s="99"/>
      <c r="HJZ3" s="99"/>
      <c r="HKA3" s="99"/>
      <c r="HKB3" s="99"/>
      <c r="HKC3" s="99"/>
      <c r="HKD3" s="99"/>
      <c r="HKE3" s="99"/>
      <c r="HKF3" s="99"/>
      <c r="HKG3" s="99"/>
      <c r="HKH3" s="99"/>
      <c r="HKI3" s="99"/>
      <c r="HKJ3" s="99"/>
      <c r="HKK3" s="99"/>
      <c r="HKL3" s="99"/>
      <c r="HKM3" s="99"/>
      <c r="HKN3" s="99"/>
      <c r="HKO3" s="99"/>
      <c r="HKP3" s="99"/>
      <c r="HKQ3" s="99"/>
      <c r="HKR3" s="99"/>
      <c r="HKS3" s="99"/>
      <c r="HKT3" s="99"/>
      <c r="HKU3" s="99"/>
      <c r="HKV3" s="99"/>
      <c r="HKW3" s="99"/>
      <c r="HKX3" s="99"/>
      <c r="HKY3" s="99"/>
      <c r="HKZ3" s="99"/>
      <c r="HLA3" s="99"/>
      <c r="HLB3" s="99"/>
      <c r="HLC3" s="99"/>
      <c r="HLD3" s="99"/>
      <c r="HLE3" s="99"/>
      <c r="HLF3" s="99"/>
      <c r="HLG3" s="99"/>
      <c r="HLH3" s="99"/>
      <c r="HLI3" s="99"/>
      <c r="HLJ3" s="99"/>
      <c r="HLK3" s="99"/>
      <c r="HLL3" s="99"/>
      <c r="HLM3" s="99"/>
      <c r="HLN3" s="99"/>
      <c r="HLO3" s="99"/>
      <c r="HLP3" s="99"/>
      <c r="HLQ3" s="99"/>
      <c r="HLR3" s="99"/>
      <c r="HLS3" s="99"/>
      <c r="HLT3" s="99"/>
      <c r="HLU3" s="99"/>
      <c r="HLV3" s="99"/>
      <c r="HLW3" s="99"/>
      <c r="HLX3" s="99"/>
      <c r="HLY3" s="99"/>
      <c r="HLZ3" s="99"/>
      <c r="HMA3" s="99"/>
      <c r="HMB3" s="99"/>
      <c r="HMC3" s="99"/>
      <c r="HMD3" s="99"/>
      <c r="HME3" s="99"/>
      <c r="HMF3" s="99"/>
      <c r="HMG3" s="99"/>
      <c r="HMH3" s="99"/>
      <c r="HMI3" s="99"/>
      <c r="HMJ3" s="99"/>
      <c r="HMK3" s="99"/>
      <c r="HML3" s="99"/>
      <c r="HMM3" s="99"/>
      <c r="HMN3" s="99"/>
      <c r="HMO3" s="99"/>
      <c r="HMP3" s="99"/>
      <c r="HMQ3" s="99"/>
      <c r="HMR3" s="99"/>
      <c r="HMS3" s="99"/>
      <c r="HMT3" s="99"/>
      <c r="HMU3" s="99"/>
      <c r="HMV3" s="99"/>
      <c r="HMW3" s="99"/>
      <c r="HMX3" s="99"/>
      <c r="HMY3" s="99"/>
      <c r="HMZ3" s="99"/>
      <c r="HNA3" s="99"/>
      <c r="HNB3" s="99"/>
      <c r="HNC3" s="99"/>
      <c r="HND3" s="99"/>
      <c r="HNE3" s="99"/>
      <c r="HNF3" s="99"/>
      <c r="HNG3" s="99"/>
      <c r="HNH3" s="99"/>
      <c r="HNI3" s="99"/>
      <c r="HNJ3" s="99"/>
      <c r="HNK3" s="99"/>
      <c r="HNL3" s="99"/>
      <c r="HNM3" s="99"/>
      <c r="HNN3" s="99"/>
      <c r="HNO3" s="99"/>
      <c r="HNP3" s="99"/>
      <c r="HNQ3" s="99"/>
      <c r="HNR3" s="99"/>
      <c r="HNS3" s="99"/>
      <c r="HNT3" s="99"/>
      <c r="HNU3" s="99"/>
      <c r="HNV3" s="99"/>
      <c r="HNW3" s="99"/>
      <c r="HNX3" s="99"/>
      <c r="HNY3" s="99"/>
      <c r="HNZ3" s="99"/>
      <c r="HOA3" s="99"/>
      <c r="HOB3" s="99"/>
      <c r="HOC3" s="99"/>
      <c r="HOD3" s="99"/>
      <c r="HOE3" s="99"/>
      <c r="HOF3" s="99"/>
      <c r="HOG3" s="99"/>
      <c r="HOH3" s="99"/>
      <c r="HOI3" s="99"/>
      <c r="HOJ3" s="99"/>
      <c r="HOK3" s="99"/>
      <c r="HOL3" s="99"/>
      <c r="HOM3" s="99"/>
      <c r="HON3" s="99"/>
      <c r="HOO3" s="99"/>
      <c r="HOP3" s="99"/>
      <c r="HOQ3" s="99"/>
      <c r="HOR3" s="99"/>
      <c r="HOS3" s="99"/>
      <c r="HOT3" s="99"/>
      <c r="HOU3" s="99"/>
      <c r="HOV3" s="99"/>
      <c r="HOW3" s="99"/>
      <c r="HOX3" s="99"/>
      <c r="HOY3" s="99"/>
      <c r="HOZ3" s="99"/>
      <c r="HPA3" s="99"/>
      <c r="HPB3" s="99"/>
      <c r="HPC3" s="99"/>
      <c r="HPD3" s="99"/>
      <c r="HPE3" s="99"/>
      <c r="HPF3" s="99"/>
      <c r="HPG3" s="99"/>
      <c r="HPH3" s="99"/>
      <c r="HPI3" s="99"/>
      <c r="HPJ3" s="99"/>
      <c r="HPK3" s="99"/>
      <c r="HPL3" s="99"/>
      <c r="HPM3" s="99"/>
      <c r="HPN3" s="99"/>
      <c r="HPO3" s="99"/>
      <c r="HPP3" s="99"/>
      <c r="HPQ3" s="99"/>
      <c r="HPR3" s="99"/>
      <c r="HPS3" s="99"/>
      <c r="HPT3" s="99"/>
      <c r="HPU3" s="99"/>
      <c r="HPV3" s="99"/>
      <c r="HPW3" s="99"/>
      <c r="HPX3" s="99"/>
      <c r="HPY3" s="99"/>
      <c r="HPZ3" s="99"/>
      <c r="HQA3" s="99"/>
      <c r="HQB3" s="99"/>
      <c r="HQC3" s="99"/>
      <c r="HQD3" s="99"/>
      <c r="HQE3" s="99"/>
      <c r="HQF3" s="99"/>
      <c r="HQG3" s="99"/>
      <c r="HQH3" s="99"/>
      <c r="HQI3" s="99"/>
      <c r="HQJ3" s="99"/>
      <c r="HQK3" s="99"/>
      <c r="HQL3" s="99"/>
      <c r="HQM3" s="99"/>
      <c r="HQN3" s="99"/>
      <c r="HQO3" s="99"/>
      <c r="HQP3" s="99"/>
      <c r="HQQ3" s="99"/>
      <c r="HQR3" s="99"/>
      <c r="HQS3" s="99"/>
      <c r="HQT3" s="99"/>
      <c r="HQU3" s="99"/>
      <c r="HQV3" s="99"/>
      <c r="HQW3" s="99"/>
      <c r="HQX3" s="99"/>
      <c r="HQY3" s="99"/>
      <c r="HQZ3" s="99"/>
      <c r="HRA3" s="99"/>
      <c r="HRB3" s="99"/>
      <c r="HRC3" s="99"/>
      <c r="HRD3" s="99"/>
      <c r="HRE3" s="99"/>
      <c r="HRF3" s="99"/>
      <c r="HRG3" s="99"/>
      <c r="HRH3" s="99"/>
      <c r="HRI3" s="99"/>
      <c r="HRJ3" s="99"/>
      <c r="HRK3" s="99"/>
      <c r="HRL3" s="99"/>
      <c r="HRM3" s="99"/>
      <c r="HRN3" s="99"/>
      <c r="HRO3" s="99"/>
      <c r="HRP3" s="99"/>
      <c r="HRQ3" s="99"/>
      <c r="HRR3" s="99"/>
      <c r="HRS3" s="99"/>
      <c r="HRT3" s="99"/>
      <c r="HRU3" s="99"/>
      <c r="HRV3" s="99"/>
      <c r="HRW3" s="99"/>
      <c r="HRX3" s="99"/>
      <c r="HRY3" s="99"/>
      <c r="HRZ3" s="99"/>
      <c r="HSA3" s="99"/>
      <c r="HSB3" s="99"/>
      <c r="HSC3" s="99"/>
      <c r="HSD3" s="99"/>
      <c r="HSE3" s="99"/>
      <c r="HSF3" s="99"/>
      <c r="HSG3" s="99"/>
      <c r="HSH3" s="99"/>
      <c r="HSI3" s="99"/>
      <c r="HSJ3" s="99"/>
      <c r="HSK3" s="99"/>
      <c r="HSL3" s="99"/>
      <c r="HSM3" s="99"/>
      <c r="HSN3" s="99"/>
      <c r="HSO3" s="99"/>
      <c r="HSP3" s="99"/>
      <c r="HSQ3" s="99"/>
      <c r="HSR3" s="99"/>
      <c r="HSS3" s="99"/>
      <c r="HST3" s="99"/>
      <c r="HSU3" s="99"/>
      <c r="HSV3" s="99"/>
      <c r="HSW3" s="99"/>
      <c r="HSX3" s="99"/>
      <c r="HSY3" s="99"/>
      <c r="HSZ3" s="99"/>
      <c r="HTA3" s="99"/>
      <c r="HTB3" s="99"/>
      <c r="HTC3" s="99"/>
      <c r="HTD3" s="99"/>
      <c r="HTE3" s="99"/>
      <c r="HTF3" s="99"/>
      <c r="HTG3" s="99"/>
      <c r="HTH3" s="99"/>
      <c r="HTI3" s="99"/>
      <c r="HTJ3" s="99"/>
      <c r="HTK3" s="99"/>
      <c r="HTL3" s="99"/>
      <c r="HTM3" s="99"/>
      <c r="HTN3" s="99"/>
      <c r="HTO3" s="99"/>
      <c r="HTP3" s="99"/>
      <c r="HTQ3" s="99"/>
      <c r="HTR3" s="99"/>
      <c r="HTS3" s="99"/>
      <c r="HTT3" s="99"/>
      <c r="HTU3" s="99"/>
      <c r="HTV3" s="99"/>
      <c r="HTW3" s="99"/>
      <c r="HTX3" s="99"/>
      <c r="HTY3" s="99"/>
      <c r="HTZ3" s="99"/>
      <c r="HUA3" s="99"/>
      <c r="HUB3" s="99"/>
      <c r="HUC3" s="99"/>
      <c r="HUD3" s="99"/>
      <c r="HUE3" s="99"/>
      <c r="HUF3" s="99"/>
      <c r="HUG3" s="99"/>
      <c r="HUH3" s="99"/>
      <c r="HUI3" s="99"/>
      <c r="HUJ3" s="99"/>
      <c r="HUK3" s="99"/>
      <c r="HUL3" s="99"/>
      <c r="HUM3" s="99"/>
      <c r="HUN3" s="99"/>
      <c r="HUO3" s="99"/>
      <c r="HUP3" s="99"/>
      <c r="HUQ3" s="99"/>
      <c r="HUR3" s="99"/>
      <c r="HUS3" s="99"/>
      <c r="HUT3" s="99"/>
      <c r="HUU3" s="99"/>
      <c r="HUV3" s="99"/>
      <c r="HUW3" s="99"/>
      <c r="HUX3" s="99"/>
      <c r="HUY3" s="99"/>
      <c r="HUZ3" s="99"/>
      <c r="HVA3" s="99"/>
      <c r="HVB3" s="99"/>
      <c r="HVC3" s="99"/>
      <c r="HVD3" s="99"/>
      <c r="HVE3" s="99"/>
      <c r="HVF3" s="99"/>
      <c r="HVG3" s="99"/>
      <c r="HVH3" s="99"/>
      <c r="HVI3" s="99"/>
      <c r="HVJ3" s="99"/>
      <c r="HVK3" s="99"/>
      <c r="HVL3" s="99"/>
      <c r="HVM3" s="99"/>
      <c r="HVN3" s="99"/>
      <c r="HVO3" s="99"/>
      <c r="HVP3" s="99"/>
      <c r="HVQ3" s="99"/>
      <c r="HVR3" s="99"/>
      <c r="HVS3" s="99"/>
      <c r="HVT3" s="99"/>
      <c r="HVU3" s="99"/>
      <c r="HVV3" s="99"/>
      <c r="HVW3" s="99"/>
      <c r="HVX3" s="99"/>
      <c r="HVY3" s="99"/>
      <c r="HVZ3" s="99"/>
      <c r="HWA3" s="99"/>
      <c r="HWB3" s="99"/>
      <c r="HWC3" s="99"/>
      <c r="HWD3" s="99"/>
      <c r="HWE3" s="99"/>
      <c r="HWF3" s="99"/>
      <c r="HWG3" s="99"/>
      <c r="HWH3" s="99"/>
      <c r="HWI3" s="99"/>
      <c r="HWJ3" s="99"/>
      <c r="HWK3" s="99"/>
      <c r="HWL3" s="99"/>
      <c r="HWM3" s="99"/>
      <c r="HWN3" s="99"/>
      <c r="HWO3" s="99"/>
      <c r="HWP3" s="99"/>
      <c r="HWQ3" s="99"/>
      <c r="HWR3" s="99"/>
      <c r="HWS3" s="99"/>
      <c r="HWT3" s="99"/>
      <c r="HWU3" s="99"/>
      <c r="HWV3" s="99"/>
      <c r="HWW3" s="99"/>
      <c r="HWX3" s="99"/>
      <c r="HWY3" s="99"/>
      <c r="HWZ3" s="99"/>
      <c r="HXA3" s="99"/>
      <c r="HXB3" s="99"/>
      <c r="HXC3" s="99"/>
      <c r="HXD3" s="99"/>
      <c r="HXE3" s="99"/>
      <c r="HXF3" s="99"/>
      <c r="HXG3" s="99"/>
      <c r="HXH3" s="99"/>
      <c r="HXI3" s="99"/>
      <c r="HXJ3" s="99"/>
      <c r="HXK3" s="99"/>
      <c r="HXL3" s="99"/>
      <c r="HXM3" s="99"/>
      <c r="HXN3" s="99"/>
      <c r="HXO3" s="99"/>
      <c r="HXP3" s="99"/>
      <c r="HXQ3" s="99"/>
      <c r="HXR3" s="99"/>
      <c r="HXS3" s="99"/>
      <c r="HXT3" s="99"/>
      <c r="HXU3" s="99"/>
      <c r="HXV3" s="99"/>
      <c r="HXW3" s="99"/>
      <c r="HXX3" s="99"/>
      <c r="HXY3" s="99"/>
      <c r="HXZ3" s="99"/>
      <c r="HYA3" s="99"/>
      <c r="HYB3" s="99"/>
      <c r="HYC3" s="99"/>
      <c r="HYD3" s="99"/>
      <c r="HYE3" s="99"/>
      <c r="HYF3" s="99"/>
      <c r="HYG3" s="99"/>
      <c r="HYH3" s="99"/>
      <c r="HYI3" s="99"/>
      <c r="HYJ3" s="99"/>
      <c r="HYK3" s="99"/>
      <c r="HYL3" s="99"/>
      <c r="HYM3" s="99"/>
      <c r="HYN3" s="99"/>
      <c r="HYO3" s="99"/>
      <c r="HYP3" s="99"/>
      <c r="HYQ3" s="99"/>
      <c r="HYR3" s="99"/>
      <c r="HYS3" s="99"/>
      <c r="HYT3" s="99"/>
      <c r="HYU3" s="99"/>
      <c r="HYV3" s="99"/>
      <c r="HYW3" s="99"/>
      <c r="HYX3" s="99"/>
      <c r="HYY3" s="99"/>
      <c r="HYZ3" s="99"/>
      <c r="HZA3" s="99"/>
      <c r="HZB3" s="99"/>
      <c r="HZC3" s="99"/>
      <c r="HZD3" s="99"/>
      <c r="HZE3" s="99"/>
      <c r="HZF3" s="99"/>
      <c r="HZG3" s="99"/>
      <c r="HZH3" s="99"/>
      <c r="HZI3" s="99"/>
      <c r="HZJ3" s="99"/>
      <c r="HZK3" s="99"/>
      <c r="HZL3" s="99"/>
      <c r="HZM3" s="99"/>
      <c r="HZN3" s="99"/>
      <c r="HZO3" s="99"/>
      <c r="HZP3" s="99"/>
      <c r="HZQ3" s="99"/>
      <c r="HZR3" s="99"/>
      <c r="HZS3" s="99"/>
      <c r="HZT3" s="99"/>
      <c r="HZU3" s="99"/>
      <c r="HZV3" s="99"/>
      <c r="HZW3" s="99"/>
      <c r="HZX3" s="99"/>
      <c r="HZY3" s="99"/>
      <c r="HZZ3" s="99"/>
      <c r="IAA3" s="99"/>
      <c r="IAB3" s="99"/>
      <c r="IAC3" s="99"/>
      <c r="IAD3" s="99"/>
      <c r="IAE3" s="99"/>
      <c r="IAF3" s="99"/>
      <c r="IAG3" s="99"/>
      <c r="IAH3" s="99"/>
      <c r="IAI3" s="99"/>
      <c r="IAJ3" s="99"/>
      <c r="IAK3" s="99"/>
      <c r="IAL3" s="99"/>
      <c r="IAM3" s="99"/>
      <c r="IAN3" s="99"/>
      <c r="IAO3" s="99"/>
      <c r="IAP3" s="99"/>
      <c r="IAQ3" s="99"/>
      <c r="IAR3" s="99"/>
      <c r="IAS3" s="99"/>
      <c r="IAT3" s="99"/>
      <c r="IAU3" s="99"/>
      <c r="IAV3" s="99"/>
      <c r="IAW3" s="99"/>
      <c r="IAX3" s="99"/>
      <c r="IAY3" s="99"/>
      <c r="IAZ3" s="99"/>
      <c r="IBA3" s="99"/>
      <c r="IBB3" s="99"/>
      <c r="IBC3" s="99"/>
      <c r="IBD3" s="99"/>
      <c r="IBE3" s="99"/>
      <c r="IBF3" s="99"/>
      <c r="IBG3" s="99"/>
      <c r="IBH3" s="99"/>
      <c r="IBI3" s="99"/>
      <c r="IBJ3" s="99"/>
      <c r="IBK3" s="99"/>
      <c r="IBL3" s="99"/>
      <c r="IBM3" s="99"/>
      <c r="IBN3" s="99"/>
      <c r="IBO3" s="99"/>
      <c r="IBP3" s="99"/>
      <c r="IBQ3" s="99"/>
      <c r="IBR3" s="99"/>
      <c r="IBS3" s="99"/>
      <c r="IBT3" s="99"/>
      <c r="IBU3" s="99"/>
      <c r="IBV3" s="99"/>
      <c r="IBW3" s="99"/>
      <c r="IBX3" s="99"/>
      <c r="IBY3" s="99"/>
      <c r="IBZ3" s="99"/>
      <c r="ICA3" s="99"/>
      <c r="ICB3" s="99"/>
      <c r="ICC3" s="99"/>
      <c r="ICD3" s="99"/>
      <c r="ICE3" s="99"/>
      <c r="ICF3" s="99"/>
      <c r="ICG3" s="99"/>
      <c r="ICH3" s="99"/>
      <c r="ICI3" s="99"/>
      <c r="ICJ3" s="99"/>
      <c r="ICK3" s="99"/>
      <c r="ICL3" s="99"/>
      <c r="ICM3" s="99"/>
      <c r="ICN3" s="99"/>
      <c r="ICO3" s="99"/>
      <c r="ICP3" s="99"/>
      <c r="ICQ3" s="99"/>
      <c r="ICR3" s="99"/>
      <c r="ICS3" s="99"/>
      <c r="ICT3" s="99"/>
      <c r="ICU3" s="99"/>
      <c r="ICV3" s="99"/>
      <c r="ICW3" s="99"/>
      <c r="ICX3" s="99"/>
      <c r="ICY3" s="99"/>
      <c r="ICZ3" s="99"/>
      <c r="IDA3" s="99"/>
      <c r="IDB3" s="99"/>
      <c r="IDC3" s="99"/>
      <c r="IDD3" s="99"/>
      <c r="IDE3" s="99"/>
      <c r="IDF3" s="99"/>
      <c r="IDG3" s="99"/>
      <c r="IDH3" s="99"/>
      <c r="IDI3" s="99"/>
      <c r="IDJ3" s="99"/>
      <c r="IDK3" s="99"/>
      <c r="IDL3" s="99"/>
      <c r="IDM3" s="99"/>
      <c r="IDN3" s="99"/>
      <c r="IDO3" s="99"/>
      <c r="IDP3" s="99"/>
      <c r="IDQ3" s="99"/>
      <c r="IDR3" s="99"/>
      <c r="IDS3" s="99"/>
      <c r="IDT3" s="99"/>
      <c r="IDU3" s="99"/>
      <c r="IDV3" s="99"/>
      <c r="IDW3" s="99"/>
      <c r="IDX3" s="99"/>
      <c r="IDY3" s="99"/>
      <c r="IDZ3" s="99"/>
      <c r="IEA3" s="99"/>
      <c r="IEB3" s="99"/>
      <c r="IEC3" s="99"/>
      <c r="IED3" s="99"/>
      <c r="IEE3" s="99"/>
      <c r="IEF3" s="99"/>
      <c r="IEG3" s="99"/>
      <c r="IEH3" s="99"/>
      <c r="IEI3" s="99"/>
      <c r="IEJ3" s="99"/>
      <c r="IEK3" s="99"/>
      <c r="IEL3" s="99"/>
      <c r="IEM3" s="99"/>
      <c r="IEN3" s="99"/>
      <c r="IEO3" s="99"/>
      <c r="IEP3" s="99"/>
      <c r="IEQ3" s="99"/>
      <c r="IER3" s="99"/>
      <c r="IES3" s="99"/>
      <c r="IET3" s="99"/>
      <c r="IEU3" s="99"/>
      <c r="IEV3" s="99"/>
      <c r="IEW3" s="99"/>
      <c r="IEX3" s="99"/>
      <c r="IEY3" s="99"/>
      <c r="IEZ3" s="99"/>
      <c r="IFA3" s="99"/>
      <c r="IFB3" s="99"/>
      <c r="IFC3" s="99"/>
      <c r="IFD3" s="99"/>
      <c r="IFE3" s="99"/>
      <c r="IFF3" s="99"/>
      <c r="IFG3" s="99"/>
      <c r="IFH3" s="99"/>
      <c r="IFI3" s="99"/>
      <c r="IFJ3" s="99"/>
      <c r="IFK3" s="99"/>
      <c r="IFL3" s="99"/>
      <c r="IFM3" s="99"/>
      <c r="IFN3" s="99"/>
      <c r="IFO3" s="99"/>
      <c r="IFP3" s="99"/>
      <c r="IFQ3" s="99"/>
      <c r="IFR3" s="99"/>
      <c r="IFS3" s="99"/>
      <c r="IFT3" s="99"/>
      <c r="IFU3" s="99"/>
      <c r="IFV3" s="99"/>
      <c r="IFW3" s="99"/>
      <c r="IFX3" s="99"/>
      <c r="IFY3" s="99"/>
      <c r="IFZ3" s="99"/>
      <c r="IGA3" s="99"/>
      <c r="IGB3" s="99"/>
      <c r="IGC3" s="99"/>
      <c r="IGD3" s="99"/>
      <c r="IGE3" s="99"/>
      <c r="IGF3" s="99"/>
      <c r="IGG3" s="99"/>
      <c r="IGH3" s="99"/>
      <c r="IGI3" s="99"/>
      <c r="IGJ3" s="99"/>
      <c r="IGK3" s="99"/>
      <c r="IGL3" s="99"/>
      <c r="IGM3" s="99"/>
      <c r="IGN3" s="99"/>
      <c r="IGO3" s="99"/>
      <c r="IGP3" s="99"/>
      <c r="IGQ3" s="99"/>
      <c r="IGR3" s="99"/>
      <c r="IGS3" s="99"/>
      <c r="IGT3" s="99"/>
      <c r="IGU3" s="99"/>
      <c r="IGV3" s="99"/>
      <c r="IGW3" s="99"/>
      <c r="IGX3" s="99"/>
      <c r="IGY3" s="99"/>
      <c r="IGZ3" s="99"/>
      <c r="IHA3" s="99"/>
      <c r="IHB3" s="99"/>
      <c r="IHC3" s="99"/>
      <c r="IHD3" s="99"/>
      <c r="IHE3" s="99"/>
      <c r="IHF3" s="99"/>
      <c r="IHG3" s="99"/>
      <c r="IHH3" s="99"/>
      <c r="IHI3" s="99"/>
      <c r="IHJ3" s="99"/>
      <c r="IHK3" s="99"/>
      <c r="IHL3" s="99"/>
      <c r="IHM3" s="99"/>
      <c r="IHN3" s="99"/>
      <c r="IHO3" s="99"/>
      <c r="IHP3" s="99"/>
      <c r="IHQ3" s="99"/>
      <c r="IHR3" s="99"/>
      <c r="IHS3" s="99"/>
      <c r="IHT3" s="99"/>
      <c r="IHU3" s="99"/>
      <c r="IHV3" s="99"/>
      <c r="IHW3" s="99"/>
      <c r="IHX3" s="99"/>
      <c r="IHY3" s="99"/>
      <c r="IHZ3" s="99"/>
      <c r="IIA3" s="99"/>
      <c r="IIB3" s="99"/>
      <c r="IIC3" s="99"/>
      <c r="IID3" s="99"/>
      <c r="IIE3" s="99"/>
      <c r="IIF3" s="99"/>
      <c r="IIG3" s="99"/>
      <c r="IIH3" s="99"/>
      <c r="III3" s="99"/>
      <c r="IIJ3" s="99"/>
      <c r="IIK3" s="99"/>
      <c r="IIL3" s="99"/>
      <c r="IIM3" s="99"/>
      <c r="IIN3" s="99"/>
      <c r="IIO3" s="99"/>
      <c r="IIP3" s="99"/>
      <c r="IIQ3" s="99"/>
      <c r="IIR3" s="99"/>
      <c r="IIS3" s="99"/>
      <c r="IIT3" s="99"/>
      <c r="IIU3" s="99"/>
      <c r="IIV3" s="99"/>
      <c r="IIW3" s="99"/>
      <c r="IIX3" s="99"/>
      <c r="IIY3" s="99"/>
      <c r="IIZ3" s="99"/>
      <c r="IJA3" s="99"/>
      <c r="IJB3" s="99"/>
      <c r="IJC3" s="99"/>
      <c r="IJD3" s="99"/>
      <c r="IJE3" s="99"/>
      <c r="IJF3" s="99"/>
      <c r="IJG3" s="99"/>
      <c r="IJH3" s="99"/>
      <c r="IJI3" s="99"/>
      <c r="IJJ3" s="99"/>
      <c r="IJK3" s="99"/>
      <c r="IJL3" s="99"/>
      <c r="IJM3" s="99"/>
      <c r="IJN3" s="99"/>
      <c r="IJO3" s="99"/>
      <c r="IJP3" s="99"/>
      <c r="IJQ3" s="99"/>
      <c r="IJR3" s="99"/>
      <c r="IJS3" s="99"/>
      <c r="IJT3" s="99"/>
      <c r="IJU3" s="99"/>
      <c r="IJV3" s="99"/>
      <c r="IJW3" s="99"/>
      <c r="IJX3" s="99"/>
      <c r="IJY3" s="99"/>
      <c r="IJZ3" s="99"/>
      <c r="IKA3" s="99"/>
      <c r="IKB3" s="99"/>
      <c r="IKC3" s="99"/>
      <c r="IKD3" s="99"/>
      <c r="IKE3" s="99"/>
      <c r="IKF3" s="99"/>
      <c r="IKG3" s="99"/>
      <c r="IKH3" s="99"/>
      <c r="IKI3" s="99"/>
      <c r="IKJ3" s="99"/>
      <c r="IKK3" s="99"/>
      <c r="IKL3" s="99"/>
      <c r="IKM3" s="99"/>
      <c r="IKN3" s="99"/>
      <c r="IKO3" s="99"/>
      <c r="IKP3" s="99"/>
      <c r="IKQ3" s="99"/>
      <c r="IKR3" s="99"/>
      <c r="IKS3" s="99"/>
      <c r="IKT3" s="99"/>
      <c r="IKU3" s="99"/>
      <c r="IKV3" s="99"/>
      <c r="IKW3" s="99"/>
      <c r="IKX3" s="99"/>
      <c r="IKY3" s="99"/>
      <c r="IKZ3" s="99"/>
      <c r="ILA3" s="99"/>
      <c r="ILB3" s="99"/>
      <c r="ILC3" s="99"/>
      <c r="ILD3" s="99"/>
      <c r="ILE3" s="99"/>
      <c r="ILF3" s="99"/>
      <c r="ILG3" s="99"/>
      <c r="ILH3" s="99"/>
      <c r="ILI3" s="99"/>
      <c r="ILJ3" s="99"/>
      <c r="ILK3" s="99"/>
      <c r="ILL3" s="99"/>
      <c r="ILM3" s="99"/>
      <c r="ILN3" s="99"/>
      <c r="ILO3" s="99"/>
      <c r="ILP3" s="99"/>
      <c r="ILQ3" s="99"/>
      <c r="ILR3" s="99"/>
      <c r="ILS3" s="99"/>
      <c r="ILT3" s="99"/>
      <c r="ILU3" s="99"/>
      <c r="ILV3" s="99"/>
      <c r="ILW3" s="99"/>
      <c r="ILX3" s="99"/>
      <c r="ILY3" s="99"/>
      <c r="ILZ3" s="99"/>
      <c r="IMA3" s="99"/>
      <c r="IMB3" s="99"/>
      <c r="IMC3" s="99"/>
      <c r="IMD3" s="99"/>
      <c r="IME3" s="99"/>
      <c r="IMF3" s="99"/>
      <c r="IMG3" s="99"/>
      <c r="IMH3" s="99"/>
      <c r="IMI3" s="99"/>
      <c r="IMJ3" s="99"/>
      <c r="IMK3" s="99"/>
      <c r="IML3" s="99"/>
      <c r="IMM3" s="99"/>
      <c r="IMN3" s="99"/>
      <c r="IMO3" s="99"/>
      <c r="IMP3" s="99"/>
      <c r="IMQ3" s="99"/>
      <c r="IMR3" s="99"/>
      <c r="IMS3" s="99"/>
      <c r="IMT3" s="99"/>
      <c r="IMU3" s="99"/>
      <c r="IMV3" s="99"/>
      <c r="IMW3" s="99"/>
      <c r="IMX3" s="99"/>
      <c r="IMY3" s="99"/>
      <c r="IMZ3" s="99"/>
      <c r="INA3" s="99"/>
      <c r="INB3" s="99"/>
      <c r="INC3" s="99"/>
      <c r="IND3" s="99"/>
      <c r="INE3" s="99"/>
      <c r="INF3" s="99"/>
      <c r="ING3" s="99"/>
      <c r="INH3" s="99"/>
      <c r="INI3" s="99"/>
      <c r="INJ3" s="99"/>
      <c r="INK3" s="99"/>
      <c r="INL3" s="99"/>
      <c r="INM3" s="99"/>
      <c r="INN3" s="99"/>
      <c r="INO3" s="99"/>
      <c r="INP3" s="99"/>
      <c r="INQ3" s="99"/>
      <c r="INR3" s="99"/>
      <c r="INS3" s="99"/>
      <c r="INT3" s="99"/>
      <c r="INU3" s="99"/>
      <c r="INV3" s="99"/>
      <c r="INW3" s="99"/>
      <c r="INX3" s="99"/>
      <c r="INY3" s="99"/>
      <c r="INZ3" s="99"/>
      <c r="IOA3" s="99"/>
      <c r="IOB3" s="99"/>
      <c r="IOC3" s="99"/>
      <c r="IOD3" s="99"/>
      <c r="IOE3" s="99"/>
      <c r="IOF3" s="99"/>
      <c r="IOG3" s="99"/>
      <c r="IOH3" s="99"/>
      <c r="IOI3" s="99"/>
      <c r="IOJ3" s="99"/>
      <c r="IOK3" s="99"/>
      <c r="IOL3" s="99"/>
      <c r="IOM3" s="99"/>
      <c r="ION3" s="99"/>
      <c r="IOO3" s="99"/>
      <c r="IOP3" s="99"/>
      <c r="IOQ3" s="99"/>
      <c r="IOR3" s="99"/>
      <c r="IOS3" s="99"/>
      <c r="IOT3" s="99"/>
      <c r="IOU3" s="99"/>
      <c r="IOV3" s="99"/>
      <c r="IOW3" s="99"/>
      <c r="IOX3" s="99"/>
      <c r="IOY3" s="99"/>
      <c r="IOZ3" s="99"/>
      <c r="IPA3" s="99"/>
      <c r="IPB3" s="99"/>
      <c r="IPC3" s="99"/>
      <c r="IPD3" s="99"/>
      <c r="IPE3" s="99"/>
      <c r="IPF3" s="99"/>
      <c r="IPG3" s="99"/>
      <c r="IPH3" s="99"/>
      <c r="IPI3" s="99"/>
      <c r="IPJ3" s="99"/>
      <c r="IPK3" s="99"/>
      <c r="IPL3" s="99"/>
      <c r="IPM3" s="99"/>
      <c r="IPN3" s="99"/>
      <c r="IPO3" s="99"/>
      <c r="IPP3" s="99"/>
      <c r="IPQ3" s="99"/>
      <c r="IPR3" s="99"/>
      <c r="IPS3" s="99"/>
      <c r="IPT3" s="99"/>
      <c r="IPU3" s="99"/>
      <c r="IPV3" s="99"/>
      <c r="IPW3" s="99"/>
      <c r="IPX3" s="99"/>
      <c r="IPY3" s="99"/>
      <c r="IPZ3" s="99"/>
      <c r="IQA3" s="99"/>
      <c r="IQB3" s="99"/>
      <c r="IQC3" s="99"/>
      <c r="IQD3" s="99"/>
      <c r="IQE3" s="99"/>
      <c r="IQF3" s="99"/>
      <c r="IQG3" s="99"/>
      <c r="IQH3" s="99"/>
      <c r="IQI3" s="99"/>
      <c r="IQJ3" s="99"/>
      <c r="IQK3" s="99"/>
      <c r="IQL3" s="99"/>
      <c r="IQM3" s="99"/>
      <c r="IQN3" s="99"/>
      <c r="IQO3" s="99"/>
      <c r="IQP3" s="99"/>
      <c r="IQQ3" s="99"/>
      <c r="IQR3" s="99"/>
      <c r="IQS3" s="99"/>
      <c r="IQT3" s="99"/>
      <c r="IQU3" s="99"/>
      <c r="IQV3" s="99"/>
      <c r="IQW3" s="99"/>
      <c r="IQX3" s="99"/>
      <c r="IQY3" s="99"/>
      <c r="IQZ3" s="99"/>
      <c r="IRA3" s="99"/>
      <c r="IRB3" s="99"/>
      <c r="IRC3" s="99"/>
      <c r="IRD3" s="99"/>
      <c r="IRE3" s="99"/>
      <c r="IRF3" s="99"/>
      <c r="IRG3" s="99"/>
      <c r="IRH3" s="99"/>
      <c r="IRI3" s="99"/>
      <c r="IRJ3" s="99"/>
      <c r="IRK3" s="99"/>
      <c r="IRL3" s="99"/>
      <c r="IRM3" s="99"/>
      <c r="IRN3" s="99"/>
      <c r="IRO3" s="99"/>
      <c r="IRP3" s="99"/>
      <c r="IRQ3" s="99"/>
      <c r="IRR3" s="99"/>
      <c r="IRS3" s="99"/>
      <c r="IRT3" s="99"/>
      <c r="IRU3" s="99"/>
      <c r="IRV3" s="99"/>
      <c r="IRW3" s="99"/>
      <c r="IRX3" s="99"/>
      <c r="IRY3" s="99"/>
      <c r="IRZ3" s="99"/>
      <c r="ISA3" s="99"/>
      <c r="ISB3" s="99"/>
      <c r="ISC3" s="99"/>
      <c r="ISD3" s="99"/>
      <c r="ISE3" s="99"/>
      <c r="ISF3" s="99"/>
      <c r="ISG3" s="99"/>
      <c r="ISH3" s="99"/>
      <c r="ISI3" s="99"/>
      <c r="ISJ3" s="99"/>
      <c r="ISK3" s="99"/>
      <c r="ISL3" s="99"/>
      <c r="ISM3" s="99"/>
      <c r="ISN3" s="99"/>
      <c r="ISO3" s="99"/>
      <c r="ISP3" s="99"/>
      <c r="ISQ3" s="99"/>
      <c r="ISR3" s="99"/>
      <c r="ISS3" s="99"/>
      <c r="IST3" s="99"/>
      <c r="ISU3" s="99"/>
      <c r="ISV3" s="99"/>
      <c r="ISW3" s="99"/>
      <c r="ISX3" s="99"/>
      <c r="ISY3" s="99"/>
      <c r="ISZ3" s="99"/>
      <c r="ITA3" s="99"/>
      <c r="ITB3" s="99"/>
      <c r="ITC3" s="99"/>
      <c r="ITD3" s="99"/>
      <c r="ITE3" s="99"/>
      <c r="ITF3" s="99"/>
      <c r="ITG3" s="99"/>
      <c r="ITH3" s="99"/>
      <c r="ITI3" s="99"/>
      <c r="ITJ3" s="99"/>
      <c r="ITK3" s="99"/>
      <c r="ITL3" s="99"/>
      <c r="ITM3" s="99"/>
      <c r="ITN3" s="99"/>
      <c r="ITO3" s="99"/>
      <c r="ITP3" s="99"/>
      <c r="ITQ3" s="99"/>
      <c r="ITR3" s="99"/>
      <c r="ITS3" s="99"/>
      <c r="ITT3" s="99"/>
      <c r="ITU3" s="99"/>
      <c r="ITV3" s="99"/>
      <c r="ITW3" s="99"/>
      <c r="ITX3" s="99"/>
      <c r="ITY3" s="99"/>
      <c r="ITZ3" s="99"/>
      <c r="IUA3" s="99"/>
      <c r="IUB3" s="99"/>
      <c r="IUC3" s="99"/>
      <c r="IUD3" s="99"/>
      <c r="IUE3" s="99"/>
      <c r="IUF3" s="99"/>
      <c r="IUG3" s="99"/>
      <c r="IUH3" s="99"/>
      <c r="IUI3" s="99"/>
      <c r="IUJ3" s="99"/>
      <c r="IUK3" s="99"/>
      <c r="IUL3" s="99"/>
      <c r="IUM3" s="99"/>
      <c r="IUN3" s="99"/>
      <c r="IUO3" s="99"/>
      <c r="IUP3" s="99"/>
      <c r="IUQ3" s="99"/>
      <c r="IUR3" s="99"/>
      <c r="IUS3" s="99"/>
      <c r="IUT3" s="99"/>
      <c r="IUU3" s="99"/>
      <c r="IUV3" s="99"/>
      <c r="IUW3" s="99"/>
      <c r="IUX3" s="99"/>
      <c r="IUY3" s="99"/>
      <c r="IUZ3" s="99"/>
      <c r="IVA3" s="99"/>
      <c r="IVB3" s="99"/>
      <c r="IVC3" s="99"/>
      <c r="IVD3" s="99"/>
      <c r="IVE3" s="99"/>
      <c r="IVF3" s="99"/>
      <c r="IVG3" s="99"/>
      <c r="IVH3" s="99"/>
      <c r="IVI3" s="99"/>
      <c r="IVJ3" s="99"/>
      <c r="IVK3" s="99"/>
      <c r="IVL3" s="99"/>
      <c r="IVM3" s="99"/>
      <c r="IVN3" s="99"/>
      <c r="IVO3" s="99"/>
      <c r="IVP3" s="99"/>
      <c r="IVQ3" s="99"/>
      <c r="IVR3" s="99"/>
      <c r="IVS3" s="99"/>
      <c r="IVT3" s="99"/>
      <c r="IVU3" s="99"/>
      <c r="IVV3" s="99"/>
      <c r="IVW3" s="99"/>
      <c r="IVX3" s="99"/>
      <c r="IVY3" s="99"/>
      <c r="IVZ3" s="99"/>
      <c r="IWA3" s="99"/>
      <c r="IWB3" s="99"/>
      <c r="IWC3" s="99"/>
      <c r="IWD3" s="99"/>
      <c r="IWE3" s="99"/>
      <c r="IWF3" s="99"/>
      <c r="IWG3" s="99"/>
      <c r="IWH3" s="99"/>
      <c r="IWI3" s="99"/>
      <c r="IWJ3" s="99"/>
      <c r="IWK3" s="99"/>
      <c r="IWL3" s="99"/>
      <c r="IWM3" s="99"/>
      <c r="IWN3" s="99"/>
      <c r="IWO3" s="99"/>
      <c r="IWP3" s="99"/>
      <c r="IWQ3" s="99"/>
      <c r="IWR3" s="99"/>
      <c r="IWS3" s="99"/>
      <c r="IWT3" s="99"/>
      <c r="IWU3" s="99"/>
      <c r="IWV3" s="99"/>
      <c r="IWW3" s="99"/>
      <c r="IWX3" s="99"/>
      <c r="IWY3" s="99"/>
      <c r="IWZ3" s="99"/>
      <c r="IXA3" s="99"/>
      <c r="IXB3" s="99"/>
      <c r="IXC3" s="99"/>
      <c r="IXD3" s="99"/>
      <c r="IXE3" s="99"/>
      <c r="IXF3" s="99"/>
      <c r="IXG3" s="99"/>
      <c r="IXH3" s="99"/>
      <c r="IXI3" s="99"/>
      <c r="IXJ3" s="99"/>
      <c r="IXK3" s="99"/>
      <c r="IXL3" s="99"/>
      <c r="IXM3" s="99"/>
      <c r="IXN3" s="99"/>
      <c r="IXO3" s="99"/>
      <c r="IXP3" s="99"/>
      <c r="IXQ3" s="99"/>
      <c r="IXR3" s="99"/>
      <c r="IXS3" s="99"/>
      <c r="IXT3" s="99"/>
      <c r="IXU3" s="99"/>
      <c r="IXV3" s="99"/>
      <c r="IXW3" s="99"/>
      <c r="IXX3" s="99"/>
      <c r="IXY3" s="99"/>
      <c r="IXZ3" s="99"/>
      <c r="IYA3" s="99"/>
      <c r="IYB3" s="99"/>
      <c r="IYC3" s="99"/>
      <c r="IYD3" s="99"/>
      <c r="IYE3" s="99"/>
      <c r="IYF3" s="99"/>
      <c r="IYG3" s="99"/>
      <c r="IYH3" s="99"/>
      <c r="IYI3" s="99"/>
      <c r="IYJ3" s="99"/>
      <c r="IYK3" s="99"/>
      <c r="IYL3" s="99"/>
      <c r="IYM3" s="99"/>
      <c r="IYN3" s="99"/>
      <c r="IYO3" s="99"/>
      <c r="IYP3" s="99"/>
      <c r="IYQ3" s="99"/>
      <c r="IYR3" s="99"/>
      <c r="IYS3" s="99"/>
      <c r="IYT3" s="99"/>
      <c r="IYU3" s="99"/>
      <c r="IYV3" s="99"/>
      <c r="IYW3" s="99"/>
      <c r="IYX3" s="99"/>
      <c r="IYY3" s="99"/>
      <c r="IYZ3" s="99"/>
      <c r="IZA3" s="99"/>
      <c r="IZB3" s="99"/>
      <c r="IZC3" s="99"/>
      <c r="IZD3" s="99"/>
      <c r="IZE3" s="99"/>
      <c r="IZF3" s="99"/>
      <c r="IZG3" s="99"/>
      <c r="IZH3" s="99"/>
      <c r="IZI3" s="99"/>
      <c r="IZJ3" s="99"/>
      <c r="IZK3" s="99"/>
      <c r="IZL3" s="99"/>
      <c r="IZM3" s="99"/>
      <c r="IZN3" s="99"/>
      <c r="IZO3" s="99"/>
      <c r="IZP3" s="99"/>
      <c r="IZQ3" s="99"/>
      <c r="IZR3" s="99"/>
      <c r="IZS3" s="99"/>
      <c r="IZT3" s="99"/>
      <c r="IZU3" s="99"/>
      <c r="IZV3" s="99"/>
      <c r="IZW3" s="99"/>
      <c r="IZX3" s="99"/>
      <c r="IZY3" s="99"/>
      <c r="IZZ3" s="99"/>
      <c r="JAA3" s="99"/>
      <c r="JAB3" s="99"/>
      <c r="JAC3" s="99"/>
      <c r="JAD3" s="99"/>
      <c r="JAE3" s="99"/>
      <c r="JAF3" s="99"/>
      <c r="JAG3" s="99"/>
      <c r="JAH3" s="99"/>
      <c r="JAI3" s="99"/>
      <c r="JAJ3" s="99"/>
      <c r="JAK3" s="99"/>
      <c r="JAL3" s="99"/>
      <c r="JAM3" s="99"/>
      <c r="JAN3" s="99"/>
      <c r="JAO3" s="99"/>
      <c r="JAP3" s="99"/>
      <c r="JAQ3" s="99"/>
      <c r="JAR3" s="99"/>
      <c r="JAS3" s="99"/>
      <c r="JAT3" s="99"/>
      <c r="JAU3" s="99"/>
      <c r="JAV3" s="99"/>
      <c r="JAW3" s="99"/>
      <c r="JAX3" s="99"/>
      <c r="JAY3" s="99"/>
      <c r="JAZ3" s="99"/>
      <c r="JBA3" s="99"/>
      <c r="JBB3" s="99"/>
      <c r="JBC3" s="99"/>
      <c r="JBD3" s="99"/>
      <c r="JBE3" s="99"/>
      <c r="JBF3" s="99"/>
      <c r="JBG3" s="99"/>
      <c r="JBH3" s="99"/>
      <c r="JBI3" s="99"/>
      <c r="JBJ3" s="99"/>
      <c r="JBK3" s="99"/>
      <c r="JBL3" s="99"/>
      <c r="JBM3" s="99"/>
      <c r="JBN3" s="99"/>
      <c r="JBO3" s="99"/>
      <c r="JBP3" s="99"/>
      <c r="JBQ3" s="99"/>
      <c r="JBR3" s="99"/>
      <c r="JBS3" s="99"/>
      <c r="JBT3" s="99"/>
      <c r="JBU3" s="99"/>
      <c r="JBV3" s="99"/>
      <c r="JBW3" s="99"/>
      <c r="JBX3" s="99"/>
      <c r="JBY3" s="99"/>
      <c r="JBZ3" s="99"/>
      <c r="JCA3" s="99"/>
      <c r="JCB3" s="99"/>
      <c r="JCC3" s="99"/>
      <c r="JCD3" s="99"/>
      <c r="JCE3" s="99"/>
      <c r="JCF3" s="99"/>
      <c r="JCG3" s="99"/>
      <c r="JCH3" s="99"/>
      <c r="JCI3" s="99"/>
      <c r="JCJ3" s="99"/>
      <c r="JCK3" s="99"/>
      <c r="JCL3" s="99"/>
      <c r="JCM3" s="99"/>
      <c r="JCN3" s="99"/>
      <c r="JCO3" s="99"/>
      <c r="JCP3" s="99"/>
      <c r="JCQ3" s="99"/>
      <c r="JCR3" s="99"/>
      <c r="JCS3" s="99"/>
      <c r="JCT3" s="99"/>
      <c r="JCU3" s="99"/>
      <c r="JCV3" s="99"/>
      <c r="JCW3" s="99"/>
      <c r="JCX3" s="99"/>
      <c r="JCY3" s="99"/>
      <c r="JCZ3" s="99"/>
      <c r="JDA3" s="99"/>
      <c r="JDB3" s="99"/>
      <c r="JDC3" s="99"/>
      <c r="JDD3" s="99"/>
      <c r="JDE3" s="99"/>
      <c r="JDF3" s="99"/>
      <c r="JDG3" s="99"/>
      <c r="JDH3" s="99"/>
      <c r="JDI3" s="99"/>
      <c r="JDJ3" s="99"/>
      <c r="JDK3" s="99"/>
      <c r="JDL3" s="99"/>
      <c r="JDM3" s="99"/>
      <c r="JDN3" s="99"/>
      <c r="JDO3" s="99"/>
      <c r="JDP3" s="99"/>
      <c r="JDQ3" s="99"/>
      <c r="JDR3" s="99"/>
      <c r="JDS3" s="99"/>
      <c r="JDT3" s="99"/>
      <c r="JDU3" s="99"/>
      <c r="JDV3" s="99"/>
      <c r="JDW3" s="99"/>
      <c r="JDX3" s="99"/>
      <c r="JDY3" s="99"/>
      <c r="JDZ3" s="99"/>
      <c r="JEA3" s="99"/>
      <c r="JEB3" s="99"/>
      <c r="JEC3" s="99"/>
      <c r="JED3" s="99"/>
      <c r="JEE3" s="99"/>
      <c r="JEF3" s="99"/>
      <c r="JEG3" s="99"/>
      <c r="JEH3" s="99"/>
      <c r="JEI3" s="99"/>
      <c r="JEJ3" s="99"/>
      <c r="JEK3" s="99"/>
      <c r="JEL3" s="99"/>
      <c r="JEM3" s="99"/>
      <c r="JEN3" s="99"/>
      <c r="JEO3" s="99"/>
      <c r="JEP3" s="99"/>
      <c r="JEQ3" s="99"/>
      <c r="JER3" s="99"/>
      <c r="JES3" s="99"/>
      <c r="JET3" s="99"/>
      <c r="JEU3" s="99"/>
      <c r="JEV3" s="99"/>
      <c r="JEW3" s="99"/>
      <c r="JEX3" s="99"/>
      <c r="JEY3" s="99"/>
      <c r="JEZ3" s="99"/>
      <c r="JFA3" s="99"/>
      <c r="JFB3" s="99"/>
      <c r="JFC3" s="99"/>
      <c r="JFD3" s="99"/>
      <c r="JFE3" s="99"/>
      <c r="JFF3" s="99"/>
      <c r="JFG3" s="99"/>
      <c r="JFH3" s="99"/>
      <c r="JFI3" s="99"/>
      <c r="JFJ3" s="99"/>
      <c r="JFK3" s="99"/>
      <c r="JFL3" s="99"/>
      <c r="JFM3" s="99"/>
      <c r="JFN3" s="99"/>
      <c r="JFO3" s="99"/>
      <c r="JFP3" s="99"/>
      <c r="JFQ3" s="99"/>
      <c r="JFR3" s="99"/>
      <c r="JFS3" s="99"/>
      <c r="JFT3" s="99"/>
      <c r="JFU3" s="99"/>
      <c r="JFV3" s="99"/>
      <c r="JFW3" s="99"/>
      <c r="JFX3" s="99"/>
      <c r="JFY3" s="99"/>
      <c r="JFZ3" s="99"/>
      <c r="JGA3" s="99"/>
      <c r="JGB3" s="99"/>
      <c r="JGC3" s="99"/>
      <c r="JGD3" s="99"/>
      <c r="JGE3" s="99"/>
      <c r="JGF3" s="99"/>
      <c r="JGG3" s="99"/>
      <c r="JGH3" s="99"/>
      <c r="JGI3" s="99"/>
      <c r="JGJ3" s="99"/>
      <c r="JGK3" s="99"/>
      <c r="JGL3" s="99"/>
      <c r="JGM3" s="99"/>
      <c r="JGN3" s="99"/>
      <c r="JGO3" s="99"/>
      <c r="JGP3" s="99"/>
      <c r="JGQ3" s="99"/>
      <c r="JGR3" s="99"/>
      <c r="JGS3" s="99"/>
      <c r="JGT3" s="99"/>
      <c r="JGU3" s="99"/>
      <c r="JGV3" s="99"/>
      <c r="JGW3" s="99"/>
      <c r="JGX3" s="99"/>
      <c r="JGY3" s="99"/>
      <c r="JGZ3" s="99"/>
      <c r="JHA3" s="99"/>
      <c r="JHB3" s="99"/>
      <c r="JHC3" s="99"/>
      <c r="JHD3" s="99"/>
      <c r="JHE3" s="99"/>
      <c r="JHF3" s="99"/>
      <c r="JHG3" s="99"/>
      <c r="JHH3" s="99"/>
      <c r="JHI3" s="99"/>
      <c r="JHJ3" s="99"/>
      <c r="JHK3" s="99"/>
      <c r="JHL3" s="99"/>
      <c r="JHM3" s="99"/>
      <c r="JHN3" s="99"/>
      <c r="JHO3" s="99"/>
      <c r="JHP3" s="99"/>
      <c r="JHQ3" s="99"/>
      <c r="JHR3" s="99"/>
      <c r="JHS3" s="99"/>
      <c r="JHT3" s="99"/>
      <c r="JHU3" s="99"/>
      <c r="JHV3" s="99"/>
      <c r="JHW3" s="99"/>
      <c r="JHX3" s="99"/>
      <c r="JHY3" s="99"/>
      <c r="JHZ3" s="99"/>
      <c r="JIA3" s="99"/>
      <c r="JIB3" s="99"/>
      <c r="JIC3" s="99"/>
      <c r="JID3" s="99"/>
      <c r="JIE3" s="99"/>
      <c r="JIF3" s="99"/>
      <c r="JIG3" s="99"/>
      <c r="JIH3" s="99"/>
      <c r="JII3" s="99"/>
      <c r="JIJ3" s="99"/>
      <c r="JIK3" s="99"/>
      <c r="JIL3" s="99"/>
      <c r="JIM3" s="99"/>
      <c r="JIN3" s="99"/>
      <c r="JIO3" s="99"/>
      <c r="JIP3" s="99"/>
      <c r="JIQ3" s="99"/>
      <c r="JIR3" s="99"/>
      <c r="JIS3" s="99"/>
      <c r="JIT3" s="99"/>
      <c r="JIU3" s="99"/>
      <c r="JIV3" s="99"/>
      <c r="JIW3" s="99"/>
      <c r="JIX3" s="99"/>
      <c r="JIY3" s="99"/>
      <c r="JIZ3" s="99"/>
      <c r="JJA3" s="99"/>
      <c r="JJB3" s="99"/>
      <c r="JJC3" s="99"/>
      <c r="JJD3" s="99"/>
      <c r="JJE3" s="99"/>
      <c r="JJF3" s="99"/>
      <c r="JJG3" s="99"/>
      <c r="JJH3" s="99"/>
      <c r="JJI3" s="99"/>
      <c r="JJJ3" s="99"/>
      <c r="JJK3" s="99"/>
      <c r="JJL3" s="99"/>
      <c r="JJM3" s="99"/>
      <c r="JJN3" s="99"/>
      <c r="JJO3" s="99"/>
      <c r="JJP3" s="99"/>
      <c r="JJQ3" s="99"/>
      <c r="JJR3" s="99"/>
      <c r="JJS3" s="99"/>
      <c r="JJT3" s="99"/>
      <c r="JJU3" s="99"/>
      <c r="JJV3" s="99"/>
      <c r="JJW3" s="99"/>
      <c r="JJX3" s="99"/>
      <c r="JJY3" s="99"/>
      <c r="JJZ3" s="99"/>
      <c r="JKA3" s="99"/>
      <c r="JKB3" s="99"/>
      <c r="JKC3" s="99"/>
      <c r="JKD3" s="99"/>
      <c r="JKE3" s="99"/>
      <c r="JKF3" s="99"/>
      <c r="JKG3" s="99"/>
      <c r="JKH3" s="99"/>
      <c r="JKI3" s="99"/>
      <c r="JKJ3" s="99"/>
      <c r="JKK3" s="99"/>
      <c r="JKL3" s="99"/>
      <c r="JKM3" s="99"/>
      <c r="JKN3" s="99"/>
      <c r="JKO3" s="99"/>
      <c r="JKP3" s="99"/>
      <c r="JKQ3" s="99"/>
      <c r="JKR3" s="99"/>
      <c r="JKS3" s="99"/>
      <c r="JKT3" s="99"/>
      <c r="JKU3" s="99"/>
      <c r="JKV3" s="99"/>
      <c r="JKW3" s="99"/>
      <c r="JKX3" s="99"/>
      <c r="JKY3" s="99"/>
      <c r="JKZ3" s="99"/>
      <c r="JLA3" s="99"/>
      <c r="JLB3" s="99"/>
      <c r="JLC3" s="99"/>
      <c r="JLD3" s="99"/>
      <c r="JLE3" s="99"/>
      <c r="JLF3" s="99"/>
      <c r="JLG3" s="99"/>
      <c r="JLH3" s="99"/>
      <c r="JLI3" s="99"/>
      <c r="JLJ3" s="99"/>
      <c r="JLK3" s="99"/>
      <c r="JLL3" s="99"/>
      <c r="JLM3" s="99"/>
      <c r="JLN3" s="99"/>
      <c r="JLO3" s="99"/>
      <c r="JLP3" s="99"/>
      <c r="JLQ3" s="99"/>
      <c r="JLR3" s="99"/>
      <c r="JLS3" s="99"/>
      <c r="JLT3" s="99"/>
      <c r="JLU3" s="99"/>
      <c r="JLV3" s="99"/>
      <c r="JLW3" s="99"/>
      <c r="JLX3" s="99"/>
      <c r="JLY3" s="99"/>
      <c r="JLZ3" s="99"/>
      <c r="JMA3" s="99"/>
      <c r="JMB3" s="99"/>
      <c r="JMC3" s="99"/>
      <c r="JMD3" s="99"/>
      <c r="JME3" s="99"/>
      <c r="JMF3" s="99"/>
      <c r="JMG3" s="99"/>
      <c r="JMH3" s="99"/>
      <c r="JMI3" s="99"/>
      <c r="JMJ3" s="99"/>
      <c r="JMK3" s="99"/>
      <c r="JML3" s="99"/>
      <c r="JMM3" s="99"/>
      <c r="JMN3" s="99"/>
      <c r="JMO3" s="99"/>
      <c r="JMP3" s="99"/>
      <c r="JMQ3" s="99"/>
      <c r="JMR3" s="99"/>
      <c r="JMS3" s="99"/>
      <c r="JMT3" s="99"/>
      <c r="JMU3" s="99"/>
      <c r="JMV3" s="99"/>
      <c r="JMW3" s="99"/>
      <c r="JMX3" s="99"/>
      <c r="JMY3" s="99"/>
      <c r="JMZ3" s="99"/>
      <c r="JNA3" s="99"/>
      <c r="JNB3" s="99"/>
      <c r="JNC3" s="99"/>
      <c r="JND3" s="99"/>
      <c r="JNE3" s="99"/>
      <c r="JNF3" s="99"/>
      <c r="JNG3" s="99"/>
      <c r="JNH3" s="99"/>
      <c r="JNI3" s="99"/>
      <c r="JNJ3" s="99"/>
      <c r="JNK3" s="99"/>
      <c r="JNL3" s="99"/>
      <c r="JNM3" s="99"/>
      <c r="JNN3" s="99"/>
      <c r="JNO3" s="99"/>
      <c r="JNP3" s="99"/>
      <c r="JNQ3" s="99"/>
      <c r="JNR3" s="99"/>
      <c r="JNS3" s="99"/>
      <c r="JNT3" s="99"/>
      <c r="JNU3" s="99"/>
      <c r="JNV3" s="99"/>
      <c r="JNW3" s="99"/>
      <c r="JNX3" s="99"/>
      <c r="JNY3" s="99"/>
      <c r="JNZ3" s="99"/>
      <c r="JOA3" s="99"/>
      <c r="JOB3" s="99"/>
      <c r="JOC3" s="99"/>
      <c r="JOD3" s="99"/>
      <c r="JOE3" s="99"/>
      <c r="JOF3" s="99"/>
      <c r="JOG3" s="99"/>
      <c r="JOH3" s="99"/>
      <c r="JOI3" s="99"/>
      <c r="JOJ3" s="99"/>
      <c r="JOK3" s="99"/>
      <c r="JOL3" s="99"/>
      <c r="JOM3" s="99"/>
      <c r="JON3" s="99"/>
      <c r="JOO3" s="99"/>
      <c r="JOP3" s="99"/>
      <c r="JOQ3" s="99"/>
      <c r="JOR3" s="99"/>
      <c r="JOS3" s="99"/>
      <c r="JOT3" s="99"/>
      <c r="JOU3" s="99"/>
      <c r="JOV3" s="99"/>
      <c r="JOW3" s="99"/>
      <c r="JOX3" s="99"/>
      <c r="JOY3" s="99"/>
      <c r="JOZ3" s="99"/>
      <c r="JPA3" s="99"/>
      <c r="JPB3" s="99"/>
      <c r="JPC3" s="99"/>
      <c r="JPD3" s="99"/>
      <c r="JPE3" s="99"/>
      <c r="JPF3" s="99"/>
      <c r="JPG3" s="99"/>
      <c r="JPH3" s="99"/>
      <c r="JPI3" s="99"/>
      <c r="JPJ3" s="99"/>
      <c r="JPK3" s="99"/>
      <c r="JPL3" s="99"/>
      <c r="JPM3" s="99"/>
      <c r="JPN3" s="99"/>
      <c r="JPO3" s="99"/>
      <c r="JPP3" s="99"/>
      <c r="JPQ3" s="99"/>
      <c r="JPR3" s="99"/>
      <c r="JPS3" s="99"/>
      <c r="JPT3" s="99"/>
      <c r="JPU3" s="99"/>
      <c r="JPV3" s="99"/>
      <c r="JPW3" s="99"/>
      <c r="JPX3" s="99"/>
      <c r="JPY3" s="99"/>
      <c r="JPZ3" s="99"/>
      <c r="JQA3" s="99"/>
      <c r="JQB3" s="99"/>
      <c r="JQC3" s="99"/>
      <c r="JQD3" s="99"/>
      <c r="JQE3" s="99"/>
      <c r="JQF3" s="99"/>
      <c r="JQG3" s="99"/>
      <c r="JQH3" s="99"/>
      <c r="JQI3" s="99"/>
      <c r="JQJ3" s="99"/>
      <c r="JQK3" s="99"/>
      <c r="JQL3" s="99"/>
      <c r="JQM3" s="99"/>
      <c r="JQN3" s="99"/>
      <c r="JQO3" s="99"/>
      <c r="JQP3" s="99"/>
      <c r="JQQ3" s="99"/>
      <c r="JQR3" s="99"/>
      <c r="JQS3" s="99"/>
      <c r="JQT3" s="99"/>
      <c r="JQU3" s="99"/>
      <c r="JQV3" s="99"/>
      <c r="JQW3" s="99"/>
      <c r="JQX3" s="99"/>
      <c r="JQY3" s="99"/>
      <c r="JQZ3" s="99"/>
      <c r="JRA3" s="99"/>
      <c r="JRB3" s="99"/>
      <c r="JRC3" s="99"/>
      <c r="JRD3" s="99"/>
      <c r="JRE3" s="99"/>
      <c r="JRF3" s="99"/>
      <c r="JRG3" s="99"/>
      <c r="JRH3" s="99"/>
      <c r="JRI3" s="99"/>
      <c r="JRJ3" s="99"/>
      <c r="JRK3" s="99"/>
      <c r="JRL3" s="99"/>
      <c r="JRM3" s="99"/>
      <c r="JRN3" s="99"/>
      <c r="JRO3" s="99"/>
      <c r="JRP3" s="99"/>
      <c r="JRQ3" s="99"/>
      <c r="JRR3" s="99"/>
      <c r="JRS3" s="99"/>
      <c r="JRT3" s="99"/>
      <c r="JRU3" s="99"/>
      <c r="JRV3" s="99"/>
      <c r="JRW3" s="99"/>
      <c r="JRX3" s="99"/>
      <c r="JRY3" s="99"/>
      <c r="JRZ3" s="99"/>
      <c r="JSA3" s="99"/>
      <c r="JSB3" s="99"/>
      <c r="JSC3" s="99"/>
      <c r="JSD3" s="99"/>
      <c r="JSE3" s="99"/>
      <c r="JSF3" s="99"/>
      <c r="JSG3" s="99"/>
      <c r="JSH3" s="99"/>
      <c r="JSI3" s="99"/>
      <c r="JSJ3" s="99"/>
      <c r="JSK3" s="99"/>
      <c r="JSL3" s="99"/>
      <c r="JSM3" s="99"/>
      <c r="JSN3" s="99"/>
      <c r="JSO3" s="99"/>
      <c r="JSP3" s="99"/>
      <c r="JSQ3" s="99"/>
      <c r="JSR3" s="99"/>
      <c r="JSS3" s="99"/>
      <c r="JST3" s="99"/>
      <c r="JSU3" s="99"/>
      <c r="JSV3" s="99"/>
      <c r="JSW3" s="99"/>
      <c r="JSX3" s="99"/>
      <c r="JSY3" s="99"/>
      <c r="JSZ3" s="99"/>
      <c r="JTA3" s="99"/>
      <c r="JTB3" s="99"/>
      <c r="JTC3" s="99"/>
      <c r="JTD3" s="99"/>
      <c r="JTE3" s="99"/>
      <c r="JTF3" s="99"/>
      <c r="JTG3" s="99"/>
      <c r="JTH3" s="99"/>
      <c r="JTI3" s="99"/>
      <c r="JTJ3" s="99"/>
      <c r="JTK3" s="99"/>
      <c r="JTL3" s="99"/>
      <c r="JTM3" s="99"/>
      <c r="JTN3" s="99"/>
      <c r="JTO3" s="99"/>
      <c r="JTP3" s="99"/>
      <c r="JTQ3" s="99"/>
      <c r="JTR3" s="99"/>
      <c r="JTS3" s="99"/>
      <c r="JTT3" s="99"/>
      <c r="JTU3" s="99"/>
      <c r="JTV3" s="99"/>
      <c r="JTW3" s="99"/>
      <c r="JTX3" s="99"/>
      <c r="JTY3" s="99"/>
      <c r="JTZ3" s="99"/>
      <c r="JUA3" s="99"/>
      <c r="JUB3" s="99"/>
      <c r="JUC3" s="99"/>
      <c r="JUD3" s="99"/>
      <c r="JUE3" s="99"/>
      <c r="JUF3" s="99"/>
      <c r="JUG3" s="99"/>
      <c r="JUH3" s="99"/>
      <c r="JUI3" s="99"/>
      <c r="JUJ3" s="99"/>
      <c r="JUK3" s="99"/>
      <c r="JUL3" s="99"/>
      <c r="JUM3" s="99"/>
      <c r="JUN3" s="99"/>
      <c r="JUO3" s="99"/>
      <c r="JUP3" s="99"/>
      <c r="JUQ3" s="99"/>
      <c r="JUR3" s="99"/>
      <c r="JUS3" s="99"/>
      <c r="JUT3" s="99"/>
      <c r="JUU3" s="99"/>
      <c r="JUV3" s="99"/>
      <c r="JUW3" s="99"/>
      <c r="JUX3" s="99"/>
      <c r="JUY3" s="99"/>
      <c r="JUZ3" s="99"/>
      <c r="JVA3" s="99"/>
      <c r="JVB3" s="99"/>
      <c r="JVC3" s="99"/>
      <c r="JVD3" s="99"/>
      <c r="JVE3" s="99"/>
      <c r="JVF3" s="99"/>
      <c r="JVG3" s="99"/>
      <c r="JVH3" s="99"/>
      <c r="JVI3" s="99"/>
      <c r="JVJ3" s="99"/>
      <c r="JVK3" s="99"/>
      <c r="JVL3" s="99"/>
      <c r="JVM3" s="99"/>
      <c r="JVN3" s="99"/>
      <c r="JVO3" s="99"/>
      <c r="JVP3" s="99"/>
      <c r="JVQ3" s="99"/>
      <c r="JVR3" s="99"/>
      <c r="JVS3" s="99"/>
      <c r="JVT3" s="99"/>
      <c r="JVU3" s="99"/>
      <c r="JVV3" s="99"/>
      <c r="JVW3" s="99"/>
      <c r="JVX3" s="99"/>
      <c r="JVY3" s="99"/>
      <c r="JVZ3" s="99"/>
      <c r="JWA3" s="99"/>
      <c r="JWB3" s="99"/>
      <c r="JWC3" s="99"/>
      <c r="JWD3" s="99"/>
      <c r="JWE3" s="99"/>
      <c r="JWF3" s="99"/>
      <c r="JWG3" s="99"/>
      <c r="JWH3" s="99"/>
      <c r="JWI3" s="99"/>
      <c r="JWJ3" s="99"/>
      <c r="JWK3" s="99"/>
      <c r="JWL3" s="99"/>
      <c r="JWM3" s="99"/>
      <c r="JWN3" s="99"/>
      <c r="JWO3" s="99"/>
      <c r="JWP3" s="99"/>
      <c r="JWQ3" s="99"/>
      <c r="JWR3" s="99"/>
      <c r="JWS3" s="99"/>
      <c r="JWT3" s="99"/>
      <c r="JWU3" s="99"/>
      <c r="JWV3" s="99"/>
      <c r="JWW3" s="99"/>
      <c r="JWX3" s="99"/>
      <c r="JWY3" s="99"/>
      <c r="JWZ3" s="99"/>
      <c r="JXA3" s="99"/>
      <c r="JXB3" s="99"/>
      <c r="JXC3" s="99"/>
      <c r="JXD3" s="99"/>
      <c r="JXE3" s="99"/>
      <c r="JXF3" s="99"/>
      <c r="JXG3" s="99"/>
      <c r="JXH3" s="99"/>
      <c r="JXI3" s="99"/>
      <c r="JXJ3" s="99"/>
      <c r="JXK3" s="99"/>
      <c r="JXL3" s="99"/>
      <c r="JXM3" s="99"/>
      <c r="JXN3" s="99"/>
      <c r="JXO3" s="99"/>
      <c r="JXP3" s="99"/>
      <c r="JXQ3" s="99"/>
      <c r="JXR3" s="99"/>
      <c r="JXS3" s="99"/>
      <c r="JXT3" s="99"/>
      <c r="JXU3" s="99"/>
      <c r="JXV3" s="99"/>
      <c r="JXW3" s="99"/>
      <c r="JXX3" s="99"/>
      <c r="JXY3" s="99"/>
      <c r="JXZ3" s="99"/>
      <c r="JYA3" s="99"/>
      <c r="JYB3" s="99"/>
      <c r="JYC3" s="99"/>
      <c r="JYD3" s="99"/>
      <c r="JYE3" s="99"/>
      <c r="JYF3" s="99"/>
      <c r="JYG3" s="99"/>
      <c r="JYH3" s="99"/>
      <c r="JYI3" s="99"/>
      <c r="JYJ3" s="99"/>
      <c r="JYK3" s="99"/>
      <c r="JYL3" s="99"/>
      <c r="JYM3" s="99"/>
      <c r="JYN3" s="99"/>
      <c r="JYO3" s="99"/>
      <c r="JYP3" s="99"/>
      <c r="JYQ3" s="99"/>
      <c r="JYR3" s="99"/>
      <c r="JYS3" s="99"/>
      <c r="JYT3" s="99"/>
      <c r="JYU3" s="99"/>
      <c r="JYV3" s="99"/>
      <c r="JYW3" s="99"/>
      <c r="JYX3" s="99"/>
      <c r="JYY3" s="99"/>
      <c r="JYZ3" s="99"/>
      <c r="JZA3" s="99"/>
      <c r="JZB3" s="99"/>
      <c r="JZC3" s="99"/>
      <c r="JZD3" s="99"/>
      <c r="JZE3" s="99"/>
      <c r="JZF3" s="99"/>
      <c r="JZG3" s="99"/>
      <c r="JZH3" s="99"/>
      <c r="JZI3" s="99"/>
      <c r="JZJ3" s="99"/>
      <c r="JZK3" s="99"/>
      <c r="JZL3" s="99"/>
      <c r="JZM3" s="99"/>
      <c r="JZN3" s="99"/>
      <c r="JZO3" s="99"/>
      <c r="JZP3" s="99"/>
      <c r="JZQ3" s="99"/>
      <c r="JZR3" s="99"/>
      <c r="JZS3" s="99"/>
      <c r="JZT3" s="99"/>
      <c r="JZU3" s="99"/>
      <c r="JZV3" s="99"/>
      <c r="JZW3" s="99"/>
      <c r="JZX3" s="99"/>
      <c r="JZY3" s="99"/>
      <c r="JZZ3" s="99"/>
      <c r="KAA3" s="99"/>
      <c r="KAB3" s="99"/>
      <c r="KAC3" s="99"/>
      <c r="KAD3" s="99"/>
      <c r="KAE3" s="99"/>
      <c r="KAF3" s="99"/>
      <c r="KAG3" s="99"/>
      <c r="KAH3" s="99"/>
      <c r="KAI3" s="99"/>
      <c r="KAJ3" s="99"/>
      <c r="KAK3" s="99"/>
      <c r="KAL3" s="99"/>
      <c r="KAM3" s="99"/>
      <c r="KAN3" s="99"/>
      <c r="KAO3" s="99"/>
      <c r="KAP3" s="99"/>
      <c r="KAQ3" s="99"/>
      <c r="KAR3" s="99"/>
      <c r="KAS3" s="99"/>
      <c r="KAT3" s="99"/>
      <c r="KAU3" s="99"/>
      <c r="KAV3" s="99"/>
      <c r="KAW3" s="99"/>
      <c r="KAX3" s="99"/>
      <c r="KAY3" s="99"/>
      <c r="KAZ3" s="99"/>
      <c r="KBA3" s="99"/>
      <c r="KBB3" s="99"/>
      <c r="KBC3" s="99"/>
      <c r="KBD3" s="99"/>
      <c r="KBE3" s="99"/>
      <c r="KBF3" s="99"/>
      <c r="KBG3" s="99"/>
      <c r="KBH3" s="99"/>
      <c r="KBI3" s="99"/>
      <c r="KBJ3" s="99"/>
      <c r="KBK3" s="99"/>
      <c r="KBL3" s="99"/>
      <c r="KBM3" s="99"/>
      <c r="KBN3" s="99"/>
      <c r="KBO3" s="99"/>
      <c r="KBP3" s="99"/>
      <c r="KBQ3" s="99"/>
      <c r="KBR3" s="99"/>
      <c r="KBS3" s="99"/>
      <c r="KBT3" s="99"/>
      <c r="KBU3" s="99"/>
      <c r="KBV3" s="99"/>
      <c r="KBW3" s="99"/>
      <c r="KBX3" s="99"/>
      <c r="KBY3" s="99"/>
      <c r="KBZ3" s="99"/>
      <c r="KCA3" s="99"/>
      <c r="KCB3" s="99"/>
      <c r="KCC3" s="99"/>
      <c r="KCD3" s="99"/>
      <c r="KCE3" s="99"/>
      <c r="KCF3" s="99"/>
      <c r="KCG3" s="99"/>
      <c r="KCH3" s="99"/>
      <c r="KCI3" s="99"/>
      <c r="KCJ3" s="99"/>
      <c r="KCK3" s="99"/>
      <c r="KCL3" s="99"/>
      <c r="KCM3" s="99"/>
      <c r="KCN3" s="99"/>
      <c r="KCO3" s="99"/>
      <c r="KCP3" s="99"/>
      <c r="KCQ3" s="99"/>
      <c r="KCR3" s="99"/>
      <c r="KCS3" s="99"/>
      <c r="KCT3" s="99"/>
      <c r="KCU3" s="99"/>
      <c r="KCV3" s="99"/>
      <c r="KCW3" s="99"/>
      <c r="KCX3" s="99"/>
      <c r="KCY3" s="99"/>
      <c r="KCZ3" s="99"/>
      <c r="KDA3" s="99"/>
      <c r="KDB3" s="99"/>
      <c r="KDC3" s="99"/>
      <c r="KDD3" s="99"/>
      <c r="KDE3" s="99"/>
      <c r="KDF3" s="99"/>
      <c r="KDG3" s="99"/>
      <c r="KDH3" s="99"/>
      <c r="KDI3" s="99"/>
      <c r="KDJ3" s="99"/>
      <c r="KDK3" s="99"/>
      <c r="KDL3" s="99"/>
      <c r="KDM3" s="99"/>
      <c r="KDN3" s="99"/>
      <c r="KDO3" s="99"/>
      <c r="KDP3" s="99"/>
      <c r="KDQ3" s="99"/>
      <c r="KDR3" s="99"/>
      <c r="KDS3" s="99"/>
      <c r="KDT3" s="99"/>
      <c r="KDU3" s="99"/>
      <c r="KDV3" s="99"/>
      <c r="KDW3" s="99"/>
      <c r="KDX3" s="99"/>
      <c r="KDY3" s="99"/>
      <c r="KDZ3" s="99"/>
      <c r="KEA3" s="99"/>
      <c r="KEB3" s="99"/>
      <c r="KEC3" s="99"/>
      <c r="KED3" s="99"/>
      <c r="KEE3" s="99"/>
      <c r="KEF3" s="99"/>
      <c r="KEG3" s="99"/>
      <c r="KEH3" s="99"/>
      <c r="KEI3" s="99"/>
      <c r="KEJ3" s="99"/>
      <c r="KEK3" s="99"/>
      <c r="KEL3" s="99"/>
      <c r="KEM3" s="99"/>
      <c r="KEN3" s="99"/>
      <c r="KEO3" s="99"/>
      <c r="KEP3" s="99"/>
      <c r="KEQ3" s="99"/>
      <c r="KER3" s="99"/>
      <c r="KES3" s="99"/>
      <c r="KET3" s="99"/>
      <c r="KEU3" s="99"/>
      <c r="KEV3" s="99"/>
      <c r="KEW3" s="99"/>
      <c r="KEX3" s="99"/>
      <c r="KEY3" s="99"/>
      <c r="KEZ3" s="99"/>
      <c r="KFA3" s="99"/>
      <c r="KFB3" s="99"/>
      <c r="KFC3" s="99"/>
      <c r="KFD3" s="99"/>
      <c r="KFE3" s="99"/>
      <c r="KFF3" s="99"/>
      <c r="KFG3" s="99"/>
      <c r="KFH3" s="99"/>
      <c r="KFI3" s="99"/>
      <c r="KFJ3" s="99"/>
      <c r="KFK3" s="99"/>
      <c r="KFL3" s="99"/>
      <c r="KFM3" s="99"/>
      <c r="KFN3" s="99"/>
      <c r="KFO3" s="99"/>
      <c r="KFP3" s="99"/>
      <c r="KFQ3" s="99"/>
      <c r="KFR3" s="99"/>
      <c r="KFS3" s="99"/>
      <c r="KFT3" s="99"/>
      <c r="KFU3" s="99"/>
      <c r="KFV3" s="99"/>
      <c r="KFW3" s="99"/>
      <c r="KFX3" s="99"/>
      <c r="KFY3" s="99"/>
      <c r="KFZ3" s="99"/>
      <c r="KGA3" s="99"/>
      <c r="KGB3" s="99"/>
      <c r="KGC3" s="99"/>
      <c r="KGD3" s="99"/>
      <c r="KGE3" s="99"/>
      <c r="KGF3" s="99"/>
      <c r="KGG3" s="99"/>
      <c r="KGH3" s="99"/>
      <c r="KGI3" s="99"/>
      <c r="KGJ3" s="99"/>
      <c r="KGK3" s="99"/>
      <c r="KGL3" s="99"/>
      <c r="KGM3" s="99"/>
      <c r="KGN3" s="99"/>
      <c r="KGO3" s="99"/>
      <c r="KGP3" s="99"/>
      <c r="KGQ3" s="99"/>
      <c r="KGR3" s="99"/>
      <c r="KGS3" s="99"/>
      <c r="KGT3" s="99"/>
      <c r="KGU3" s="99"/>
      <c r="KGV3" s="99"/>
      <c r="KGW3" s="99"/>
      <c r="KGX3" s="99"/>
      <c r="KGY3" s="99"/>
      <c r="KGZ3" s="99"/>
      <c r="KHA3" s="99"/>
      <c r="KHB3" s="99"/>
      <c r="KHC3" s="99"/>
      <c r="KHD3" s="99"/>
      <c r="KHE3" s="99"/>
      <c r="KHF3" s="99"/>
      <c r="KHG3" s="99"/>
      <c r="KHH3" s="99"/>
      <c r="KHI3" s="99"/>
      <c r="KHJ3" s="99"/>
      <c r="KHK3" s="99"/>
      <c r="KHL3" s="99"/>
      <c r="KHM3" s="99"/>
      <c r="KHN3" s="99"/>
      <c r="KHO3" s="99"/>
      <c r="KHP3" s="99"/>
      <c r="KHQ3" s="99"/>
      <c r="KHR3" s="99"/>
      <c r="KHS3" s="99"/>
      <c r="KHT3" s="99"/>
      <c r="KHU3" s="99"/>
      <c r="KHV3" s="99"/>
      <c r="KHW3" s="99"/>
      <c r="KHX3" s="99"/>
      <c r="KHY3" s="99"/>
      <c r="KHZ3" s="99"/>
      <c r="KIA3" s="99"/>
      <c r="KIB3" s="99"/>
      <c r="KIC3" s="99"/>
      <c r="KID3" s="99"/>
      <c r="KIE3" s="99"/>
      <c r="KIF3" s="99"/>
      <c r="KIG3" s="99"/>
      <c r="KIH3" s="99"/>
      <c r="KII3" s="99"/>
      <c r="KIJ3" s="99"/>
      <c r="KIK3" s="99"/>
      <c r="KIL3" s="99"/>
      <c r="KIM3" s="99"/>
      <c r="KIN3" s="99"/>
      <c r="KIO3" s="99"/>
      <c r="KIP3" s="99"/>
      <c r="KIQ3" s="99"/>
      <c r="KIR3" s="99"/>
      <c r="KIS3" s="99"/>
      <c r="KIT3" s="99"/>
      <c r="KIU3" s="99"/>
      <c r="KIV3" s="99"/>
      <c r="KIW3" s="99"/>
      <c r="KIX3" s="99"/>
      <c r="KIY3" s="99"/>
      <c r="KIZ3" s="99"/>
      <c r="KJA3" s="99"/>
      <c r="KJB3" s="99"/>
      <c r="KJC3" s="99"/>
      <c r="KJD3" s="99"/>
      <c r="KJE3" s="99"/>
      <c r="KJF3" s="99"/>
      <c r="KJG3" s="99"/>
      <c r="KJH3" s="99"/>
      <c r="KJI3" s="99"/>
      <c r="KJJ3" s="99"/>
      <c r="KJK3" s="99"/>
      <c r="KJL3" s="99"/>
      <c r="KJM3" s="99"/>
      <c r="KJN3" s="99"/>
      <c r="KJO3" s="99"/>
      <c r="KJP3" s="99"/>
      <c r="KJQ3" s="99"/>
      <c r="KJR3" s="99"/>
      <c r="KJS3" s="99"/>
      <c r="KJT3" s="99"/>
      <c r="KJU3" s="99"/>
      <c r="KJV3" s="99"/>
      <c r="KJW3" s="99"/>
      <c r="KJX3" s="99"/>
      <c r="KJY3" s="99"/>
      <c r="KJZ3" s="99"/>
      <c r="KKA3" s="99"/>
      <c r="KKB3" s="99"/>
      <c r="KKC3" s="99"/>
      <c r="KKD3" s="99"/>
      <c r="KKE3" s="99"/>
      <c r="KKF3" s="99"/>
      <c r="KKG3" s="99"/>
      <c r="KKH3" s="99"/>
      <c r="KKI3" s="99"/>
      <c r="KKJ3" s="99"/>
      <c r="KKK3" s="99"/>
      <c r="KKL3" s="99"/>
      <c r="KKM3" s="99"/>
      <c r="KKN3" s="99"/>
      <c r="KKO3" s="99"/>
      <c r="KKP3" s="99"/>
      <c r="KKQ3" s="99"/>
      <c r="KKR3" s="99"/>
      <c r="KKS3" s="99"/>
      <c r="KKT3" s="99"/>
      <c r="KKU3" s="99"/>
      <c r="KKV3" s="99"/>
      <c r="KKW3" s="99"/>
      <c r="KKX3" s="99"/>
      <c r="KKY3" s="99"/>
      <c r="KKZ3" s="99"/>
      <c r="KLA3" s="99"/>
      <c r="KLB3" s="99"/>
      <c r="KLC3" s="99"/>
      <c r="KLD3" s="99"/>
      <c r="KLE3" s="99"/>
      <c r="KLF3" s="99"/>
      <c r="KLG3" s="99"/>
      <c r="KLH3" s="99"/>
      <c r="KLI3" s="99"/>
      <c r="KLJ3" s="99"/>
      <c r="KLK3" s="99"/>
      <c r="KLL3" s="99"/>
      <c r="KLM3" s="99"/>
      <c r="KLN3" s="99"/>
      <c r="KLO3" s="99"/>
      <c r="KLP3" s="99"/>
      <c r="KLQ3" s="99"/>
      <c r="KLR3" s="99"/>
      <c r="KLS3" s="99"/>
      <c r="KLT3" s="99"/>
      <c r="KLU3" s="99"/>
      <c r="KLV3" s="99"/>
      <c r="KLW3" s="99"/>
      <c r="KLX3" s="99"/>
      <c r="KLY3" s="99"/>
      <c r="KLZ3" s="99"/>
      <c r="KMA3" s="99"/>
      <c r="KMB3" s="99"/>
      <c r="KMC3" s="99"/>
      <c r="KMD3" s="99"/>
      <c r="KME3" s="99"/>
      <c r="KMF3" s="99"/>
      <c r="KMG3" s="99"/>
      <c r="KMH3" s="99"/>
      <c r="KMI3" s="99"/>
      <c r="KMJ3" s="99"/>
      <c r="KMK3" s="99"/>
      <c r="KML3" s="99"/>
      <c r="KMM3" s="99"/>
      <c r="KMN3" s="99"/>
      <c r="KMO3" s="99"/>
      <c r="KMP3" s="99"/>
      <c r="KMQ3" s="99"/>
      <c r="KMR3" s="99"/>
      <c r="KMS3" s="99"/>
      <c r="KMT3" s="99"/>
      <c r="KMU3" s="99"/>
      <c r="KMV3" s="99"/>
      <c r="KMW3" s="99"/>
      <c r="KMX3" s="99"/>
      <c r="KMY3" s="99"/>
      <c r="KMZ3" s="99"/>
      <c r="KNA3" s="99"/>
      <c r="KNB3" s="99"/>
      <c r="KNC3" s="99"/>
      <c r="KND3" s="99"/>
      <c r="KNE3" s="99"/>
      <c r="KNF3" s="99"/>
      <c r="KNG3" s="99"/>
      <c r="KNH3" s="99"/>
      <c r="KNI3" s="99"/>
      <c r="KNJ3" s="99"/>
      <c r="KNK3" s="99"/>
      <c r="KNL3" s="99"/>
      <c r="KNM3" s="99"/>
      <c r="KNN3" s="99"/>
      <c r="KNO3" s="99"/>
      <c r="KNP3" s="99"/>
      <c r="KNQ3" s="99"/>
      <c r="KNR3" s="99"/>
      <c r="KNS3" s="99"/>
      <c r="KNT3" s="99"/>
      <c r="KNU3" s="99"/>
      <c r="KNV3" s="99"/>
      <c r="KNW3" s="99"/>
      <c r="KNX3" s="99"/>
      <c r="KNY3" s="99"/>
      <c r="KNZ3" s="99"/>
      <c r="KOA3" s="99"/>
      <c r="KOB3" s="99"/>
      <c r="KOC3" s="99"/>
      <c r="KOD3" s="99"/>
      <c r="KOE3" s="99"/>
      <c r="KOF3" s="99"/>
      <c r="KOG3" s="99"/>
      <c r="KOH3" s="99"/>
      <c r="KOI3" s="99"/>
      <c r="KOJ3" s="99"/>
      <c r="KOK3" s="99"/>
      <c r="KOL3" s="99"/>
      <c r="KOM3" s="99"/>
      <c r="KON3" s="99"/>
      <c r="KOO3" s="99"/>
      <c r="KOP3" s="99"/>
      <c r="KOQ3" s="99"/>
      <c r="KOR3" s="99"/>
      <c r="KOS3" s="99"/>
      <c r="KOT3" s="99"/>
      <c r="KOU3" s="99"/>
      <c r="KOV3" s="99"/>
      <c r="KOW3" s="99"/>
      <c r="KOX3" s="99"/>
      <c r="KOY3" s="99"/>
      <c r="KOZ3" s="99"/>
      <c r="KPA3" s="99"/>
      <c r="KPB3" s="99"/>
      <c r="KPC3" s="99"/>
      <c r="KPD3" s="99"/>
      <c r="KPE3" s="99"/>
      <c r="KPF3" s="99"/>
      <c r="KPG3" s="99"/>
      <c r="KPH3" s="99"/>
      <c r="KPI3" s="99"/>
      <c r="KPJ3" s="99"/>
      <c r="KPK3" s="99"/>
      <c r="KPL3" s="99"/>
      <c r="KPM3" s="99"/>
      <c r="KPN3" s="99"/>
      <c r="KPO3" s="99"/>
      <c r="KPP3" s="99"/>
      <c r="KPQ3" s="99"/>
      <c r="KPR3" s="99"/>
      <c r="KPS3" s="99"/>
      <c r="KPT3" s="99"/>
      <c r="KPU3" s="99"/>
      <c r="KPV3" s="99"/>
      <c r="KPW3" s="99"/>
      <c r="KPX3" s="99"/>
      <c r="KPY3" s="99"/>
      <c r="KPZ3" s="99"/>
      <c r="KQA3" s="99"/>
      <c r="KQB3" s="99"/>
      <c r="KQC3" s="99"/>
      <c r="KQD3" s="99"/>
      <c r="KQE3" s="99"/>
      <c r="KQF3" s="99"/>
      <c r="KQG3" s="99"/>
      <c r="KQH3" s="99"/>
      <c r="KQI3" s="99"/>
      <c r="KQJ3" s="99"/>
      <c r="KQK3" s="99"/>
      <c r="KQL3" s="99"/>
      <c r="KQM3" s="99"/>
      <c r="KQN3" s="99"/>
      <c r="KQO3" s="99"/>
      <c r="KQP3" s="99"/>
      <c r="KQQ3" s="99"/>
      <c r="KQR3" s="99"/>
      <c r="KQS3" s="99"/>
      <c r="KQT3" s="99"/>
      <c r="KQU3" s="99"/>
      <c r="KQV3" s="99"/>
      <c r="KQW3" s="99"/>
      <c r="KQX3" s="99"/>
      <c r="KQY3" s="99"/>
      <c r="KQZ3" s="99"/>
      <c r="KRA3" s="99"/>
      <c r="KRB3" s="99"/>
      <c r="KRC3" s="99"/>
      <c r="KRD3" s="99"/>
      <c r="KRE3" s="99"/>
      <c r="KRF3" s="99"/>
      <c r="KRG3" s="99"/>
      <c r="KRH3" s="99"/>
      <c r="KRI3" s="99"/>
      <c r="KRJ3" s="99"/>
      <c r="KRK3" s="99"/>
      <c r="KRL3" s="99"/>
      <c r="KRM3" s="99"/>
      <c r="KRN3" s="99"/>
      <c r="KRO3" s="99"/>
      <c r="KRP3" s="99"/>
      <c r="KRQ3" s="99"/>
      <c r="KRR3" s="99"/>
      <c r="KRS3" s="99"/>
      <c r="KRT3" s="99"/>
      <c r="KRU3" s="99"/>
      <c r="KRV3" s="99"/>
      <c r="KRW3" s="99"/>
      <c r="KRX3" s="99"/>
      <c r="KRY3" s="99"/>
      <c r="KRZ3" s="99"/>
      <c r="KSA3" s="99"/>
      <c r="KSB3" s="99"/>
      <c r="KSC3" s="99"/>
      <c r="KSD3" s="99"/>
      <c r="KSE3" s="99"/>
      <c r="KSF3" s="99"/>
      <c r="KSG3" s="99"/>
      <c r="KSH3" s="99"/>
      <c r="KSI3" s="99"/>
      <c r="KSJ3" s="99"/>
      <c r="KSK3" s="99"/>
      <c r="KSL3" s="99"/>
      <c r="KSM3" s="99"/>
      <c r="KSN3" s="99"/>
      <c r="KSO3" s="99"/>
      <c r="KSP3" s="99"/>
      <c r="KSQ3" s="99"/>
      <c r="KSR3" s="99"/>
      <c r="KSS3" s="99"/>
      <c r="KST3" s="99"/>
      <c r="KSU3" s="99"/>
      <c r="KSV3" s="99"/>
      <c r="KSW3" s="99"/>
      <c r="KSX3" s="99"/>
      <c r="KSY3" s="99"/>
      <c r="KSZ3" s="99"/>
      <c r="KTA3" s="99"/>
      <c r="KTB3" s="99"/>
      <c r="KTC3" s="99"/>
      <c r="KTD3" s="99"/>
      <c r="KTE3" s="99"/>
      <c r="KTF3" s="99"/>
      <c r="KTG3" s="99"/>
      <c r="KTH3" s="99"/>
      <c r="KTI3" s="99"/>
      <c r="KTJ3" s="99"/>
      <c r="KTK3" s="99"/>
      <c r="KTL3" s="99"/>
      <c r="KTM3" s="99"/>
      <c r="KTN3" s="99"/>
      <c r="KTO3" s="99"/>
      <c r="KTP3" s="99"/>
      <c r="KTQ3" s="99"/>
      <c r="KTR3" s="99"/>
      <c r="KTS3" s="99"/>
      <c r="KTT3" s="99"/>
      <c r="KTU3" s="99"/>
      <c r="KTV3" s="99"/>
      <c r="KTW3" s="99"/>
      <c r="KTX3" s="99"/>
      <c r="KTY3" s="99"/>
      <c r="KTZ3" s="99"/>
      <c r="KUA3" s="99"/>
      <c r="KUB3" s="99"/>
      <c r="KUC3" s="99"/>
      <c r="KUD3" s="99"/>
      <c r="KUE3" s="99"/>
      <c r="KUF3" s="99"/>
      <c r="KUG3" s="99"/>
      <c r="KUH3" s="99"/>
      <c r="KUI3" s="99"/>
      <c r="KUJ3" s="99"/>
      <c r="KUK3" s="99"/>
      <c r="KUL3" s="99"/>
      <c r="KUM3" s="99"/>
      <c r="KUN3" s="99"/>
      <c r="KUO3" s="99"/>
      <c r="KUP3" s="99"/>
      <c r="KUQ3" s="99"/>
      <c r="KUR3" s="99"/>
      <c r="KUS3" s="99"/>
      <c r="KUT3" s="99"/>
      <c r="KUU3" s="99"/>
      <c r="KUV3" s="99"/>
      <c r="KUW3" s="99"/>
      <c r="KUX3" s="99"/>
      <c r="KUY3" s="99"/>
      <c r="KUZ3" s="99"/>
      <c r="KVA3" s="99"/>
      <c r="KVB3" s="99"/>
      <c r="KVC3" s="99"/>
      <c r="KVD3" s="99"/>
      <c r="KVE3" s="99"/>
      <c r="KVF3" s="99"/>
      <c r="KVG3" s="99"/>
      <c r="KVH3" s="99"/>
      <c r="KVI3" s="99"/>
      <c r="KVJ3" s="99"/>
      <c r="KVK3" s="99"/>
      <c r="KVL3" s="99"/>
      <c r="KVM3" s="99"/>
      <c r="KVN3" s="99"/>
      <c r="KVO3" s="99"/>
      <c r="KVP3" s="99"/>
      <c r="KVQ3" s="99"/>
      <c r="KVR3" s="99"/>
      <c r="KVS3" s="99"/>
      <c r="KVT3" s="99"/>
      <c r="KVU3" s="99"/>
      <c r="KVV3" s="99"/>
      <c r="KVW3" s="99"/>
      <c r="KVX3" s="99"/>
      <c r="KVY3" s="99"/>
      <c r="KVZ3" s="99"/>
      <c r="KWA3" s="99"/>
      <c r="KWB3" s="99"/>
      <c r="KWC3" s="99"/>
      <c r="KWD3" s="99"/>
      <c r="KWE3" s="99"/>
      <c r="KWF3" s="99"/>
      <c r="KWG3" s="99"/>
      <c r="KWH3" s="99"/>
      <c r="KWI3" s="99"/>
      <c r="KWJ3" s="99"/>
      <c r="KWK3" s="99"/>
      <c r="KWL3" s="99"/>
      <c r="KWM3" s="99"/>
      <c r="KWN3" s="99"/>
      <c r="KWO3" s="99"/>
      <c r="KWP3" s="99"/>
      <c r="KWQ3" s="99"/>
      <c r="KWR3" s="99"/>
      <c r="KWS3" s="99"/>
      <c r="KWT3" s="99"/>
      <c r="KWU3" s="99"/>
      <c r="KWV3" s="99"/>
      <c r="KWW3" s="99"/>
      <c r="KWX3" s="99"/>
      <c r="KWY3" s="99"/>
      <c r="KWZ3" s="99"/>
      <c r="KXA3" s="99"/>
      <c r="KXB3" s="99"/>
      <c r="KXC3" s="99"/>
      <c r="KXD3" s="99"/>
      <c r="KXE3" s="99"/>
      <c r="KXF3" s="99"/>
      <c r="KXG3" s="99"/>
      <c r="KXH3" s="99"/>
      <c r="KXI3" s="99"/>
      <c r="KXJ3" s="99"/>
      <c r="KXK3" s="99"/>
      <c r="KXL3" s="99"/>
      <c r="KXM3" s="99"/>
      <c r="KXN3" s="99"/>
      <c r="KXO3" s="99"/>
      <c r="KXP3" s="99"/>
      <c r="KXQ3" s="99"/>
      <c r="KXR3" s="99"/>
      <c r="KXS3" s="99"/>
      <c r="KXT3" s="99"/>
      <c r="KXU3" s="99"/>
      <c r="KXV3" s="99"/>
      <c r="KXW3" s="99"/>
      <c r="KXX3" s="99"/>
      <c r="KXY3" s="99"/>
      <c r="KXZ3" s="99"/>
      <c r="KYA3" s="99"/>
      <c r="KYB3" s="99"/>
      <c r="KYC3" s="99"/>
      <c r="KYD3" s="99"/>
      <c r="KYE3" s="99"/>
      <c r="KYF3" s="99"/>
      <c r="KYG3" s="99"/>
      <c r="KYH3" s="99"/>
      <c r="KYI3" s="99"/>
      <c r="KYJ3" s="99"/>
      <c r="KYK3" s="99"/>
      <c r="KYL3" s="99"/>
      <c r="KYM3" s="99"/>
      <c r="KYN3" s="99"/>
      <c r="KYO3" s="99"/>
      <c r="KYP3" s="99"/>
      <c r="KYQ3" s="99"/>
      <c r="KYR3" s="99"/>
      <c r="KYS3" s="99"/>
      <c r="KYT3" s="99"/>
      <c r="KYU3" s="99"/>
      <c r="KYV3" s="99"/>
      <c r="KYW3" s="99"/>
      <c r="KYX3" s="99"/>
      <c r="KYY3" s="99"/>
      <c r="KYZ3" s="99"/>
      <c r="KZA3" s="99"/>
      <c r="KZB3" s="99"/>
      <c r="KZC3" s="99"/>
      <c r="KZD3" s="99"/>
      <c r="KZE3" s="99"/>
      <c r="KZF3" s="99"/>
      <c r="KZG3" s="99"/>
      <c r="KZH3" s="99"/>
      <c r="KZI3" s="99"/>
      <c r="KZJ3" s="99"/>
      <c r="KZK3" s="99"/>
      <c r="KZL3" s="99"/>
      <c r="KZM3" s="99"/>
      <c r="KZN3" s="99"/>
      <c r="KZO3" s="99"/>
      <c r="KZP3" s="99"/>
      <c r="KZQ3" s="99"/>
      <c r="KZR3" s="99"/>
      <c r="KZS3" s="99"/>
      <c r="KZT3" s="99"/>
      <c r="KZU3" s="99"/>
      <c r="KZV3" s="99"/>
      <c r="KZW3" s="99"/>
      <c r="KZX3" s="99"/>
      <c r="KZY3" s="99"/>
      <c r="KZZ3" s="99"/>
      <c r="LAA3" s="99"/>
      <c r="LAB3" s="99"/>
      <c r="LAC3" s="99"/>
      <c r="LAD3" s="99"/>
      <c r="LAE3" s="99"/>
      <c r="LAF3" s="99"/>
      <c r="LAG3" s="99"/>
      <c r="LAH3" s="99"/>
      <c r="LAI3" s="99"/>
      <c r="LAJ3" s="99"/>
      <c r="LAK3" s="99"/>
      <c r="LAL3" s="99"/>
      <c r="LAM3" s="99"/>
      <c r="LAN3" s="99"/>
      <c r="LAO3" s="99"/>
      <c r="LAP3" s="99"/>
      <c r="LAQ3" s="99"/>
      <c r="LAR3" s="99"/>
      <c r="LAS3" s="99"/>
      <c r="LAT3" s="99"/>
      <c r="LAU3" s="99"/>
      <c r="LAV3" s="99"/>
      <c r="LAW3" s="99"/>
      <c r="LAX3" s="99"/>
      <c r="LAY3" s="99"/>
      <c r="LAZ3" s="99"/>
      <c r="LBA3" s="99"/>
      <c r="LBB3" s="99"/>
      <c r="LBC3" s="99"/>
      <c r="LBD3" s="99"/>
      <c r="LBE3" s="99"/>
      <c r="LBF3" s="99"/>
      <c r="LBG3" s="99"/>
      <c r="LBH3" s="99"/>
      <c r="LBI3" s="99"/>
      <c r="LBJ3" s="99"/>
      <c r="LBK3" s="99"/>
      <c r="LBL3" s="99"/>
      <c r="LBM3" s="99"/>
      <c r="LBN3" s="99"/>
      <c r="LBO3" s="99"/>
      <c r="LBP3" s="99"/>
      <c r="LBQ3" s="99"/>
      <c r="LBR3" s="99"/>
      <c r="LBS3" s="99"/>
      <c r="LBT3" s="99"/>
      <c r="LBU3" s="99"/>
      <c r="LBV3" s="99"/>
      <c r="LBW3" s="99"/>
      <c r="LBX3" s="99"/>
      <c r="LBY3" s="99"/>
      <c r="LBZ3" s="99"/>
      <c r="LCA3" s="99"/>
      <c r="LCB3" s="99"/>
      <c r="LCC3" s="99"/>
      <c r="LCD3" s="99"/>
      <c r="LCE3" s="99"/>
      <c r="LCF3" s="99"/>
      <c r="LCG3" s="99"/>
      <c r="LCH3" s="99"/>
      <c r="LCI3" s="99"/>
      <c r="LCJ3" s="99"/>
      <c r="LCK3" s="99"/>
      <c r="LCL3" s="99"/>
      <c r="LCM3" s="99"/>
      <c r="LCN3" s="99"/>
      <c r="LCO3" s="99"/>
      <c r="LCP3" s="99"/>
      <c r="LCQ3" s="99"/>
      <c r="LCR3" s="99"/>
      <c r="LCS3" s="99"/>
      <c r="LCT3" s="99"/>
      <c r="LCU3" s="99"/>
      <c r="LCV3" s="99"/>
      <c r="LCW3" s="99"/>
      <c r="LCX3" s="99"/>
      <c r="LCY3" s="99"/>
      <c r="LCZ3" s="99"/>
      <c r="LDA3" s="99"/>
      <c r="LDB3" s="99"/>
      <c r="LDC3" s="99"/>
      <c r="LDD3" s="99"/>
      <c r="LDE3" s="99"/>
      <c r="LDF3" s="99"/>
      <c r="LDG3" s="99"/>
      <c r="LDH3" s="99"/>
      <c r="LDI3" s="99"/>
      <c r="LDJ3" s="99"/>
      <c r="LDK3" s="99"/>
      <c r="LDL3" s="99"/>
      <c r="LDM3" s="99"/>
      <c r="LDN3" s="99"/>
      <c r="LDO3" s="99"/>
      <c r="LDP3" s="99"/>
      <c r="LDQ3" s="99"/>
      <c r="LDR3" s="99"/>
      <c r="LDS3" s="99"/>
      <c r="LDT3" s="99"/>
      <c r="LDU3" s="99"/>
      <c r="LDV3" s="99"/>
      <c r="LDW3" s="99"/>
      <c r="LDX3" s="99"/>
      <c r="LDY3" s="99"/>
      <c r="LDZ3" s="99"/>
      <c r="LEA3" s="99"/>
      <c r="LEB3" s="99"/>
      <c r="LEC3" s="99"/>
      <c r="LED3" s="99"/>
      <c r="LEE3" s="99"/>
      <c r="LEF3" s="99"/>
      <c r="LEG3" s="99"/>
      <c r="LEH3" s="99"/>
      <c r="LEI3" s="99"/>
      <c r="LEJ3" s="99"/>
      <c r="LEK3" s="99"/>
      <c r="LEL3" s="99"/>
      <c r="LEM3" s="99"/>
      <c r="LEN3" s="99"/>
      <c r="LEO3" s="99"/>
      <c r="LEP3" s="99"/>
      <c r="LEQ3" s="99"/>
      <c r="LER3" s="99"/>
      <c r="LES3" s="99"/>
      <c r="LET3" s="99"/>
      <c r="LEU3" s="99"/>
      <c r="LEV3" s="99"/>
      <c r="LEW3" s="99"/>
      <c r="LEX3" s="99"/>
      <c r="LEY3" s="99"/>
      <c r="LEZ3" s="99"/>
      <c r="LFA3" s="99"/>
      <c r="LFB3" s="99"/>
      <c r="LFC3" s="99"/>
      <c r="LFD3" s="99"/>
      <c r="LFE3" s="99"/>
      <c r="LFF3" s="99"/>
      <c r="LFG3" s="99"/>
      <c r="LFH3" s="99"/>
      <c r="LFI3" s="99"/>
      <c r="LFJ3" s="99"/>
      <c r="LFK3" s="99"/>
      <c r="LFL3" s="99"/>
      <c r="LFM3" s="99"/>
      <c r="LFN3" s="99"/>
      <c r="LFO3" s="99"/>
      <c r="LFP3" s="99"/>
      <c r="LFQ3" s="99"/>
      <c r="LFR3" s="99"/>
      <c r="LFS3" s="99"/>
      <c r="LFT3" s="99"/>
      <c r="LFU3" s="99"/>
      <c r="LFV3" s="99"/>
      <c r="LFW3" s="99"/>
      <c r="LFX3" s="99"/>
      <c r="LFY3" s="99"/>
      <c r="LFZ3" s="99"/>
      <c r="LGA3" s="99"/>
      <c r="LGB3" s="99"/>
      <c r="LGC3" s="99"/>
      <c r="LGD3" s="99"/>
      <c r="LGE3" s="99"/>
      <c r="LGF3" s="99"/>
      <c r="LGG3" s="99"/>
      <c r="LGH3" s="99"/>
      <c r="LGI3" s="99"/>
      <c r="LGJ3" s="99"/>
      <c r="LGK3" s="99"/>
      <c r="LGL3" s="99"/>
      <c r="LGM3" s="99"/>
      <c r="LGN3" s="99"/>
      <c r="LGO3" s="99"/>
      <c r="LGP3" s="99"/>
      <c r="LGQ3" s="99"/>
      <c r="LGR3" s="99"/>
      <c r="LGS3" s="99"/>
      <c r="LGT3" s="99"/>
      <c r="LGU3" s="99"/>
      <c r="LGV3" s="99"/>
      <c r="LGW3" s="99"/>
      <c r="LGX3" s="99"/>
      <c r="LGY3" s="99"/>
      <c r="LGZ3" s="99"/>
      <c r="LHA3" s="99"/>
      <c r="LHB3" s="99"/>
      <c r="LHC3" s="99"/>
      <c r="LHD3" s="99"/>
      <c r="LHE3" s="99"/>
      <c r="LHF3" s="99"/>
      <c r="LHG3" s="99"/>
      <c r="LHH3" s="99"/>
      <c r="LHI3" s="99"/>
      <c r="LHJ3" s="99"/>
      <c r="LHK3" s="99"/>
      <c r="LHL3" s="99"/>
      <c r="LHM3" s="99"/>
      <c r="LHN3" s="99"/>
      <c r="LHO3" s="99"/>
      <c r="LHP3" s="99"/>
      <c r="LHQ3" s="99"/>
      <c r="LHR3" s="99"/>
      <c r="LHS3" s="99"/>
      <c r="LHT3" s="99"/>
      <c r="LHU3" s="99"/>
      <c r="LHV3" s="99"/>
      <c r="LHW3" s="99"/>
      <c r="LHX3" s="99"/>
      <c r="LHY3" s="99"/>
      <c r="LHZ3" s="99"/>
      <c r="LIA3" s="99"/>
      <c r="LIB3" s="99"/>
      <c r="LIC3" s="99"/>
      <c r="LID3" s="99"/>
      <c r="LIE3" s="99"/>
      <c r="LIF3" s="99"/>
      <c r="LIG3" s="99"/>
      <c r="LIH3" s="99"/>
      <c r="LII3" s="99"/>
      <c r="LIJ3" s="99"/>
      <c r="LIK3" s="99"/>
      <c r="LIL3" s="99"/>
      <c r="LIM3" s="99"/>
      <c r="LIN3" s="99"/>
      <c r="LIO3" s="99"/>
      <c r="LIP3" s="99"/>
      <c r="LIQ3" s="99"/>
      <c r="LIR3" s="99"/>
      <c r="LIS3" s="99"/>
      <c r="LIT3" s="99"/>
      <c r="LIU3" s="99"/>
      <c r="LIV3" s="99"/>
      <c r="LIW3" s="99"/>
      <c r="LIX3" s="99"/>
      <c r="LIY3" s="99"/>
      <c r="LIZ3" s="99"/>
      <c r="LJA3" s="99"/>
      <c r="LJB3" s="99"/>
      <c r="LJC3" s="99"/>
      <c r="LJD3" s="99"/>
      <c r="LJE3" s="99"/>
      <c r="LJF3" s="99"/>
      <c r="LJG3" s="99"/>
      <c r="LJH3" s="99"/>
      <c r="LJI3" s="99"/>
      <c r="LJJ3" s="99"/>
      <c r="LJK3" s="99"/>
      <c r="LJL3" s="99"/>
      <c r="LJM3" s="99"/>
      <c r="LJN3" s="99"/>
      <c r="LJO3" s="99"/>
      <c r="LJP3" s="99"/>
      <c r="LJQ3" s="99"/>
      <c r="LJR3" s="99"/>
      <c r="LJS3" s="99"/>
      <c r="LJT3" s="99"/>
      <c r="LJU3" s="99"/>
      <c r="LJV3" s="99"/>
      <c r="LJW3" s="99"/>
      <c r="LJX3" s="99"/>
      <c r="LJY3" s="99"/>
      <c r="LJZ3" s="99"/>
      <c r="LKA3" s="99"/>
      <c r="LKB3" s="99"/>
      <c r="LKC3" s="99"/>
      <c r="LKD3" s="99"/>
      <c r="LKE3" s="99"/>
      <c r="LKF3" s="99"/>
      <c r="LKG3" s="99"/>
      <c r="LKH3" s="99"/>
      <c r="LKI3" s="99"/>
      <c r="LKJ3" s="99"/>
      <c r="LKK3" s="99"/>
      <c r="LKL3" s="99"/>
      <c r="LKM3" s="99"/>
      <c r="LKN3" s="99"/>
      <c r="LKO3" s="99"/>
      <c r="LKP3" s="99"/>
      <c r="LKQ3" s="99"/>
      <c r="LKR3" s="99"/>
      <c r="LKS3" s="99"/>
      <c r="LKT3" s="99"/>
      <c r="LKU3" s="99"/>
      <c r="LKV3" s="99"/>
      <c r="LKW3" s="99"/>
      <c r="LKX3" s="99"/>
      <c r="LKY3" s="99"/>
      <c r="LKZ3" s="99"/>
      <c r="LLA3" s="99"/>
      <c r="LLB3" s="99"/>
      <c r="LLC3" s="99"/>
      <c r="LLD3" s="99"/>
      <c r="LLE3" s="99"/>
      <c r="LLF3" s="99"/>
      <c r="LLG3" s="99"/>
      <c r="LLH3" s="99"/>
      <c r="LLI3" s="99"/>
      <c r="LLJ3" s="99"/>
      <c r="LLK3" s="99"/>
      <c r="LLL3" s="99"/>
      <c r="LLM3" s="99"/>
      <c r="LLN3" s="99"/>
      <c r="LLO3" s="99"/>
      <c r="LLP3" s="99"/>
      <c r="LLQ3" s="99"/>
      <c r="LLR3" s="99"/>
      <c r="LLS3" s="99"/>
      <c r="LLT3" s="99"/>
      <c r="LLU3" s="99"/>
      <c r="LLV3" s="99"/>
      <c r="LLW3" s="99"/>
      <c r="LLX3" s="99"/>
      <c r="LLY3" s="99"/>
      <c r="LLZ3" s="99"/>
      <c r="LMA3" s="99"/>
      <c r="LMB3" s="99"/>
      <c r="LMC3" s="99"/>
      <c r="LMD3" s="99"/>
      <c r="LME3" s="99"/>
      <c r="LMF3" s="99"/>
      <c r="LMG3" s="99"/>
      <c r="LMH3" s="99"/>
      <c r="LMI3" s="99"/>
      <c r="LMJ3" s="99"/>
      <c r="LMK3" s="99"/>
      <c r="LML3" s="99"/>
      <c r="LMM3" s="99"/>
      <c r="LMN3" s="99"/>
      <c r="LMO3" s="99"/>
      <c r="LMP3" s="99"/>
      <c r="LMQ3" s="99"/>
      <c r="LMR3" s="99"/>
      <c r="LMS3" s="99"/>
      <c r="LMT3" s="99"/>
      <c r="LMU3" s="99"/>
      <c r="LMV3" s="99"/>
      <c r="LMW3" s="99"/>
      <c r="LMX3" s="99"/>
      <c r="LMY3" s="99"/>
      <c r="LMZ3" s="99"/>
      <c r="LNA3" s="99"/>
      <c r="LNB3" s="99"/>
      <c r="LNC3" s="99"/>
      <c r="LND3" s="99"/>
      <c r="LNE3" s="99"/>
      <c r="LNF3" s="99"/>
      <c r="LNG3" s="99"/>
      <c r="LNH3" s="99"/>
      <c r="LNI3" s="99"/>
      <c r="LNJ3" s="99"/>
      <c r="LNK3" s="99"/>
      <c r="LNL3" s="99"/>
      <c r="LNM3" s="99"/>
      <c r="LNN3" s="99"/>
      <c r="LNO3" s="99"/>
      <c r="LNP3" s="99"/>
      <c r="LNQ3" s="99"/>
      <c r="LNR3" s="99"/>
      <c r="LNS3" s="99"/>
      <c r="LNT3" s="99"/>
      <c r="LNU3" s="99"/>
      <c r="LNV3" s="99"/>
      <c r="LNW3" s="99"/>
      <c r="LNX3" s="99"/>
      <c r="LNY3" s="99"/>
      <c r="LNZ3" s="99"/>
      <c r="LOA3" s="99"/>
      <c r="LOB3" s="99"/>
      <c r="LOC3" s="99"/>
      <c r="LOD3" s="99"/>
      <c r="LOE3" s="99"/>
      <c r="LOF3" s="99"/>
      <c r="LOG3" s="99"/>
      <c r="LOH3" s="99"/>
      <c r="LOI3" s="99"/>
      <c r="LOJ3" s="99"/>
      <c r="LOK3" s="99"/>
      <c r="LOL3" s="99"/>
      <c r="LOM3" s="99"/>
      <c r="LON3" s="99"/>
      <c r="LOO3" s="99"/>
      <c r="LOP3" s="99"/>
      <c r="LOQ3" s="99"/>
      <c r="LOR3" s="99"/>
      <c r="LOS3" s="99"/>
      <c r="LOT3" s="99"/>
      <c r="LOU3" s="99"/>
      <c r="LOV3" s="99"/>
      <c r="LOW3" s="99"/>
      <c r="LOX3" s="99"/>
      <c r="LOY3" s="99"/>
      <c r="LOZ3" s="99"/>
      <c r="LPA3" s="99"/>
      <c r="LPB3" s="99"/>
      <c r="LPC3" s="99"/>
      <c r="LPD3" s="99"/>
      <c r="LPE3" s="99"/>
      <c r="LPF3" s="99"/>
      <c r="LPG3" s="99"/>
      <c r="LPH3" s="99"/>
      <c r="LPI3" s="99"/>
      <c r="LPJ3" s="99"/>
      <c r="LPK3" s="99"/>
      <c r="LPL3" s="99"/>
      <c r="LPM3" s="99"/>
      <c r="LPN3" s="99"/>
      <c r="LPO3" s="99"/>
      <c r="LPP3" s="99"/>
      <c r="LPQ3" s="99"/>
      <c r="LPR3" s="99"/>
      <c r="LPS3" s="99"/>
      <c r="LPT3" s="99"/>
      <c r="LPU3" s="99"/>
      <c r="LPV3" s="99"/>
      <c r="LPW3" s="99"/>
      <c r="LPX3" s="99"/>
      <c r="LPY3" s="99"/>
      <c r="LPZ3" s="99"/>
      <c r="LQA3" s="99"/>
      <c r="LQB3" s="99"/>
      <c r="LQC3" s="99"/>
      <c r="LQD3" s="99"/>
      <c r="LQE3" s="99"/>
      <c r="LQF3" s="99"/>
      <c r="LQG3" s="99"/>
      <c r="LQH3" s="99"/>
      <c r="LQI3" s="99"/>
      <c r="LQJ3" s="99"/>
      <c r="LQK3" s="99"/>
      <c r="LQL3" s="99"/>
      <c r="LQM3" s="99"/>
      <c r="LQN3" s="99"/>
      <c r="LQO3" s="99"/>
      <c r="LQP3" s="99"/>
      <c r="LQQ3" s="99"/>
      <c r="LQR3" s="99"/>
      <c r="LQS3" s="99"/>
      <c r="LQT3" s="99"/>
      <c r="LQU3" s="99"/>
      <c r="LQV3" s="99"/>
      <c r="LQW3" s="99"/>
      <c r="LQX3" s="99"/>
      <c r="LQY3" s="99"/>
      <c r="LQZ3" s="99"/>
      <c r="LRA3" s="99"/>
      <c r="LRB3" s="99"/>
      <c r="LRC3" s="99"/>
      <c r="LRD3" s="99"/>
      <c r="LRE3" s="99"/>
      <c r="LRF3" s="99"/>
      <c r="LRG3" s="99"/>
      <c r="LRH3" s="99"/>
      <c r="LRI3" s="99"/>
      <c r="LRJ3" s="99"/>
      <c r="LRK3" s="99"/>
      <c r="LRL3" s="99"/>
      <c r="LRM3" s="99"/>
      <c r="LRN3" s="99"/>
      <c r="LRO3" s="99"/>
      <c r="LRP3" s="99"/>
      <c r="LRQ3" s="99"/>
      <c r="LRR3" s="99"/>
      <c r="LRS3" s="99"/>
      <c r="LRT3" s="99"/>
      <c r="LRU3" s="99"/>
      <c r="LRV3" s="99"/>
      <c r="LRW3" s="99"/>
      <c r="LRX3" s="99"/>
      <c r="LRY3" s="99"/>
      <c r="LRZ3" s="99"/>
      <c r="LSA3" s="99"/>
      <c r="LSB3" s="99"/>
      <c r="LSC3" s="99"/>
      <c r="LSD3" s="99"/>
      <c r="LSE3" s="99"/>
      <c r="LSF3" s="99"/>
      <c r="LSG3" s="99"/>
      <c r="LSH3" s="99"/>
      <c r="LSI3" s="99"/>
      <c r="LSJ3" s="99"/>
      <c r="LSK3" s="99"/>
      <c r="LSL3" s="99"/>
      <c r="LSM3" s="99"/>
      <c r="LSN3" s="99"/>
      <c r="LSO3" s="99"/>
      <c r="LSP3" s="99"/>
      <c r="LSQ3" s="99"/>
      <c r="LSR3" s="99"/>
      <c r="LSS3" s="99"/>
      <c r="LST3" s="99"/>
      <c r="LSU3" s="99"/>
      <c r="LSV3" s="99"/>
      <c r="LSW3" s="99"/>
      <c r="LSX3" s="99"/>
      <c r="LSY3" s="99"/>
      <c r="LSZ3" s="99"/>
      <c r="LTA3" s="99"/>
      <c r="LTB3" s="99"/>
      <c r="LTC3" s="99"/>
      <c r="LTD3" s="99"/>
      <c r="LTE3" s="99"/>
      <c r="LTF3" s="99"/>
      <c r="LTG3" s="99"/>
      <c r="LTH3" s="99"/>
      <c r="LTI3" s="99"/>
      <c r="LTJ3" s="99"/>
      <c r="LTK3" s="99"/>
      <c r="LTL3" s="99"/>
      <c r="LTM3" s="99"/>
      <c r="LTN3" s="99"/>
      <c r="LTO3" s="99"/>
      <c r="LTP3" s="99"/>
      <c r="LTQ3" s="99"/>
      <c r="LTR3" s="99"/>
      <c r="LTS3" s="99"/>
      <c r="LTT3" s="99"/>
      <c r="LTU3" s="99"/>
      <c r="LTV3" s="99"/>
      <c r="LTW3" s="99"/>
      <c r="LTX3" s="99"/>
      <c r="LTY3" s="99"/>
      <c r="LTZ3" s="99"/>
      <c r="LUA3" s="99"/>
      <c r="LUB3" s="99"/>
      <c r="LUC3" s="99"/>
      <c r="LUD3" s="99"/>
      <c r="LUE3" s="99"/>
      <c r="LUF3" s="99"/>
      <c r="LUG3" s="99"/>
      <c r="LUH3" s="99"/>
      <c r="LUI3" s="99"/>
      <c r="LUJ3" s="99"/>
      <c r="LUK3" s="99"/>
      <c r="LUL3" s="99"/>
      <c r="LUM3" s="99"/>
      <c r="LUN3" s="99"/>
      <c r="LUO3" s="99"/>
      <c r="LUP3" s="99"/>
      <c r="LUQ3" s="99"/>
      <c r="LUR3" s="99"/>
      <c r="LUS3" s="99"/>
      <c r="LUT3" s="99"/>
      <c r="LUU3" s="99"/>
      <c r="LUV3" s="99"/>
      <c r="LUW3" s="99"/>
      <c r="LUX3" s="99"/>
      <c r="LUY3" s="99"/>
      <c r="LUZ3" s="99"/>
      <c r="LVA3" s="99"/>
      <c r="LVB3" s="99"/>
      <c r="LVC3" s="99"/>
      <c r="LVD3" s="99"/>
      <c r="LVE3" s="99"/>
      <c r="LVF3" s="99"/>
      <c r="LVG3" s="99"/>
      <c r="LVH3" s="99"/>
      <c r="LVI3" s="99"/>
      <c r="LVJ3" s="99"/>
      <c r="LVK3" s="99"/>
      <c r="LVL3" s="99"/>
      <c r="LVM3" s="99"/>
      <c r="LVN3" s="99"/>
      <c r="LVO3" s="99"/>
      <c r="LVP3" s="99"/>
      <c r="LVQ3" s="99"/>
      <c r="LVR3" s="99"/>
      <c r="LVS3" s="99"/>
      <c r="LVT3" s="99"/>
      <c r="LVU3" s="99"/>
      <c r="LVV3" s="99"/>
      <c r="LVW3" s="99"/>
      <c r="LVX3" s="99"/>
      <c r="LVY3" s="99"/>
      <c r="LVZ3" s="99"/>
      <c r="LWA3" s="99"/>
      <c r="LWB3" s="99"/>
      <c r="LWC3" s="99"/>
      <c r="LWD3" s="99"/>
      <c r="LWE3" s="99"/>
      <c r="LWF3" s="99"/>
      <c r="LWG3" s="99"/>
      <c r="LWH3" s="99"/>
      <c r="LWI3" s="99"/>
      <c r="LWJ3" s="99"/>
      <c r="LWK3" s="99"/>
      <c r="LWL3" s="99"/>
      <c r="LWM3" s="99"/>
      <c r="LWN3" s="99"/>
      <c r="LWO3" s="99"/>
      <c r="LWP3" s="99"/>
      <c r="LWQ3" s="99"/>
      <c r="LWR3" s="99"/>
      <c r="LWS3" s="99"/>
      <c r="LWT3" s="99"/>
      <c r="LWU3" s="99"/>
      <c r="LWV3" s="99"/>
      <c r="LWW3" s="99"/>
      <c r="LWX3" s="99"/>
      <c r="LWY3" s="99"/>
      <c r="LWZ3" s="99"/>
      <c r="LXA3" s="99"/>
      <c r="LXB3" s="99"/>
      <c r="LXC3" s="99"/>
      <c r="LXD3" s="99"/>
      <c r="LXE3" s="99"/>
      <c r="LXF3" s="99"/>
      <c r="LXG3" s="99"/>
      <c r="LXH3" s="99"/>
      <c r="LXI3" s="99"/>
      <c r="LXJ3" s="99"/>
      <c r="LXK3" s="99"/>
      <c r="LXL3" s="99"/>
      <c r="LXM3" s="99"/>
      <c r="LXN3" s="99"/>
      <c r="LXO3" s="99"/>
      <c r="LXP3" s="99"/>
      <c r="LXQ3" s="99"/>
      <c r="LXR3" s="99"/>
      <c r="LXS3" s="99"/>
      <c r="LXT3" s="99"/>
      <c r="LXU3" s="99"/>
      <c r="LXV3" s="99"/>
      <c r="LXW3" s="99"/>
      <c r="LXX3" s="99"/>
      <c r="LXY3" s="99"/>
      <c r="LXZ3" s="99"/>
      <c r="LYA3" s="99"/>
      <c r="LYB3" s="99"/>
      <c r="LYC3" s="99"/>
      <c r="LYD3" s="99"/>
      <c r="LYE3" s="99"/>
      <c r="LYF3" s="99"/>
      <c r="LYG3" s="99"/>
      <c r="LYH3" s="99"/>
      <c r="LYI3" s="99"/>
      <c r="LYJ3" s="99"/>
      <c r="LYK3" s="99"/>
      <c r="LYL3" s="99"/>
      <c r="LYM3" s="99"/>
      <c r="LYN3" s="99"/>
      <c r="LYO3" s="99"/>
      <c r="LYP3" s="99"/>
      <c r="LYQ3" s="99"/>
      <c r="LYR3" s="99"/>
      <c r="LYS3" s="99"/>
      <c r="LYT3" s="99"/>
      <c r="LYU3" s="99"/>
      <c r="LYV3" s="99"/>
      <c r="LYW3" s="99"/>
      <c r="LYX3" s="99"/>
      <c r="LYY3" s="99"/>
      <c r="LYZ3" s="99"/>
      <c r="LZA3" s="99"/>
      <c r="LZB3" s="99"/>
      <c r="LZC3" s="99"/>
      <c r="LZD3" s="99"/>
      <c r="LZE3" s="99"/>
      <c r="LZF3" s="99"/>
      <c r="LZG3" s="99"/>
      <c r="LZH3" s="99"/>
      <c r="LZI3" s="99"/>
      <c r="LZJ3" s="99"/>
      <c r="LZK3" s="99"/>
      <c r="LZL3" s="99"/>
      <c r="LZM3" s="99"/>
      <c r="LZN3" s="99"/>
      <c r="LZO3" s="99"/>
      <c r="LZP3" s="99"/>
      <c r="LZQ3" s="99"/>
      <c r="LZR3" s="99"/>
      <c r="LZS3" s="99"/>
      <c r="LZT3" s="99"/>
      <c r="LZU3" s="99"/>
      <c r="LZV3" s="99"/>
      <c r="LZW3" s="99"/>
      <c r="LZX3" s="99"/>
      <c r="LZY3" s="99"/>
      <c r="LZZ3" s="99"/>
      <c r="MAA3" s="99"/>
      <c r="MAB3" s="99"/>
      <c r="MAC3" s="99"/>
      <c r="MAD3" s="99"/>
      <c r="MAE3" s="99"/>
      <c r="MAF3" s="99"/>
      <c r="MAG3" s="99"/>
      <c r="MAH3" s="99"/>
      <c r="MAI3" s="99"/>
      <c r="MAJ3" s="99"/>
      <c r="MAK3" s="99"/>
      <c r="MAL3" s="99"/>
      <c r="MAM3" s="99"/>
      <c r="MAN3" s="99"/>
      <c r="MAO3" s="99"/>
      <c r="MAP3" s="99"/>
      <c r="MAQ3" s="99"/>
      <c r="MAR3" s="99"/>
      <c r="MAS3" s="99"/>
      <c r="MAT3" s="99"/>
      <c r="MAU3" s="99"/>
      <c r="MAV3" s="99"/>
      <c r="MAW3" s="99"/>
      <c r="MAX3" s="99"/>
      <c r="MAY3" s="99"/>
      <c r="MAZ3" s="99"/>
      <c r="MBA3" s="99"/>
      <c r="MBB3" s="99"/>
      <c r="MBC3" s="99"/>
      <c r="MBD3" s="99"/>
      <c r="MBE3" s="99"/>
      <c r="MBF3" s="99"/>
      <c r="MBG3" s="99"/>
      <c r="MBH3" s="99"/>
      <c r="MBI3" s="99"/>
      <c r="MBJ3" s="99"/>
      <c r="MBK3" s="99"/>
      <c r="MBL3" s="99"/>
      <c r="MBM3" s="99"/>
      <c r="MBN3" s="99"/>
      <c r="MBO3" s="99"/>
      <c r="MBP3" s="99"/>
      <c r="MBQ3" s="99"/>
      <c r="MBR3" s="99"/>
      <c r="MBS3" s="99"/>
      <c r="MBT3" s="99"/>
      <c r="MBU3" s="99"/>
      <c r="MBV3" s="99"/>
      <c r="MBW3" s="99"/>
      <c r="MBX3" s="99"/>
      <c r="MBY3" s="99"/>
      <c r="MBZ3" s="99"/>
      <c r="MCA3" s="99"/>
      <c r="MCB3" s="99"/>
      <c r="MCC3" s="99"/>
      <c r="MCD3" s="99"/>
      <c r="MCE3" s="99"/>
      <c r="MCF3" s="99"/>
      <c r="MCG3" s="99"/>
      <c r="MCH3" s="99"/>
      <c r="MCI3" s="99"/>
      <c r="MCJ3" s="99"/>
      <c r="MCK3" s="99"/>
      <c r="MCL3" s="99"/>
      <c r="MCM3" s="99"/>
      <c r="MCN3" s="99"/>
      <c r="MCO3" s="99"/>
      <c r="MCP3" s="99"/>
      <c r="MCQ3" s="99"/>
      <c r="MCR3" s="99"/>
      <c r="MCS3" s="99"/>
      <c r="MCT3" s="99"/>
      <c r="MCU3" s="99"/>
      <c r="MCV3" s="99"/>
      <c r="MCW3" s="99"/>
      <c r="MCX3" s="99"/>
      <c r="MCY3" s="99"/>
      <c r="MCZ3" s="99"/>
      <c r="MDA3" s="99"/>
      <c r="MDB3" s="99"/>
      <c r="MDC3" s="99"/>
      <c r="MDD3" s="99"/>
      <c r="MDE3" s="99"/>
      <c r="MDF3" s="99"/>
      <c r="MDG3" s="99"/>
      <c r="MDH3" s="99"/>
      <c r="MDI3" s="99"/>
      <c r="MDJ3" s="99"/>
      <c r="MDK3" s="99"/>
      <c r="MDL3" s="99"/>
      <c r="MDM3" s="99"/>
      <c r="MDN3" s="99"/>
      <c r="MDO3" s="99"/>
      <c r="MDP3" s="99"/>
      <c r="MDQ3" s="99"/>
      <c r="MDR3" s="99"/>
      <c r="MDS3" s="99"/>
      <c r="MDT3" s="99"/>
      <c r="MDU3" s="99"/>
      <c r="MDV3" s="99"/>
      <c r="MDW3" s="99"/>
      <c r="MDX3" s="99"/>
      <c r="MDY3" s="99"/>
      <c r="MDZ3" s="99"/>
      <c r="MEA3" s="99"/>
      <c r="MEB3" s="99"/>
      <c r="MEC3" s="99"/>
      <c r="MED3" s="99"/>
      <c r="MEE3" s="99"/>
      <c r="MEF3" s="99"/>
      <c r="MEG3" s="99"/>
      <c r="MEH3" s="99"/>
      <c r="MEI3" s="99"/>
      <c r="MEJ3" s="99"/>
      <c r="MEK3" s="99"/>
      <c r="MEL3" s="99"/>
      <c r="MEM3" s="99"/>
      <c r="MEN3" s="99"/>
      <c r="MEO3" s="99"/>
      <c r="MEP3" s="99"/>
      <c r="MEQ3" s="99"/>
      <c r="MER3" s="99"/>
      <c r="MES3" s="99"/>
      <c r="MET3" s="99"/>
      <c r="MEU3" s="99"/>
      <c r="MEV3" s="99"/>
      <c r="MEW3" s="99"/>
      <c r="MEX3" s="99"/>
      <c r="MEY3" s="99"/>
      <c r="MEZ3" s="99"/>
      <c r="MFA3" s="99"/>
      <c r="MFB3" s="99"/>
      <c r="MFC3" s="99"/>
      <c r="MFD3" s="99"/>
      <c r="MFE3" s="99"/>
      <c r="MFF3" s="99"/>
      <c r="MFG3" s="99"/>
      <c r="MFH3" s="99"/>
      <c r="MFI3" s="99"/>
      <c r="MFJ3" s="99"/>
      <c r="MFK3" s="99"/>
      <c r="MFL3" s="99"/>
      <c r="MFM3" s="99"/>
      <c r="MFN3" s="99"/>
      <c r="MFO3" s="99"/>
      <c r="MFP3" s="99"/>
      <c r="MFQ3" s="99"/>
      <c r="MFR3" s="99"/>
      <c r="MFS3" s="99"/>
      <c r="MFT3" s="99"/>
      <c r="MFU3" s="99"/>
      <c r="MFV3" s="99"/>
      <c r="MFW3" s="99"/>
      <c r="MFX3" s="99"/>
      <c r="MFY3" s="99"/>
      <c r="MFZ3" s="99"/>
      <c r="MGA3" s="99"/>
      <c r="MGB3" s="99"/>
      <c r="MGC3" s="99"/>
      <c r="MGD3" s="99"/>
      <c r="MGE3" s="99"/>
      <c r="MGF3" s="99"/>
      <c r="MGG3" s="99"/>
      <c r="MGH3" s="99"/>
      <c r="MGI3" s="99"/>
      <c r="MGJ3" s="99"/>
      <c r="MGK3" s="99"/>
      <c r="MGL3" s="99"/>
      <c r="MGM3" s="99"/>
      <c r="MGN3" s="99"/>
      <c r="MGO3" s="99"/>
      <c r="MGP3" s="99"/>
      <c r="MGQ3" s="99"/>
      <c r="MGR3" s="99"/>
      <c r="MGS3" s="99"/>
      <c r="MGT3" s="99"/>
      <c r="MGU3" s="99"/>
      <c r="MGV3" s="99"/>
      <c r="MGW3" s="99"/>
      <c r="MGX3" s="99"/>
      <c r="MGY3" s="99"/>
      <c r="MGZ3" s="99"/>
      <c r="MHA3" s="99"/>
      <c r="MHB3" s="99"/>
      <c r="MHC3" s="99"/>
      <c r="MHD3" s="99"/>
      <c r="MHE3" s="99"/>
      <c r="MHF3" s="99"/>
      <c r="MHG3" s="99"/>
      <c r="MHH3" s="99"/>
      <c r="MHI3" s="99"/>
      <c r="MHJ3" s="99"/>
      <c r="MHK3" s="99"/>
      <c r="MHL3" s="99"/>
      <c r="MHM3" s="99"/>
      <c r="MHN3" s="99"/>
      <c r="MHO3" s="99"/>
      <c r="MHP3" s="99"/>
      <c r="MHQ3" s="99"/>
      <c r="MHR3" s="99"/>
      <c r="MHS3" s="99"/>
      <c r="MHT3" s="99"/>
      <c r="MHU3" s="99"/>
      <c r="MHV3" s="99"/>
      <c r="MHW3" s="99"/>
      <c r="MHX3" s="99"/>
      <c r="MHY3" s="99"/>
      <c r="MHZ3" s="99"/>
      <c r="MIA3" s="99"/>
      <c r="MIB3" s="99"/>
      <c r="MIC3" s="99"/>
      <c r="MID3" s="99"/>
      <c r="MIE3" s="99"/>
      <c r="MIF3" s="99"/>
      <c r="MIG3" s="99"/>
      <c r="MIH3" s="99"/>
      <c r="MII3" s="99"/>
      <c r="MIJ3" s="99"/>
      <c r="MIK3" s="99"/>
      <c r="MIL3" s="99"/>
      <c r="MIM3" s="99"/>
      <c r="MIN3" s="99"/>
      <c r="MIO3" s="99"/>
      <c r="MIP3" s="99"/>
      <c r="MIQ3" s="99"/>
      <c r="MIR3" s="99"/>
      <c r="MIS3" s="99"/>
      <c r="MIT3" s="99"/>
      <c r="MIU3" s="99"/>
      <c r="MIV3" s="99"/>
      <c r="MIW3" s="99"/>
      <c r="MIX3" s="99"/>
      <c r="MIY3" s="99"/>
      <c r="MIZ3" s="99"/>
      <c r="MJA3" s="99"/>
      <c r="MJB3" s="99"/>
      <c r="MJC3" s="99"/>
      <c r="MJD3" s="99"/>
      <c r="MJE3" s="99"/>
      <c r="MJF3" s="99"/>
      <c r="MJG3" s="99"/>
      <c r="MJH3" s="99"/>
      <c r="MJI3" s="99"/>
      <c r="MJJ3" s="99"/>
      <c r="MJK3" s="99"/>
      <c r="MJL3" s="99"/>
      <c r="MJM3" s="99"/>
      <c r="MJN3" s="99"/>
      <c r="MJO3" s="99"/>
      <c r="MJP3" s="99"/>
      <c r="MJQ3" s="99"/>
      <c r="MJR3" s="99"/>
      <c r="MJS3" s="99"/>
      <c r="MJT3" s="99"/>
      <c r="MJU3" s="99"/>
      <c r="MJV3" s="99"/>
      <c r="MJW3" s="99"/>
      <c r="MJX3" s="99"/>
      <c r="MJY3" s="99"/>
      <c r="MJZ3" s="99"/>
      <c r="MKA3" s="99"/>
      <c r="MKB3" s="99"/>
      <c r="MKC3" s="99"/>
      <c r="MKD3" s="99"/>
      <c r="MKE3" s="99"/>
      <c r="MKF3" s="99"/>
      <c r="MKG3" s="99"/>
      <c r="MKH3" s="99"/>
      <c r="MKI3" s="99"/>
      <c r="MKJ3" s="99"/>
      <c r="MKK3" s="99"/>
      <c r="MKL3" s="99"/>
      <c r="MKM3" s="99"/>
      <c r="MKN3" s="99"/>
      <c r="MKO3" s="99"/>
      <c r="MKP3" s="99"/>
      <c r="MKQ3" s="99"/>
      <c r="MKR3" s="99"/>
      <c r="MKS3" s="99"/>
      <c r="MKT3" s="99"/>
      <c r="MKU3" s="99"/>
      <c r="MKV3" s="99"/>
      <c r="MKW3" s="99"/>
      <c r="MKX3" s="99"/>
      <c r="MKY3" s="99"/>
      <c r="MKZ3" s="99"/>
      <c r="MLA3" s="99"/>
      <c r="MLB3" s="99"/>
      <c r="MLC3" s="99"/>
      <c r="MLD3" s="99"/>
      <c r="MLE3" s="99"/>
      <c r="MLF3" s="99"/>
      <c r="MLG3" s="99"/>
      <c r="MLH3" s="99"/>
      <c r="MLI3" s="99"/>
      <c r="MLJ3" s="99"/>
      <c r="MLK3" s="99"/>
      <c r="MLL3" s="99"/>
      <c r="MLM3" s="99"/>
      <c r="MLN3" s="99"/>
      <c r="MLO3" s="99"/>
      <c r="MLP3" s="99"/>
      <c r="MLQ3" s="99"/>
      <c r="MLR3" s="99"/>
      <c r="MLS3" s="99"/>
      <c r="MLT3" s="99"/>
      <c r="MLU3" s="99"/>
      <c r="MLV3" s="99"/>
      <c r="MLW3" s="99"/>
      <c r="MLX3" s="99"/>
      <c r="MLY3" s="99"/>
      <c r="MLZ3" s="99"/>
      <c r="MMA3" s="99"/>
      <c r="MMB3" s="99"/>
      <c r="MMC3" s="99"/>
      <c r="MMD3" s="99"/>
      <c r="MME3" s="99"/>
      <c r="MMF3" s="99"/>
      <c r="MMG3" s="99"/>
      <c r="MMH3" s="99"/>
      <c r="MMI3" s="99"/>
      <c r="MMJ3" s="99"/>
      <c r="MMK3" s="99"/>
      <c r="MML3" s="99"/>
      <c r="MMM3" s="99"/>
      <c r="MMN3" s="99"/>
      <c r="MMO3" s="99"/>
      <c r="MMP3" s="99"/>
      <c r="MMQ3" s="99"/>
      <c r="MMR3" s="99"/>
      <c r="MMS3" s="99"/>
      <c r="MMT3" s="99"/>
      <c r="MMU3" s="99"/>
      <c r="MMV3" s="99"/>
      <c r="MMW3" s="99"/>
      <c r="MMX3" s="99"/>
      <c r="MMY3" s="99"/>
      <c r="MMZ3" s="99"/>
      <c r="MNA3" s="99"/>
      <c r="MNB3" s="99"/>
      <c r="MNC3" s="99"/>
      <c r="MND3" s="99"/>
      <c r="MNE3" s="99"/>
      <c r="MNF3" s="99"/>
      <c r="MNG3" s="99"/>
      <c r="MNH3" s="99"/>
      <c r="MNI3" s="99"/>
      <c r="MNJ3" s="99"/>
      <c r="MNK3" s="99"/>
      <c r="MNL3" s="99"/>
      <c r="MNM3" s="99"/>
      <c r="MNN3" s="99"/>
      <c r="MNO3" s="99"/>
      <c r="MNP3" s="99"/>
      <c r="MNQ3" s="99"/>
      <c r="MNR3" s="99"/>
      <c r="MNS3" s="99"/>
      <c r="MNT3" s="99"/>
      <c r="MNU3" s="99"/>
      <c r="MNV3" s="99"/>
      <c r="MNW3" s="99"/>
      <c r="MNX3" s="99"/>
      <c r="MNY3" s="99"/>
      <c r="MNZ3" s="99"/>
      <c r="MOA3" s="99"/>
      <c r="MOB3" s="99"/>
      <c r="MOC3" s="99"/>
      <c r="MOD3" s="99"/>
      <c r="MOE3" s="99"/>
      <c r="MOF3" s="99"/>
      <c r="MOG3" s="99"/>
      <c r="MOH3" s="99"/>
      <c r="MOI3" s="99"/>
      <c r="MOJ3" s="99"/>
      <c r="MOK3" s="99"/>
      <c r="MOL3" s="99"/>
      <c r="MOM3" s="99"/>
      <c r="MON3" s="99"/>
      <c r="MOO3" s="99"/>
      <c r="MOP3" s="99"/>
      <c r="MOQ3" s="99"/>
      <c r="MOR3" s="99"/>
      <c r="MOS3" s="99"/>
      <c r="MOT3" s="99"/>
      <c r="MOU3" s="99"/>
      <c r="MOV3" s="99"/>
      <c r="MOW3" s="99"/>
      <c r="MOX3" s="99"/>
      <c r="MOY3" s="99"/>
      <c r="MOZ3" s="99"/>
      <c r="MPA3" s="99"/>
      <c r="MPB3" s="99"/>
      <c r="MPC3" s="99"/>
      <c r="MPD3" s="99"/>
      <c r="MPE3" s="99"/>
      <c r="MPF3" s="99"/>
      <c r="MPG3" s="99"/>
      <c r="MPH3" s="99"/>
      <c r="MPI3" s="99"/>
      <c r="MPJ3" s="99"/>
      <c r="MPK3" s="99"/>
      <c r="MPL3" s="99"/>
      <c r="MPM3" s="99"/>
      <c r="MPN3" s="99"/>
      <c r="MPO3" s="99"/>
      <c r="MPP3" s="99"/>
      <c r="MPQ3" s="99"/>
      <c r="MPR3" s="99"/>
      <c r="MPS3" s="99"/>
      <c r="MPT3" s="99"/>
      <c r="MPU3" s="99"/>
      <c r="MPV3" s="99"/>
      <c r="MPW3" s="99"/>
      <c r="MPX3" s="99"/>
      <c r="MPY3" s="99"/>
      <c r="MPZ3" s="99"/>
      <c r="MQA3" s="99"/>
      <c r="MQB3" s="99"/>
      <c r="MQC3" s="99"/>
      <c r="MQD3" s="99"/>
      <c r="MQE3" s="99"/>
      <c r="MQF3" s="99"/>
      <c r="MQG3" s="99"/>
      <c r="MQH3" s="99"/>
      <c r="MQI3" s="99"/>
      <c r="MQJ3" s="99"/>
      <c r="MQK3" s="99"/>
      <c r="MQL3" s="99"/>
      <c r="MQM3" s="99"/>
      <c r="MQN3" s="99"/>
      <c r="MQO3" s="99"/>
      <c r="MQP3" s="99"/>
      <c r="MQQ3" s="99"/>
      <c r="MQR3" s="99"/>
      <c r="MQS3" s="99"/>
      <c r="MQT3" s="99"/>
      <c r="MQU3" s="99"/>
      <c r="MQV3" s="99"/>
      <c r="MQW3" s="99"/>
      <c r="MQX3" s="99"/>
      <c r="MQY3" s="99"/>
      <c r="MQZ3" s="99"/>
      <c r="MRA3" s="99"/>
      <c r="MRB3" s="99"/>
      <c r="MRC3" s="99"/>
      <c r="MRD3" s="99"/>
      <c r="MRE3" s="99"/>
      <c r="MRF3" s="99"/>
      <c r="MRG3" s="99"/>
      <c r="MRH3" s="99"/>
      <c r="MRI3" s="99"/>
      <c r="MRJ3" s="99"/>
      <c r="MRK3" s="99"/>
      <c r="MRL3" s="99"/>
      <c r="MRM3" s="99"/>
      <c r="MRN3" s="99"/>
      <c r="MRO3" s="99"/>
      <c r="MRP3" s="99"/>
      <c r="MRQ3" s="99"/>
      <c r="MRR3" s="99"/>
      <c r="MRS3" s="99"/>
      <c r="MRT3" s="99"/>
      <c r="MRU3" s="99"/>
      <c r="MRV3" s="99"/>
      <c r="MRW3" s="99"/>
      <c r="MRX3" s="99"/>
      <c r="MRY3" s="99"/>
      <c r="MRZ3" s="99"/>
      <c r="MSA3" s="99"/>
      <c r="MSB3" s="99"/>
      <c r="MSC3" s="99"/>
      <c r="MSD3" s="99"/>
      <c r="MSE3" s="99"/>
      <c r="MSF3" s="99"/>
      <c r="MSG3" s="99"/>
      <c r="MSH3" s="99"/>
      <c r="MSI3" s="99"/>
      <c r="MSJ3" s="99"/>
      <c r="MSK3" s="99"/>
      <c r="MSL3" s="99"/>
      <c r="MSM3" s="99"/>
      <c r="MSN3" s="99"/>
      <c r="MSO3" s="99"/>
      <c r="MSP3" s="99"/>
      <c r="MSQ3" s="99"/>
      <c r="MSR3" s="99"/>
      <c r="MSS3" s="99"/>
      <c r="MST3" s="99"/>
      <c r="MSU3" s="99"/>
      <c r="MSV3" s="99"/>
      <c r="MSW3" s="99"/>
      <c r="MSX3" s="99"/>
      <c r="MSY3" s="99"/>
      <c r="MSZ3" s="99"/>
      <c r="MTA3" s="99"/>
      <c r="MTB3" s="99"/>
      <c r="MTC3" s="99"/>
      <c r="MTD3" s="99"/>
      <c r="MTE3" s="99"/>
      <c r="MTF3" s="99"/>
      <c r="MTG3" s="99"/>
      <c r="MTH3" s="99"/>
      <c r="MTI3" s="99"/>
      <c r="MTJ3" s="99"/>
      <c r="MTK3" s="99"/>
      <c r="MTL3" s="99"/>
      <c r="MTM3" s="99"/>
      <c r="MTN3" s="99"/>
      <c r="MTO3" s="99"/>
      <c r="MTP3" s="99"/>
      <c r="MTQ3" s="99"/>
      <c r="MTR3" s="99"/>
      <c r="MTS3" s="99"/>
      <c r="MTT3" s="99"/>
      <c r="MTU3" s="99"/>
      <c r="MTV3" s="99"/>
      <c r="MTW3" s="99"/>
      <c r="MTX3" s="99"/>
      <c r="MTY3" s="99"/>
      <c r="MTZ3" s="99"/>
      <c r="MUA3" s="99"/>
      <c r="MUB3" s="99"/>
      <c r="MUC3" s="99"/>
      <c r="MUD3" s="99"/>
      <c r="MUE3" s="99"/>
      <c r="MUF3" s="99"/>
      <c r="MUG3" s="99"/>
      <c r="MUH3" s="99"/>
      <c r="MUI3" s="99"/>
      <c r="MUJ3" s="99"/>
      <c r="MUK3" s="99"/>
      <c r="MUL3" s="99"/>
      <c r="MUM3" s="99"/>
      <c r="MUN3" s="99"/>
      <c r="MUO3" s="99"/>
      <c r="MUP3" s="99"/>
      <c r="MUQ3" s="99"/>
      <c r="MUR3" s="99"/>
      <c r="MUS3" s="99"/>
      <c r="MUT3" s="99"/>
      <c r="MUU3" s="99"/>
      <c r="MUV3" s="99"/>
      <c r="MUW3" s="99"/>
      <c r="MUX3" s="99"/>
      <c r="MUY3" s="99"/>
      <c r="MUZ3" s="99"/>
      <c r="MVA3" s="99"/>
      <c r="MVB3" s="99"/>
      <c r="MVC3" s="99"/>
      <c r="MVD3" s="99"/>
      <c r="MVE3" s="99"/>
      <c r="MVF3" s="99"/>
      <c r="MVG3" s="99"/>
      <c r="MVH3" s="99"/>
      <c r="MVI3" s="99"/>
      <c r="MVJ3" s="99"/>
      <c r="MVK3" s="99"/>
      <c r="MVL3" s="99"/>
      <c r="MVM3" s="99"/>
      <c r="MVN3" s="99"/>
      <c r="MVO3" s="99"/>
      <c r="MVP3" s="99"/>
      <c r="MVQ3" s="99"/>
      <c r="MVR3" s="99"/>
      <c r="MVS3" s="99"/>
      <c r="MVT3" s="99"/>
      <c r="MVU3" s="99"/>
      <c r="MVV3" s="99"/>
      <c r="MVW3" s="99"/>
      <c r="MVX3" s="99"/>
      <c r="MVY3" s="99"/>
      <c r="MVZ3" s="99"/>
      <c r="MWA3" s="99"/>
      <c r="MWB3" s="99"/>
      <c r="MWC3" s="99"/>
      <c r="MWD3" s="99"/>
      <c r="MWE3" s="99"/>
      <c r="MWF3" s="99"/>
      <c r="MWG3" s="99"/>
      <c r="MWH3" s="99"/>
      <c r="MWI3" s="99"/>
      <c r="MWJ3" s="99"/>
      <c r="MWK3" s="99"/>
      <c r="MWL3" s="99"/>
      <c r="MWM3" s="99"/>
      <c r="MWN3" s="99"/>
      <c r="MWO3" s="99"/>
      <c r="MWP3" s="99"/>
      <c r="MWQ3" s="99"/>
      <c r="MWR3" s="99"/>
      <c r="MWS3" s="99"/>
      <c r="MWT3" s="99"/>
      <c r="MWU3" s="99"/>
      <c r="MWV3" s="99"/>
      <c r="MWW3" s="99"/>
      <c r="MWX3" s="99"/>
      <c r="MWY3" s="99"/>
      <c r="MWZ3" s="99"/>
      <c r="MXA3" s="99"/>
      <c r="MXB3" s="99"/>
      <c r="MXC3" s="99"/>
      <c r="MXD3" s="99"/>
      <c r="MXE3" s="99"/>
      <c r="MXF3" s="99"/>
      <c r="MXG3" s="99"/>
      <c r="MXH3" s="99"/>
      <c r="MXI3" s="99"/>
      <c r="MXJ3" s="99"/>
      <c r="MXK3" s="99"/>
      <c r="MXL3" s="99"/>
      <c r="MXM3" s="99"/>
      <c r="MXN3" s="99"/>
      <c r="MXO3" s="99"/>
      <c r="MXP3" s="99"/>
      <c r="MXQ3" s="99"/>
      <c r="MXR3" s="99"/>
      <c r="MXS3" s="99"/>
      <c r="MXT3" s="99"/>
      <c r="MXU3" s="99"/>
      <c r="MXV3" s="99"/>
      <c r="MXW3" s="99"/>
      <c r="MXX3" s="99"/>
      <c r="MXY3" s="99"/>
      <c r="MXZ3" s="99"/>
      <c r="MYA3" s="99"/>
      <c r="MYB3" s="99"/>
      <c r="MYC3" s="99"/>
      <c r="MYD3" s="99"/>
      <c r="MYE3" s="99"/>
      <c r="MYF3" s="99"/>
      <c r="MYG3" s="99"/>
      <c r="MYH3" s="99"/>
      <c r="MYI3" s="99"/>
      <c r="MYJ3" s="99"/>
      <c r="MYK3" s="99"/>
      <c r="MYL3" s="99"/>
      <c r="MYM3" s="99"/>
      <c r="MYN3" s="99"/>
      <c r="MYO3" s="99"/>
      <c r="MYP3" s="99"/>
      <c r="MYQ3" s="99"/>
      <c r="MYR3" s="99"/>
      <c r="MYS3" s="99"/>
      <c r="MYT3" s="99"/>
      <c r="MYU3" s="99"/>
      <c r="MYV3" s="99"/>
      <c r="MYW3" s="99"/>
      <c r="MYX3" s="99"/>
      <c r="MYY3" s="99"/>
      <c r="MYZ3" s="99"/>
      <c r="MZA3" s="99"/>
      <c r="MZB3" s="99"/>
      <c r="MZC3" s="99"/>
      <c r="MZD3" s="99"/>
      <c r="MZE3" s="99"/>
      <c r="MZF3" s="99"/>
      <c r="MZG3" s="99"/>
      <c r="MZH3" s="99"/>
      <c r="MZI3" s="99"/>
      <c r="MZJ3" s="99"/>
      <c r="MZK3" s="99"/>
      <c r="MZL3" s="99"/>
      <c r="MZM3" s="99"/>
      <c r="MZN3" s="99"/>
      <c r="MZO3" s="99"/>
      <c r="MZP3" s="99"/>
      <c r="MZQ3" s="99"/>
      <c r="MZR3" s="99"/>
      <c r="MZS3" s="99"/>
      <c r="MZT3" s="99"/>
      <c r="MZU3" s="99"/>
      <c r="MZV3" s="99"/>
      <c r="MZW3" s="99"/>
      <c r="MZX3" s="99"/>
      <c r="MZY3" s="99"/>
      <c r="MZZ3" s="99"/>
      <c r="NAA3" s="99"/>
      <c r="NAB3" s="99"/>
      <c r="NAC3" s="99"/>
      <c r="NAD3" s="99"/>
      <c r="NAE3" s="99"/>
      <c r="NAF3" s="99"/>
      <c r="NAG3" s="99"/>
      <c r="NAH3" s="99"/>
      <c r="NAI3" s="99"/>
      <c r="NAJ3" s="99"/>
      <c r="NAK3" s="99"/>
      <c r="NAL3" s="99"/>
      <c r="NAM3" s="99"/>
      <c r="NAN3" s="99"/>
      <c r="NAO3" s="99"/>
      <c r="NAP3" s="99"/>
      <c r="NAQ3" s="99"/>
      <c r="NAR3" s="99"/>
      <c r="NAS3" s="99"/>
      <c r="NAT3" s="99"/>
      <c r="NAU3" s="99"/>
      <c r="NAV3" s="99"/>
      <c r="NAW3" s="99"/>
      <c r="NAX3" s="99"/>
      <c r="NAY3" s="99"/>
      <c r="NAZ3" s="99"/>
      <c r="NBA3" s="99"/>
      <c r="NBB3" s="99"/>
      <c r="NBC3" s="99"/>
      <c r="NBD3" s="99"/>
      <c r="NBE3" s="99"/>
      <c r="NBF3" s="99"/>
      <c r="NBG3" s="99"/>
      <c r="NBH3" s="99"/>
      <c r="NBI3" s="99"/>
      <c r="NBJ3" s="99"/>
      <c r="NBK3" s="99"/>
      <c r="NBL3" s="99"/>
      <c r="NBM3" s="99"/>
      <c r="NBN3" s="99"/>
      <c r="NBO3" s="99"/>
      <c r="NBP3" s="99"/>
      <c r="NBQ3" s="99"/>
      <c r="NBR3" s="99"/>
      <c r="NBS3" s="99"/>
      <c r="NBT3" s="99"/>
      <c r="NBU3" s="99"/>
      <c r="NBV3" s="99"/>
      <c r="NBW3" s="99"/>
      <c r="NBX3" s="99"/>
      <c r="NBY3" s="99"/>
      <c r="NBZ3" s="99"/>
      <c r="NCA3" s="99"/>
      <c r="NCB3" s="99"/>
      <c r="NCC3" s="99"/>
      <c r="NCD3" s="99"/>
      <c r="NCE3" s="99"/>
      <c r="NCF3" s="99"/>
      <c r="NCG3" s="99"/>
      <c r="NCH3" s="99"/>
      <c r="NCI3" s="99"/>
      <c r="NCJ3" s="99"/>
      <c r="NCK3" s="99"/>
      <c r="NCL3" s="99"/>
      <c r="NCM3" s="99"/>
      <c r="NCN3" s="99"/>
      <c r="NCO3" s="99"/>
      <c r="NCP3" s="99"/>
      <c r="NCQ3" s="99"/>
      <c r="NCR3" s="99"/>
      <c r="NCS3" s="99"/>
      <c r="NCT3" s="99"/>
      <c r="NCU3" s="99"/>
      <c r="NCV3" s="99"/>
      <c r="NCW3" s="99"/>
      <c r="NCX3" s="99"/>
      <c r="NCY3" s="99"/>
      <c r="NCZ3" s="99"/>
      <c r="NDA3" s="99"/>
      <c r="NDB3" s="99"/>
      <c r="NDC3" s="99"/>
      <c r="NDD3" s="99"/>
      <c r="NDE3" s="99"/>
      <c r="NDF3" s="99"/>
      <c r="NDG3" s="99"/>
      <c r="NDH3" s="99"/>
      <c r="NDI3" s="99"/>
      <c r="NDJ3" s="99"/>
      <c r="NDK3" s="99"/>
      <c r="NDL3" s="99"/>
      <c r="NDM3" s="99"/>
      <c r="NDN3" s="99"/>
      <c r="NDO3" s="99"/>
      <c r="NDP3" s="99"/>
      <c r="NDQ3" s="99"/>
      <c r="NDR3" s="99"/>
      <c r="NDS3" s="99"/>
      <c r="NDT3" s="99"/>
      <c r="NDU3" s="99"/>
      <c r="NDV3" s="99"/>
      <c r="NDW3" s="99"/>
      <c r="NDX3" s="99"/>
      <c r="NDY3" s="99"/>
      <c r="NDZ3" s="99"/>
      <c r="NEA3" s="99"/>
      <c r="NEB3" s="99"/>
      <c r="NEC3" s="99"/>
      <c r="NED3" s="99"/>
      <c r="NEE3" s="99"/>
      <c r="NEF3" s="99"/>
      <c r="NEG3" s="99"/>
      <c r="NEH3" s="99"/>
      <c r="NEI3" s="99"/>
      <c r="NEJ3" s="99"/>
      <c r="NEK3" s="99"/>
      <c r="NEL3" s="99"/>
      <c r="NEM3" s="99"/>
      <c r="NEN3" s="99"/>
      <c r="NEO3" s="99"/>
      <c r="NEP3" s="99"/>
      <c r="NEQ3" s="99"/>
      <c r="NER3" s="99"/>
      <c r="NES3" s="99"/>
      <c r="NET3" s="99"/>
      <c r="NEU3" s="99"/>
      <c r="NEV3" s="99"/>
      <c r="NEW3" s="99"/>
      <c r="NEX3" s="99"/>
      <c r="NEY3" s="99"/>
      <c r="NEZ3" s="99"/>
      <c r="NFA3" s="99"/>
      <c r="NFB3" s="99"/>
      <c r="NFC3" s="99"/>
      <c r="NFD3" s="99"/>
      <c r="NFE3" s="99"/>
      <c r="NFF3" s="99"/>
      <c r="NFG3" s="99"/>
      <c r="NFH3" s="99"/>
      <c r="NFI3" s="99"/>
      <c r="NFJ3" s="99"/>
      <c r="NFK3" s="99"/>
      <c r="NFL3" s="99"/>
      <c r="NFM3" s="99"/>
      <c r="NFN3" s="99"/>
      <c r="NFO3" s="99"/>
      <c r="NFP3" s="99"/>
      <c r="NFQ3" s="99"/>
      <c r="NFR3" s="99"/>
      <c r="NFS3" s="99"/>
      <c r="NFT3" s="99"/>
      <c r="NFU3" s="99"/>
      <c r="NFV3" s="99"/>
      <c r="NFW3" s="99"/>
      <c r="NFX3" s="99"/>
      <c r="NFY3" s="99"/>
      <c r="NFZ3" s="99"/>
      <c r="NGA3" s="99"/>
      <c r="NGB3" s="99"/>
      <c r="NGC3" s="99"/>
      <c r="NGD3" s="99"/>
      <c r="NGE3" s="99"/>
      <c r="NGF3" s="99"/>
      <c r="NGG3" s="99"/>
      <c r="NGH3" s="99"/>
      <c r="NGI3" s="99"/>
      <c r="NGJ3" s="99"/>
      <c r="NGK3" s="99"/>
      <c r="NGL3" s="99"/>
      <c r="NGM3" s="99"/>
      <c r="NGN3" s="99"/>
      <c r="NGO3" s="99"/>
      <c r="NGP3" s="99"/>
      <c r="NGQ3" s="99"/>
      <c r="NGR3" s="99"/>
      <c r="NGS3" s="99"/>
      <c r="NGT3" s="99"/>
      <c r="NGU3" s="99"/>
      <c r="NGV3" s="99"/>
      <c r="NGW3" s="99"/>
      <c r="NGX3" s="99"/>
      <c r="NGY3" s="99"/>
      <c r="NGZ3" s="99"/>
      <c r="NHA3" s="99"/>
      <c r="NHB3" s="99"/>
      <c r="NHC3" s="99"/>
      <c r="NHD3" s="99"/>
      <c r="NHE3" s="99"/>
      <c r="NHF3" s="99"/>
      <c r="NHG3" s="99"/>
      <c r="NHH3" s="99"/>
      <c r="NHI3" s="99"/>
      <c r="NHJ3" s="99"/>
      <c r="NHK3" s="99"/>
      <c r="NHL3" s="99"/>
      <c r="NHM3" s="99"/>
      <c r="NHN3" s="99"/>
      <c r="NHO3" s="99"/>
      <c r="NHP3" s="99"/>
      <c r="NHQ3" s="99"/>
      <c r="NHR3" s="99"/>
      <c r="NHS3" s="99"/>
      <c r="NHT3" s="99"/>
      <c r="NHU3" s="99"/>
      <c r="NHV3" s="99"/>
      <c r="NHW3" s="99"/>
      <c r="NHX3" s="99"/>
      <c r="NHY3" s="99"/>
      <c r="NHZ3" s="99"/>
      <c r="NIA3" s="99"/>
      <c r="NIB3" s="99"/>
      <c r="NIC3" s="99"/>
      <c r="NID3" s="99"/>
      <c r="NIE3" s="99"/>
      <c r="NIF3" s="99"/>
      <c r="NIG3" s="99"/>
      <c r="NIH3" s="99"/>
      <c r="NII3" s="99"/>
      <c r="NIJ3" s="99"/>
      <c r="NIK3" s="99"/>
      <c r="NIL3" s="99"/>
      <c r="NIM3" s="99"/>
      <c r="NIN3" s="99"/>
      <c r="NIO3" s="99"/>
      <c r="NIP3" s="99"/>
      <c r="NIQ3" s="99"/>
      <c r="NIR3" s="99"/>
      <c r="NIS3" s="99"/>
      <c r="NIT3" s="99"/>
      <c r="NIU3" s="99"/>
      <c r="NIV3" s="99"/>
      <c r="NIW3" s="99"/>
      <c r="NIX3" s="99"/>
      <c r="NIY3" s="99"/>
      <c r="NIZ3" s="99"/>
      <c r="NJA3" s="99"/>
      <c r="NJB3" s="99"/>
      <c r="NJC3" s="99"/>
      <c r="NJD3" s="99"/>
      <c r="NJE3" s="99"/>
      <c r="NJF3" s="99"/>
      <c r="NJG3" s="99"/>
      <c r="NJH3" s="99"/>
      <c r="NJI3" s="99"/>
      <c r="NJJ3" s="99"/>
      <c r="NJK3" s="99"/>
      <c r="NJL3" s="99"/>
      <c r="NJM3" s="99"/>
      <c r="NJN3" s="99"/>
      <c r="NJO3" s="99"/>
      <c r="NJP3" s="99"/>
      <c r="NJQ3" s="99"/>
      <c r="NJR3" s="99"/>
      <c r="NJS3" s="99"/>
      <c r="NJT3" s="99"/>
      <c r="NJU3" s="99"/>
      <c r="NJV3" s="99"/>
      <c r="NJW3" s="99"/>
      <c r="NJX3" s="99"/>
      <c r="NJY3" s="99"/>
      <c r="NJZ3" s="99"/>
      <c r="NKA3" s="99"/>
      <c r="NKB3" s="99"/>
      <c r="NKC3" s="99"/>
      <c r="NKD3" s="99"/>
      <c r="NKE3" s="99"/>
      <c r="NKF3" s="99"/>
      <c r="NKG3" s="99"/>
      <c r="NKH3" s="99"/>
      <c r="NKI3" s="99"/>
      <c r="NKJ3" s="99"/>
      <c r="NKK3" s="99"/>
      <c r="NKL3" s="99"/>
      <c r="NKM3" s="99"/>
      <c r="NKN3" s="99"/>
      <c r="NKO3" s="99"/>
      <c r="NKP3" s="99"/>
      <c r="NKQ3" s="99"/>
      <c r="NKR3" s="99"/>
      <c r="NKS3" s="99"/>
      <c r="NKT3" s="99"/>
      <c r="NKU3" s="99"/>
      <c r="NKV3" s="99"/>
      <c r="NKW3" s="99"/>
      <c r="NKX3" s="99"/>
      <c r="NKY3" s="99"/>
      <c r="NKZ3" s="99"/>
      <c r="NLA3" s="99"/>
      <c r="NLB3" s="99"/>
      <c r="NLC3" s="99"/>
      <c r="NLD3" s="99"/>
      <c r="NLE3" s="99"/>
      <c r="NLF3" s="99"/>
      <c r="NLG3" s="99"/>
      <c r="NLH3" s="99"/>
      <c r="NLI3" s="99"/>
      <c r="NLJ3" s="99"/>
      <c r="NLK3" s="99"/>
      <c r="NLL3" s="99"/>
      <c r="NLM3" s="99"/>
      <c r="NLN3" s="99"/>
      <c r="NLO3" s="99"/>
      <c r="NLP3" s="99"/>
      <c r="NLQ3" s="99"/>
      <c r="NLR3" s="99"/>
      <c r="NLS3" s="99"/>
      <c r="NLT3" s="99"/>
      <c r="NLU3" s="99"/>
      <c r="NLV3" s="99"/>
      <c r="NLW3" s="99"/>
      <c r="NLX3" s="99"/>
      <c r="NLY3" s="99"/>
      <c r="NLZ3" s="99"/>
      <c r="NMA3" s="99"/>
      <c r="NMB3" s="99"/>
      <c r="NMC3" s="99"/>
      <c r="NMD3" s="99"/>
      <c r="NME3" s="99"/>
      <c r="NMF3" s="99"/>
      <c r="NMG3" s="99"/>
      <c r="NMH3" s="99"/>
      <c r="NMI3" s="99"/>
      <c r="NMJ3" s="99"/>
      <c r="NMK3" s="99"/>
      <c r="NML3" s="99"/>
      <c r="NMM3" s="99"/>
      <c r="NMN3" s="99"/>
      <c r="NMO3" s="99"/>
      <c r="NMP3" s="99"/>
      <c r="NMQ3" s="99"/>
      <c r="NMR3" s="99"/>
      <c r="NMS3" s="99"/>
      <c r="NMT3" s="99"/>
      <c r="NMU3" s="99"/>
      <c r="NMV3" s="99"/>
      <c r="NMW3" s="99"/>
      <c r="NMX3" s="99"/>
      <c r="NMY3" s="99"/>
      <c r="NMZ3" s="99"/>
      <c r="NNA3" s="99"/>
      <c r="NNB3" s="99"/>
      <c r="NNC3" s="99"/>
      <c r="NND3" s="99"/>
      <c r="NNE3" s="99"/>
      <c r="NNF3" s="99"/>
      <c r="NNG3" s="99"/>
      <c r="NNH3" s="99"/>
      <c r="NNI3" s="99"/>
      <c r="NNJ3" s="99"/>
      <c r="NNK3" s="99"/>
      <c r="NNL3" s="99"/>
      <c r="NNM3" s="99"/>
      <c r="NNN3" s="99"/>
      <c r="NNO3" s="99"/>
      <c r="NNP3" s="99"/>
      <c r="NNQ3" s="99"/>
      <c r="NNR3" s="99"/>
      <c r="NNS3" s="99"/>
      <c r="NNT3" s="99"/>
      <c r="NNU3" s="99"/>
      <c r="NNV3" s="99"/>
      <c r="NNW3" s="99"/>
      <c r="NNX3" s="99"/>
      <c r="NNY3" s="99"/>
      <c r="NNZ3" s="99"/>
      <c r="NOA3" s="99"/>
      <c r="NOB3" s="99"/>
      <c r="NOC3" s="99"/>
      <c r="NOD3" s="99"/>
      <c r="NOE3" s="99"/>
      <c r="NOF3" s="99"/>
      <c r="NOG3" s="99"/>
      <c r="NOH3" s="99"/>
      <c r="NOI3" s="99"/>
      <c r="NOJ3" s="99"/>
      <c r="NOK3" s="99"/>
      <c r="NOL3" s="99"/>
      <c r="NOM3" s="99"/>
      <c r="NON3" s="99"/>
      <c r="NOO3" s="99"/>
      <c r="NOP3" s="99"/>
      <c r="NOQ3" s="99"/>
      <c r="NOR3" s="99"/>
      <c r="NOS3" s="99"/>
      <c r="NOT3" s="99"/>
      <c r="NOU3" s="99"/>
      <c r="NOV3" s="99"/>
      <c r="NOW3" s="99"/>
      <c r="NOX3" s="99"/>
      <c r="NOY3" s="99"/>
      <c r="NOZ3" s="99"/>
      <c r="NPA3" s="99"/>
      <c r="NPB3" s="99"/>
      <c r="NPC3" s="99"/>
      <c r="NPD3" s="99"/>
      <c r="NPE3" s="99"/>
      <c r="NPF3" s="99"/>
      <c r="NPG3" s="99"/>
      <c r="NPH3" s="99"/>
      <c r="NPI3" s="99"/>
      <c r="NPJ3" s="99"/>
      <c r="NPK3" s="99"/>
      <c r="NPL3" s="99"/>
      <c r="NPM3" s="99"/>
      <c r="NPN3" s="99"/>
      <c r="NPO3" s="99"/>
      <c r="NPP3" s="99"/>
      <c r="NPQ3" s="99"/>
      <c r="NPR3" s="99"/>
      <c r="NPS3" s="99"/>
      <c r="NPT3" s="99"/>
      <c r="NPU3" s="99"/>
      <c r="NPV3" s="99"/>
      <c r="NPW3" s="99"/>
      <c r="NPX3" s="99"/>
      <c r="NPY3" s="99"/>
      <c r="NPZ3" s="99"/>
      <c r="NQA3" s="99"/>
      <c r="NQB3" s="99"/>
      <c r="NQC3" s="99"/>
      <c r="NQD3" s="99"/>
      <c r="NQE3" s="99"/>
      <c r="NQF3" s="99"/>
      <c r="NQG3" s="99"/>
      <c r="NQH3" s="99"/>
      <c r="NQI3" s="99"/>
      <c r="NQJ3" s="99"/>
      <c r="NQK3" s="99"/>
      <c r="NQL3" s="99"/>
      <c r="NQM3" s="99"/>
      <c r="NQN3" s="99"/>
      <c r="NQO3" s="99"/>
      <c r="NQP3" s="99"/>
      <c r="NQQ3" s="99"/>
      <c r="NQR3" s="99"/>
      <c r="NQS3" s="99"/>
      <c r="NQT3" s="99"/>
      <c r="NQU3" s="99"/>
      <c r="NQV3" s="99"/>
      <c r="NQW3" s="99"/>
      <c r="NQX3" s="99"/>
      <c r="NQY3" s="99"/>
      <c r="NQZ3" s="99"/>
      <c r="NRA3" s="99"/>
      <c r="NRB3" s="99"/>
      <c r="NRC3" s="99"/>
      <c r="NRD3" s="99"/>
      <c r="NRE3" s="99"/>
      <c r="NRF3" s="99"/>
      <c r="NRG3" s="99"/>
      <c r="NRH3" s="99"/>
      <c r="NRI3" s="99"/>
      <c r="NRJ3" s="99"/>
      <c r="NRK3" s="99"/>
      <c r="NRL3" s="99"/>
      <c r="NRM3" s="99"/>
      <c r="NRN3" s="99"/>
      <c r="NRO3" s="99"/>
      <c r="NRP3" s="99"/>
      <c r="NRQ3" s="99"/>
      <c r="NRR3" s="99"/>
      <c r="NRS3" s="99"/>
      <c r="NRT3" s="99"/>
      <c r="NRU3" s="99"/>
      <c r="NRV3" s="99"/>
      <c r="NRW3" s="99"/>
      <c r="NRX3" s="99"/>
      <c r="NRY3" s="99"/>
      <c r="NRZ3" s="99"/>
      <c r="NSA3" s="99"/>
      <c r="NSB3" s="99"/>
      <c r="NSC3" s="99"/>
      <c r="NSD3" s="99"/>
      <c r="NSE3" s="99"/>
      <c r="NSF3" s="99"/>
      <c r="NSG3" s="99"/>
      <c r="NSH3" s="99"/>
      <c r="NSI3" s="99"/>
      <c r="NSJ3" s="99"/>
      <c r="NSK3" s="99"/>
      <c r="NSL3" s="99"/>
      <c r="NSM3" s="99"/>
      <c r="NSN3" s="99"/>
      <c r="NSO3" s="99"/>
      <c r="NSP3" s="99"/>
      <c r="NSQ3" s="99"/>
      <c r="NSR3" s="99"/>
      <c r="NSS3" s="99"/>
      <c r="NST3" s="99"/>
      <c r="NSU3" s="99"/>
      <c r="NSV3" s="99"/>
      <c r="NSW3" s="99"/>
      <c r="NSX3" s="99"/>
      <c r="NSY3" s="99"/>
      <c r="NSZ3" s="99"/>
      <c r="NTA3" s="99"/>
      <c r="NTB3" s="99"/>
      <c r="NTC3" s="99"/>
      <c r="NTD3" s="99"/>
      <c r="NTE3" s="99"/>
      <c r="NTF3" s="99"/>
      <c r="NTG3" s="99"/>
      <c r="NTH3" s="99"/>
      <c r="NTI3" s="99"/>
      <c r="NTJ3" s="99"/>
      <c r="NTK3" s="99"/>
      <c r="NTL3" s="99"/>
      <c r="NTM3" s="99"/>
      <c r="NTN3" s="99"/>
      <c r="NTO3" s="99"/>
      <c r="NTP3" s="99"/>
      <c r="NTQ3" s="99"/>
      <c r="NTR3" s="99"/>
      <c r="NTS3" s="99"/>
      <c r="NTT3" s="99"/>
      <c r="NTU3" s="99"/>
      <c r="NTV3" s="99"/>
      <c r="NTW3" s="99"/>
      <c r="NTX3" s="99"/>
      <c r="NTY3" s="99"/>
      <c r="NTZ3" s="99"/>
      <c r="NUA3" s="99"/>
      <c r="NUB3" s="99"/>
      <c r="NUC3" s="99"/>
      <c r="NUD3" s="99"/>
      <c r="NUE3" s="99"/>
      <c r="NUF3" s="99"/>
      <c r="NUG3" s="99"/>
      <c r="NUH3" s="99"/>
      <c r="NUI3" s="99"/>
      <c r="NUJ3" s="99"/>
      <c r="NUK3" s="99"/>
      <c r="NUL3" s="99"/>
      <c r="NUM3" s="99"/>
      <c r="NUN3" s="99"/>
      <c r="NUO3" s="99"/>
      <c r="NUP3" s="99"/>
      <c r="NUQ3" s="99"/>
      <c r="NUR3" s="99"/>
      <c r="NUS3" s="99"/>
      <c r="NUT3" s="99"/>
      <c r="NUU3" s="99"/>
      <c r="NUV3" s="99"/>
      <c r="NUW3" s="99"/>
      <c r="NUX3" s="99"/>
      <c r="NUY3" s="99"/>
      <c r="NUZ3" s="99"/>
      <c r="NVA3" s="99"/>
      <c r="NVB3" s="99"/>
      <c r="NVC3" s="99"/>
      <c r="NVD3" s="99"/>
      <c r="NVE3" s="99"/>
      <c r="NVF3" s="99"/>
      <c r="NVG3" s="99"/>
      <c r="NVH3" s="99"/>
      <c r="NVI3" s="99"/>
      <c r="NVJ3" s="99"/>
      <c r="NVK3" s="99"/>
      <c r="NVL3" s="99"/>
      <c r="NVM3" s="99"/>
      <c r="NVN3" s="99"/>
      <c r="NVO3" s="99"/>
      <c r="NVP3" s="99"/>
      <c r="NVQ3" s="99"/>
      <c r="NVR3" s="99"/>
      <c r="NVS3" s="99"/>
      <c r="NVT3" s="99"/>
      <c r="NVU3" s="99"/>
      <c r="NVV3" s="99"/>
      <c r="NVW3" s="99"/>
      <c r="NVX3" s="99"/>
      <c r="NVY3" s="99"/>
      <c r="NVZ3" s="99"/>
      <c r="NWA3" s="99"/>
      <c r="NWB3" s="99"/>
      <c r="NWC3" s="99"/>
      <c r="NWD3" s="99"/>
      <c r="NWE3" s="99"/>
      <c r="NWF3" s="99"/>
      <c r="NWG3" s="99"/>
      <c r="NWH3" s="99"/>
      <c r="NWI3" s="99"/>
      <c r="NWJ3" s="99"/>
      <c r="NWK3" s="99"/>
      <c r="NWL3" s="99"/>
      <c r="NWM3" s="99"/>
      <c r="NWN3" s="99"/>
      <c r="NWO3" s="99"/>
      <c r="NWP3" s="99"/>
      <c r="NWQ3" s="99"/>
      <c r="NWR3" s="99"/>
      <c r="NWS3" s="99"/>
      <c r="NWT3" s="99"/>
      <c r="NWU3" s="99"/>
      <c r="NWV3" s="99"/>
      <c r="NWW3" s="99"/>
      <c r="NWX3" s="99"/>
      <c r="NWY3" s="99"/>
      <c r="NWZ3" s="99"/>
      <c r="NXA3" s="99"/>
      <c r="NXB3" s="99"/>
      <c r="NXC3" s="99"/>
      <c r="NXD3" s="99"/>
      <c r="NXE3" s="99"/>
      <c r="NXF3" s="99"/>
      <c r="NXG3" s="99"/>
      <c r="NXH3" s="99"/>
      <c r="NXI3" s="99"/>
      <c r="NXJ3" s="99"/>
      <c r="NXK3" s="99"/>
      <c r="NXL3" s="99"/>
      <c r="NXM3" s="99"/>
      <c r="NXN3" s="99"/>
      <c r="NXO3" s="99"/>
      <c r="NXP3" s="99"/>
      <c r="NXQ3" s="99"/>
      <c r="NXR3" s="99"/>
      <c r="NXS3" s="99"/>
      <c r="NXT3" s="99"/>
      <c r="NXU3" s="99"/>
      <c r="NXV3" s="99"/>
      <c r="NXW3" s="99"/>
      <c r="NXX3" s="99"/>
      <c r="NXY3" s="99"/>
      <c r="NXZ3" s="99"/>
      <c r="NYA3" s="99"/>
      <c r="NYB3" s="99"/>
      <c r="NYC3" s="99"/>
      <c r="NYD3" s="99"/>
      <c r="NYE3" s="99"/>
      <c r="NYF3" s="99"/>
      <c r="NYG3" s="99"/>
      <c r="NYH3" s="99"/>
      <c r="NYI3" s="99"/>
      <c r="NYJ3" s="99"/>
      <c r="NYK3" s="99"/>
      <c r="NYL3" s="99"/>
      <c r="NYM3" s="99"/>
      <c r="NYN3" s="99"/>
      <c r="NYO3" s="99"/>
      <c r="NYP3" s="99"/>
      <c r="NYQ3" s="99"/>
      <c r="NYR3" s="99"/>
      <c r="NYS3" s="99"/>
      <c r="NYT3" s="99"/>
      <c r="NYU3" s="99"/>
      <c r="NYV3" s="99"/>
      <c r="NYW3" s="99"/>
      <c r="NYX3" s="99"/>
      <c r="NYY3" s="99"/>
      <c r="NYZ3" s="99"/>
      <c r="NZA3" s="99"/>
      <c r="NZB3" s="99"/>
      <c r="NZC3" s="99"/>
      <c r="NZD3" s="99"/>
      <c r="NZE3" s="99"/>
      <c r="NZF3" s="99"/>
      <c r="NZG3" s="99"/>
      <c r="NZH3" s="99"/>
      <c r="NZI3" s="99"/>
      <c r="NZJ3" s="99"/>
      <c r="NZK3" s="99"/>
      <c r="NZL3" s="99"/>
      <c r="NZM3" s="99"/>
      <c r="NZN3" s="99"/>
      <c r="NZO3" s="99"/>
      <c r="NZP3" s="99"/>
      <c r="NZQ3" s="99"/>
      <c r="NZR3" s="99"/>
      <c r="NZS3" s="99"/>
      <c r="NZT3" s="99"/>
      <c r="NZU3" s="99"/>
      <c r="NZV3" s="99"/>
      <c r="NZW3" s="99"/>
      <c r="NZX3" s="99"/>
      <c r="NZY3" s="99"/>
      <c r="NZZ3" s="99"/>
      <c r="OAA3" s="99"/>
      <c r="OAB3" s="99"/>
      <c r="OAC3" s="99"/>
      <c r="OAD3" s="99"/>
      <c r="OAE3" s="99"/>
      <c r="OAF3" s="99"/>
      <c r="OAG3" s="99"/>
      <c r="OAH3" s="99"/>
      <c r="OAI3" s="99"/>
      <c r="OAJ3" s="99"/>
      <c r="OAK3" s="99"/>
      <c r="OAL3" s="99"/>
      <c r="OAM3" s="99"/>
      <c r="OAN3" s="99"/>
      <c r="OAO3" s="99"/>
      <c r="OAP3" s="99"/>
      <c r="OAQ3" s="99"/>
      <c r="OAR3" s="99"/>
      <c r="OAS3" s="99"/>
      <c r="OAT3" s="99"/>
      <c r="OAU3" s="99"/>
      <c r="OAV3" s="99"/>
      <c r="OAW3" s="99"/>
      <c r="OAX3" s="99"/>
      <c r="OAY3" s="99"/>
      <c r="OAZ3" s="99"/>
      <c r="OBA3" s="99"/>
      <c r="OBB3" s="99"/>
      <c r="OBC3" s="99"/>
      <c r="OBD3" s="99"/>
      <c r="OBE3" s="99"/>
      <c r="OBF3" s="99"/>
      <c r="OBG3" s="99"/>
      <c r="OBH3" s="99"/>
      <c r="OBI3" s="99"/>
      <c r="OBJ3" s="99"/>
      <c r="OBK3" s="99"/>
      <c r="OBL3" s="99"/>
      <c r="OBM3" s="99"/>
      <c r="OBN3" s="99"/>
      <c r="OBO3" s="99"/>
      <c r="OBP3" s="99"/>
      <c r="OBQ3" s="99"/>
      <c r="OBR3" s="99"/>
      <c r="OBS3" s="99"/>
      <c r="OBT3" s="99"/>
      <c r="OBU3" s="99"/>
      <c r="OBV3" s="99"/>
      <c r="OBW3" s="99"/>
      <c r="OBX3" s="99"/>
      <c r="OBY3" s="99"/>
      <c r="OBZ3" s="99"/>
      <c r="OCA3" s="99"/>
      <c r="OCB3" s="99"/>
      <c r="OCC3" s="99"/>
      <c r="OCD3" s="99"/>
      <c r="OCE3" s="99"/>
      <c r="OCF3" s="99"/>
      <c r="OCG3" s="99"/>
      <c r="OCH3" s="99"/>
      <c r="OCI3" s="99"/>
      <c r="OCJ3" s="99"/>
      <c r="OCK3" s="99"/>
      <c r="OCL3" s="99"/>
      <c r="OCM3" s="99"/>
      <c r="OCN3" s="99"/>
      <c r="OCO3" s="99"/>
      <c r="OCP3" s="99"/>
      <c r="OCQ3" s="99"/>
      <c r="OCR3" s="99"/>
      <c r="OCS3" s="99"/>
      <c r="OCT3" s="99"/>
      <c r="OCU3" s="99"/>
      <c r="OCV3" s="99"/>
      <c r="OCW3" s="99"/>
      <c r="OCX3" s="99"/>
      <c r="OCY3" s="99"/>
      <c r="OCZ3" s="99"/>
      <c r="ODA3" s="99"/>
      <c r="ODB3" s="99"/>
      <c r="ODC3" s="99"/>
      <c r="ODD3" s="99"/>
      <c r="ODE3" s="99"/>
      <c r="ODF3" s="99"/>
      <c r="ODG3" s="99"/>
      <c r="ODH3" s="99"/>
      <c r="ODI3" s="99"/>
      <c r="ODJ3" s="99"/>
      <c r="ODK3" s="99"/>
      <c r="ODL3" s="99"/>
      <c r="ODM3" s="99"/>
      <c r="ODN3" s="99"/>
      <c r="ODO3" s="99"/>
      <c r="ODP3" s="99"/>
      <c r="ODQ3" s="99"/>
      <c r="ODR3" s="99"/>
      <c r="ODS3" s="99"/>
      <c r="ODT3" s="99"/>
      <c r="ODU3" s="99"/>
      <c r="ODV3" s="99"/>
      <c r="ODW3" s="99"/>
      <c r="ODX3" s="99"/>
      <c r="ODY3" s="99"/>
      <c r="ODZ3" s="99"/>
      <c r="OEA3" s="99"/>
      <c r="OEB3" s="99"/>
      <c r="OEC3" s="99"/>
      <c r="OED3" s="99"/>
      <c r="OEE3" s="99"/>
      <c r="OEF3" s="99"/>
      <c r="OEG3" s="99"/>
      <c r="OEH3" s="99"/>
      <c r="OEI3" s="99"/>
      <c r="OEJ3" s="99"/>
      <c r="OEK3" s="99"/>
      <c r="OEL3" s="99"/>
      <c r="OEM3" s="99"/>
      <c r="OEN3" s="99"/>
      <c r="OEO3" s="99"/>
      <c r="OEP3" s="99"/>
      <c r="OEQ3" s="99"/>
      <c r="OER3" s="99"/>
      <c r="OES3" s="99"/>
      <c r="OET3" s="99"/>
      <c r="OEU3" s="99"/>
      <c r="OEV3" s="99"/>
      <c r="OEW3" s="99"/>
      <c r="OEX3" s="99"/>
      <c r="OEY3" s="99"/>
      <c r="OEZ3" s="99"/>
      <c r="OFA3" s="99"/>
      <c r="OFB3" s="99"/>
      <c r="OFC3" s="99"/>
      <c r="OFD3" s="99"/>
      <c r="OFE3" s="99"/>
      <c r="OFF3" s="99"/>
      <c r="OFG3" s="99"/>
      <c r="OFH3" s="99"/>
      <c r="OFI3" s="99"/>
      <c r="OFJ3" s="99"/>
      <c r="OFK3" s="99"/>
      <c r="OFL3" s="99"/>
      <c r="OFM3" s="99"/>
      <c r="OFN3" s="99"/>
      <c r="OFO3" s="99"/>
      <c r="OFP3" s="99"/>
      <c r="OFQ3" s="99"/>
      <c r="OFR3" s="99"/>
      <c r="OFS3" s="99"/>
      <c r="OFT3" s="99"/>
      <c r="OFU3" s="99"/>
      <c r="OFV3" s="99"/>
      <c r="OFW3" s="99"/>
      <c r="OFX3" s="99"/>
      <c r="OFY3" s="99"/>
      <c r="OFZ3" s="99"/>
      <c r="OGA3" s="99"/>
      <c r="OGB3" s="99"/>
      <c r="OGC3" s="99"/>
      <c r="OGD3" s="99"/>
      <c r="OGE3" s="99"/>
      <c r="OGF3" s="99"/>
      <c r="OGG3" s="99"/>
      <c r="OGH3" s="99"/>
      <c r="OGI3" s="99"/>
      <c r="OGJ3" s="99"/>
      <c r="OGK3" s="99"/>
      <c r="OGL3" s="99"/>
      <c r="OGM3" s="99"/>
      <c r="OGN3" s="99"/>
      <c r="OGO3" s="99"/>
      <c r="OGP3" s="99"/>
      <c r="OGQ3" s="99"/>
      <c r="OGR3" s="99"/>
      <c r="OGS3" s="99"/>
      <c r="OGT3" s="99"/>
      <c r="OGU3" s="99"/>
      <c r="OGV3" s="99"/>
      <c r="OGW3" s="99"/>
      <c r="OGX3" s="99"/>
      <c r="OGY3" s="99"/>
      <c r="OGZ3" s="99"/>
      <c r="OHA3" s="99"/>
      <c r="OHB3" s="99"/>
      <c r="OHC3" s="99"/>
      <c r="OHD3" s="99"/>
      <c r="OHE3" s="99"/>
      <c r="OHF3" s="99"/>
      <c r="OHG3" s="99"/>
      <c r="OHH3" s="99"/>
      <c r="OHI3" s="99"/>
      <c r="OHJ3" s="99"/>
      <c r="OHK3" s="99"/>
      <c r="OHL3" s="99"/>
      <c r="OHM3" s="99"/>
      <c r="OHN3" s="99"/>
      <c r="OHO3" s="99"/>
      <c r="OHP3" s="99"/>
      <c r="OHQ3" s="99"/>
      <c r="OHR3" s="99"/>
      <c r="OHS3" s="99"/>
      <c r="OHT3" s="99"/>
      <c r="OHU3" s="99"/>
      <c r="OHV3" s="99"/>
      <c r="OHW3" s="99"/>
      <c r="OHX3" s="99"/>
      <c r="OHY3" s="99"/>
      <c r="OHZ3" s="99"/>
      <c r="OIA3" s="99"/>
      <c r="OIB3" s="99"/>
      <c r="OIC3" s="99"/>
      <c r="OID3" s="99"/>
      <c r="OIE3" s="99"/>
      <c r="OIF3" s="99"/>
      <c r="OIG3" s="99"/>
      <c r="OIH3" s="99"/>
      <c r="OII3" s="99"/>
      <c r="OIJ3" s="99"/>
      <c r="OIK3" s="99"/>
      <c r="OIL3" s="99"/>
      <c r="OIM3" s="99"/>
      <c r="OIN3" s="99"/>
      <c r="OIO3" s="99"/>
      <c r="OIP3" s="99"/>
      <c r="OIQ3" s="99"/>
      <c r="OIR3" s="99"/>
      <c r="OIS3" s="99"/>
      <c r="OIT3" s="99"/>
      <c r="OIU3" s="99"/>
      <c r="OIV3" s="99"/>
      <c r="OIW3" s="99"/>
      <c r="OIX3" s="99"/>
      <c r="OIY3" s="99"/>
      <c r="OIZ3" s="99"/>
      <c r="OJA3" s="99"/>
      <c r="OJB3" s="99"/>
      <c r="OJC3" s="99"/>
      <c r="OJD3" s="99"/>
      <c r="OJE3" s="99"/>
      <c r="OJF3" s="99"/>
      <c r="OJG3" s="99"/>
      <c r="OJH3" s="99"/>
      <c r="OJI3" s="99"/>
      <c r="OJJ3" s="99"/>
      <c r="OJK3" s="99"/>
      <c r="OJL3" s="99"/>
      <c r="OJM3" s="99"/>
      <c r="OJN3" s="99"/>
      <c r="OJO3" s="99"/>
      <c r="OJP3" s="99"/>
      <c r="OJQ3" s="99"/>
      <c r="OJR3" s="99"/>
      <c r="OJS3" s="99"/>
      <c r="OJT3" s="99"/>
      <c r="OJU3" s="99"/>
      <c r="OJV3" s="99"/>
      <c r="OJW3" s="99"/>
      <c r="OJX3" s="99"/>
      <c r="OJY3" s="99"/>
      <c r="OJZ3" s="99"/>
      <c r="OKA3" s="99"/>
      <c r="OKB3" s="99"/>
      <c r="OKC3" s="99"/>
      <c r="OKD3" s="99"/>
      <c r="OKE3" s="99"/>
      <c r="OKF3" s="99"/>
      <c r="OKG3" s="99"/>
      <c r="OKH3" s="99"/>
      <c r="OKI3" s="99"/>
      <c r="OKJ3" s="99"/>
      <c r="OKK3" s="99"/>
      <c r="OKL3" s="99"/>
      <c r="OKM3" s="99"/>
      <c r="OKN3" s="99"/>
      <c r="OKO3" s="99"/>
      <c r="OKP3" s="99"/>
      <c r="OKQ3" s="99"/>
      <c r="OKR3" s="99"/>
      <c r="OKS3" s="99"/>
      <c r="OKT3" s="99"/>
      <c r="OKU3" s="99"/>
      <c r="OKV3" s="99"/>
      <c r="OKW3" s="99"/>
      <c r="OKX3" s="99"/>
      <c r="OKY3" s="99"/>
      <c r="OKZ3" s="99"/>
      <c r="OLA3" s="99"/>
      <c r="OLB3" s="99"/>
      <c r="OLC3" s="99"/>
      <c r="OLD3" s="99"/>
      <c r="OLE3" s="99"/>
      <c r="OLF3" s="99"/>
      <c r="OLG3" s="99"/>
      <c r="OLH3" s="99"/>
      <c r="OLI3" s="99"/>
      <c r="OLJ3" s="99"/>
      <c r="OLK3" s="99"/>
      <c r="OLL3" s="99"/>
      <c r="OLM3" s="99"/>
      <c r="OLN3" s="99"/>
      <c r="OLO3" s="99"/>
      <c r="OLP3" s="99"/>
      <c r="OLQ3" s="99"/>
      <c r="OLR3" s="99"/>
      <c r="OLS3" s="99"/>
      <c r="OLT3" s="99"/>
      <c r="OLU3" s="99"/>
      <c r="OLV3" s="99"/>
      <c r="OLW3" s="99"/>
      <c r="OLX3" s="99"/>
      <c r="OLY3" s="99"/>
      <c r="OLZ3" s="99"/>
      <c r="OMA3" s="99"/>
      <c r="OMB3" s="99"/>
      <c r="OMC3" s="99"/>
      <c r="OMD3" s="99"/>
      <c r="OME3" s="99"/>
      <c r="OMF3" s="99"/>
      <c r="OMG3" s="99"/>
      <c r="OMH3" s="99"/>
      <c r="OMI3" s="99"/>
      <c r="OMJ3" s="99"/>
      <c r="OMK3" s="99"/>
      <c r="OML3" s="99"/>
      <c r="OMM3" s="99"/>
      <c r="OMN3" s="99"/>
      <c r="OMO3" s="99"/>
      <c r="OMP3" s="99"/>
      <c r="OMQ3" s="99"/>
      <c r="OMR3" s="99"/>
      <c r="OMS3" s="99"/>
      <c r="OMT3" s="99"/>
      <c r="OMU3" s="99"/>
      <c r="OMV3" s="99"/>
      <c r="OMW3" s="99"/>
      <c r="OMX3" s="99"/>
      <c r="OMY3" s="99"/>
      <c r="OMZ3" s="99"/>
      <c r="ONA3" s="99"/>
      <c r="ONB3" s="99"/>
      <c r="ONC3" s="99"/>
      <c r="OND3" s="99"/>
      <c r="ONE3" s="99"/>
      <c r="ONF3" s="99"/>
      <c r="ONG3" s="99"/>
      <c r="ONH3" s="99"/>
      <c r="ONI3" s="99"/>
      <c r="ONJ3" s="99"/>
      <c r="ONK3" s="99"/>
      <c r="ONL3" s="99"/>
      <c r="ONM3" s="99"/>
      <c r="ONN3" s="99"/>
      <c r="ONO3" s="99"/>
      <c r="ONP3" s="99"/>
      <c r="ONQ3" s="99"/>
      <c r="ONR3" s="99"/>
      <c r="ONS3" s="99"/>
      <c r="ONT3" s="99"/>
      <c r="ONU3" s="99"/>
      <c r="ONV3" s="99"/>
      <c r="ONW3" s="99"/>
      <c r="ONX3" s="99"/>
      <c r="ONY3" s="99"/>
      <c r="ONZ3" s="99"/>
      <c r="OOA3" s="99"/>
      <c r="OOB3" s="99"/>
      <c r="OOC3" s="99"/>
      <c r="OOD3" s="99"/>
      <c r="OOE3" s="99"/>
      <c r="OOF3" s="99"/>
      <c r="OOG3" s="99"/>
      <c r="OOH3" s="99"/>
      <c r="OOI3" s="99"/>
      <c r="OOJ3" s="99"/>
      <c r="OOK3" s="99"/>
      <c r="OOL3" s="99"/>
      <c r="OOM3" s="99"/>
      <c r="OON3" s="99"/>
      <c r="OOO3" s="99"/>
      <c r="OOP3" s="99"/>
      <c r="OOQ3" s="99"/>
      <c r="OOR3" s="99"/>
      <c r="OOS3" s="99"/>
      <c r="OOT3" s="99"/>
      <c r="OOU3" s="99"/>
      <c r="OOV3" s="99"/>
      <c r="OOW3" s="99"/>
      <c r="OOX3" s="99"/>
      <c r="OOY3" s="99"/>
      <c r="OOZ3" s="99"/>
      <c r="OPA3" s="99"/>
      <c r="OPB3" s="99"/>
      <c r="OPC3" s="99"/>
      <c r="OPD3" s="99"/>
      <c r="OPE3" s="99"/>
      <c r="OPF3" s="99"/>
      <c r="OPG3" s="99"/>
      <c r="OPH3" s="99"/>
      <c r="OPI3" s="99"/>
      <c r="OPJ3" s="99"/>
      <c r="OPK3" s="99"/>
      <c r="OPL3" s="99"/>
      <c r="OPM3" s="99"/>
      <c r="OPN3" s="99"/>
      <c r="OPO3" s="99"/>
      <c r="OPP3" s="99"/>
      <c r="OPQ3" s="99"/>
      <c r="OPR3" s="99"/>
      <c r="OPS3" s="99"/>
      <c r="OPT3" s="99"/>
      <c r="OPU3" s="99"/>
      <c r="OPV3" s="99"/>
      <c r="OPW3" s="99"/>
      <c r="OPX3" s="99"/>
      <c r="OPY3" s="99"/>
      <c r="OPZ3" s="99"/>
      <c r="OQA3" s="99"/>
      <c r="OQB3" s="99"/>
      <c r="OQC3" s="99"/>
      <c r="OQD3" s="99"/>
      <c r="OQE3" s="99"/>
      <c r="OQF3" s="99"/>
      <c r="OQG3" s="99"/>
      <c r="OQH3" s="99"/>
      <c r="OQI3" s="99"/>
      <c r="OQJ3" s="99"/>
      <c r="OQK3" s="99"/>
      <c r="OQL3" s="99"/>
      <c r="OQM3" s="99"/>
      <c r="OQN3" s="99"/>
      <c r="OQO3" s="99"/>
      <c r="OQP3" s="99"/>
      <c r="OQQ3" s="99"/>
      <c r="OQR3" s="99"/>
      <c r="OQS3" s="99"/>
      <c r="OQT3" s="99"/>
      <c r="OQU3" s="99"/>
      <c r="OQV3" s="99"/>
      <c r="OQW3" s="99"/>
      <c r="OQX3" s="99"/>
      <c r="OQY3" s="99"/>
      <c r="OQZ3" s="99"/>
      <c r="ORA3" s="99"/>
      <c r="ORB3" s="99"/>
      <c r="ORC3" s="99"/>
      <c r="ORD3" s="99"/>
      <c r="ORE3" s="99"/>
      <c r="ORF3" s="99"/>
      <c r="ORG3" s="99"/>
      <c r="ORH3" s="99"/>
      <c r="ORI3" s="99"/>
      <c r="ORJ3" s="99"/>
      <c r="ORK3" s="99"/>
      <c r="ORL3" s="99"/>
      <c r="ORM3" s="99"/>
      <c r="ORN3" s="99"/>
      <c r="ORO3" s="99"/>
      <c r="ORP3" s="99"/>
      <c r="ORQ3" s="99"/>
      <c r="ORR3" s="99"/>
      <c r="ORS3" s="99"/>
      <c r="ORT3" s="99"/>
      <c r="ORU3" s="99"/>
      <c r="ORV3" s="99"/>
      <c r="ORW3" s="99"/>
      <c r="ORX3" s="99"/>
      <c r="ORY3" s="99"/>
      <c r="ORZ3" s="99"/>
      <c r="OSA3" s="99"/>
      <c r="OSB3" s="99"/>
      <c r="OSC3" s="99"/>
      <c r="OSD3" s="99"/>
      <c r="OSE3" s="99"/>
      <c r="OSF3" s="99"/>
      <c r="OSG3" s="99"/>
      <c r="OSH3" s="99"/>
      <c r="OSI3" s="99"/>
      <c r="OSJ3" s="99"/>
      <c r="OSK3" s="99"/>
      <c r="OSL3" s="99"/>
      <c r="OSM3" s="99"/>
      <c r="OSN3" s="99"/>
      <c r="OSO3" s="99"/>
      <c r="OSP3" s="99"/>
      <c r="OSQ3" s="99"/>
      <c r="OSR3" s="99"/>
      <c r="OSS3" s="99"/>
      <c r="OST3" s="99"/>
      <c r="OSU3" s="99"/>
      <c r="OSV3" s="99"/>
      <c r="OSW3" s="99"/>
      <c r="OSX3" s="99"/>
      <c r="OSY3" s="99"/>
      <c r="OSZ3" s="99"/>
      <c r="OTA3" s="99"/>
      <c r="OTB3" s="99"/>
      <c r="OTC3" s="99"/>
      <c r="OTD3" s="99"/>
      <c r="OTE3" s="99"/>
      <c r="OTF3" s="99"/>
      <c r="OTG3" s="99"/>
      <c r="OTH3" s="99"/>
      <c r="OTI3" s="99"/>
      <c r="OTJ3" s="99"/>
      <c r="OTK3" s="99"/>
      <c r="OTL3" s="99"/>
      <c r="OTM3" s="99"/>
      <c r="OTN3" s="99"/>
      <c r="OTO3" s="99"/>
      <c r="OTP3" s="99"/>
      <c r="OTQ3" s="99"/>
      <c r="OTR3" s="99"/>
      <c r="OTS3" s="99"/>
      <c r="OTT3" s="99"/>
      <c r="OTU3" s="99"/>
      <c r="OTV3" s="99"/>
      <c r="OTW3" s="99"/>
      <c r="OTX3" s="99"/>
      <c r="OTY3" s="99"/>
      <c r="OTZ3" s="99"/>
      <c r="OUA3" s="99"/>
      <c r="OUB3" s="99"/>
      <c r="OUC3" s="99"/>
      <c r="OUD3" s="99"/>
      <c r="OUE3" s="99"/>
      <c r="OUF3" s="99"/>
      <c r="OUG3" s="99"/>
      <c r="OUH3" s="99"/>
      <c r="OUI3" s="99"/>
      <c r="OUJ3" s="99"/>
      <c r="OUK3" s="99"/>
      <c r="OUL3" s="99"/>
      <c r="OUM3" s="99"/>
      <c r="OUN3" s="99"/>
      <c r="OUO3" s="99"/>
      <c r="OUP3" s="99"/>
      <c r="OUQ3" s="99"/>
      <c r="OUR3" s="99"/>
      <c r="OUS3" s="99"/>
      <c r="OUT3" s="99"/>
      <c r="OUU3" s="99"/>
      <c r="OUV3" s="99"/>
      <c r="OUW3" s="99"/>
      <c r="OUX3" s="99"/>
      <c r="OUY3" s="99"/>
      <c r="OUZ3" s="99"/>
      <c r="OVA3" s="99"/>
      <c r="OVB3" s="99"/>
      <c r="OVC3" s="99"/>
      <c r="OVD3" s="99"/>
      <c r="OVE3" s="99"/>
      <c r="OVF3" s="99"/>
      <c r="OVG3" s="99"/>
      <c r="OVH3" s="99"/>
      <c r="OVI3" s="99"/>
      <c r="OVJ3" s="99"/>
      <c r="OVK3" s="99"/>
      <c r="OVL3" s="99"/>
      <c r="OVM3" s="99"/>
      <c r="OVN3" s="99"/>
      <c r="OVO3" s="99"/>
      <c r="OVP3" s="99"/>
      <c r="OVQ3" s="99"/>
      <c r="OVR3" s="99"/>
      <c r="OVS3" s="99"/>
      <c r="OVT3" s="99"/>
      <c r="OVU3" s="99"/>
      <c r="OVV3" s="99"/>
      <c r="OVW3" s="99"/>
      <c r="OVX3" s="99"/>
      <c r="OVY3" s="99"/>
      <c r="OVZ3" s="99"/>
      <c r="OWA3" s="99"/>
      <c r="OWB3" s="99"/>
      <c r="OWC3" s="99"/>
      <c r="OWD3" s="99"/>
      <c r="OWE3" s="99"/>
      <c r="OWF3" s="99"/>
      <c r="OWG3" s="99"/>
      <c r="OWH3" s="99"/>
      <c r="OWI3" s="99"/>
      <c r="OWJ3" s="99"/>
      <c r="OWK3" s="99"/>
      <c r="OWL3" s="99"/>
      <c r="OWM3" s="99"/>
      <c r="OWN3" s="99"/>
      <c r="OWO3" s="99"/>
      <c r="OWP3" s="99"/>
      <c r="OWQ3" s="99"/>
      <c r="OWR3" s="99"/>
      <c r="OWS3" s="99"/>
      <c r="OWT3" s="99"/>
      <c r="OWU3" s="99"/>
      <c r="OWV3" s="99"/>
      <c r="OWW3" s="99"/>
      <c r="OWX3" s="99"/>
      <c r="OWY3" s="99"/>
      <c r="OWZ3" s="99"/>
      <c r="OXA3" s="99"/>
      <c r="OXB3" s="99"/>
      <c r="OXC3" s="99"/>
      <c r="OXD3" s="99"/>
      <c r="OXE3" s="99"/>
      <c r="OXF3" s="99"/>
      <c r="OXG3" s="99"/>
      <c r="OXH3" s="99"/>
      <c r="OXI3" s="99"/>
      <c r="OXJ3" s="99"/>
      <c r="OXK3" s="99"/>
      <c r="OXL3" s="99"/>
      <c r="OXM3" s="99"/>
      <c r="OXN3" s="99"/>
      <c r="OXO3" s="99"/>
      <c r="OXP3" s="99"/>
      <c r="OXQ3" s="99"/>
      <c r="OXR3" s="99"/>
      <c r="OXS3" s="99"/>
      <c r="OXT3" s="99"/>
      <c r="OXU3" s="99"/>
      <c r="OXV3" s="99"/>
      <c r="OXW3" s="99"/>
      <c r="OXX3" s="99"/>
      <c r="OXY3" s="99"/>
      <c r="OXZ3" s="99"/>
      <c r="OYA3" s="99"/>
      <c r="OYB3" s="99"/>
      <c r="OYC3" s="99"/>
      <c r="OYD3" s="99"/>
      <c r="OYE3" s="99"/>
      <c r="OYF3" s="99"/>
      <c r="OYG3" s="99"/>
      <c r="OYH3" s="99"/>
      <c r="OYI3" s="99"/>
      <c r="OYJ3" s="99"/>
      <c r="OYK3" s="99"/>
      <c r="OYL3" s="99"/>
      <c r="OYM3" s="99"/>
      <c r="OYN3" s="99"/>
      <c r="OYO3" s="99"/>
      <c r="OYP3" s="99"/>
      <c r="OYQ3" s="99"/>
      <c r="OYR3" s="99"/>
      <c r="OYS3" s="99"/>
      <c r="OYT3" s="99"/>
      <c r="OYU3" s="99"/>
      <c r="OYV3" s="99"/>
      <c r="OYW3" s="99"/>
      <c r="OYX3" s="99"/>
      <c r="OYY3" s="99"/>
      <c r="OYZ3" s="99"/>
      <c r="OZA3" s="99"/>
      <c r="OZB3" s="99"/>
      <c r="OZC3" s="99"/>
      <c r="OZD3" s="99"/>
      <c r="OZE3" s="99"/>
      <c r="OZF3" s="99"/>
      <c r="OZG3" s="99"/>
      <c r="OZH3" s="99"/>
      <c r="OZI3" s="99"/>
      <c r="OZJ3" s="99"/>
      <c r="OZK3" s="99"/>
      <c r="OZL3" s="99"/>
      <c r="OZM3" s="99"/>
      <c r="OZN3" s="99"/>
      <c r="OZO3" s="99"/>
      <c r="OZP3" s="99"/>
      <c r="OZQ3" s="99"/>
      <c r="OZR3" s="99"/>
      <c r="OZS3" s="99"/>
      <c r="OZT3" s="99"/>
      <c r="OZU3" s="99"/>
      <c r="OZV3" s="99"/>
      <c r="OZW3" s="99"/>
      <c r="OZX3" s="99"/>
      <c r="OZY3" s="99"/>
      <c r="OZZ3" s="99"/>
      <c r="PAA3" s="99"/>
      <c r="PAB3" s="99"/>
      <c r="PAC3" s="99"/>
      <c r="PAD3" s="99"/>
      <c r="PAE3" s="99"/>
      <c r="PAF3" s="99"/>
      <c r="PAG3" s="99"/>
      <c r="PAH3" s="99"/>
      <c r="PAI3" s="99"/>
      <c r="PAJ3" s="99"/>
      <c r="PAK3" s="99"/>
      <c r="PAL3" s="99"/>
      <c r="PAM3" s="99"/>
      <c r="PAN3" s="99"/>
      <c r="PAO3" s="99"/>
      <c r="PAP3" s="99"/>
      <c r="PAQ3" s="99"/>
      <c r="PAR3" s="99"/>
      <c r="PAS3" s="99"/>
      <c r="PAT3" s="99"/>
      <c r="PAU3" s="99"/>
      <c r="PAV3" s="99"/>
      <c r="PAW3" s="99"/>
      <c r="PAX3" s="99"/>
      <c r="PAY3" s="99"/>
      <c r="PAZ3" s="99"/>
      <c r="PBA3" s="99"/>
      <c r="PBB3" s="99"/>
      <c r="PBC3" s="99"/>
      <c r="PBD3" s="99"/>
      <c r="PBE3" s="99"/>
      <c r="PBF3" s="99"/>
      <c r="PBG3" s="99"/>
      <c r="PBH3" s="99"/>
      <c r="PBI3" s="99"/>
      <c r="PBJ3" s="99"/>
      <c r="PBK3" s="99"/>
      <c r="PBL3" s="99"/>
      <c r="PBM3" s="99"/>
      <c r="PBN3" s="99"/>
      <c r="PBO3" s="99"/>
      <c r="PBP3" s="99"/>
      <c r="PBQ3" s="99"/>
      <c r="PBR3" s="99"/>
      <c r="PBS3" s="99"/>
      <c r="PBT3" s="99"/>
      <c r="PBU3" s="99"/>
      <c r="PBV3" s="99"/>
      <c r="PBW3" s="99"/>
      <c r="PBX3" s="99"/>
      <c r="PBY3" s="99"/>
      <c r="PBZ3" s="99"/>
      <c r="PCA3" s="99"/>
      <c r="PCB3" s="99"/>
      <c r="PCC3" s="99"/>
      <c r="PCD3" s="99"/>
      <c r="PCE3" s="99"/>
      <c r="PCF3" s="99"/>
      <c r="PCG3" s="99"/>
      <c r="PCH3" s="99"/>
      <c r="PCI3" s="99"/>
      <c r="PCJ3" s="99"/>
      <c r="PCK3" s="99"/>
      <c r="PCL3" s="99"/>
      <c r="PCM3" s="99"/>
      <c r="PCN3" s="99"/>
      <c r="PCO3" s="99"/>
      <c r="PCP3" s="99"/>
      <c r="PCQ3" s="99"/>
      <c r="PCR3" s="99"/>
      <c r="PCS3" s="99"/>
      <c r="PCT3" s="99"/>
      <c r="PCU3" s="99"/>
      <c r="PCV3" s="99"/>
      <c r="PCW3" s="99"/>
      <c r="PCX3" s="99"/>
      <c r="PCY3" s="99"/>
      <c r="PCZ3" s="99"/>
      <c r="PDA3" s="99"/>
      <c r="PDB3" s="99"/>
      <c r="PDC3" s="99"/>
      <c r="PDD3" s="99"/>
      <c r="PDE3" s="99"/>
      <c r="PDF3" s="99"/>
      <c r="PDG3" s="99"/>
      <c r="PDH3" s="99"/>
      <c r="PDI3" s="99"/>
      <c r="PDJ3" s="99"/>
      <c r="PDK3" s="99"/>
      <c r="PDL3" s="99"/>
      <c r="PDM3" s="99"/>
      <c r="PDN3" s="99"/>
      <c r="PDO3" s="99"/>
      <c r="PDP3" s="99"/>
      <c r="PDQ3" s="99"/>
      <c r="PDR3" s="99"/>
      <c r="PDS3" s="99"/>
      <c r="PDT3" s="99"/>
      <c r="PDU3" s="99"/>
      <c r="PDV3" s="99"/>
      <c r="PDW3" s="99"/>
      <c r="PDX3" s="99"/>
      <c r="PDY3" s="99"/>
      <c r="PDZ3" s="99"/>
      <c r="PEA3" s="99"/>
      <c r="PEB3" s="99"/>
      <c r="PEC3" s="99"/>
      <c r="PED3" s="99"/>
      <c r="PEE3" s="99"/>
      <c r="PEF3" s="99"/>
      <c r="PEG3" s="99"/>
      <c r="PEH3" s="99"/>
      <c r="PEI3" s="99"/>
      <c r="PEJ3" s="99"/>
      <c r="PEK3" s="99"/>
      <c r="PEL3" s="99"/>
      <c r="PEM3" s="99"/>
      <c r="PEN3" s="99"/>
      <c r="PEO3" s="99"/>
      <c r="PEP3" s="99"/>
      <c r="PEQ3" s="99"/>
      <c r="PER3" s="99"/>
      <c r="PES3" s="99"/>
      <c r="PET3" s="99"/>
      <c r="PEU3" s="99"/>
      <c r="PEV3" s="99"/>
      <c r="PEW3" s="99"/>
      <c r="PEX3" s="99"/>
      <c r="PEY3" s="99"/>
      <c r="PEZ3" s="99"/>
      <c r="PFA3" s="99"/>
      <c r="PFB3" s="99"/>
      <c r="PFC3" s="99"/>
      <c r="PFD3" s="99"/>
      <c r="PFE3" s="99"/>
      <c r="PFF3" s="99"/>
      <c r="PFG3" s="99"/>
      <c r="PFH3" s="99"/>
      <c r="PFI3" s="99"/>
      <c r="PFJ3" s="99"/>
      <c r="PFK3" s="99"/>
      <c r="PFL3" s="99"/>
      <c r="PFM3" s="99"/>
      <c r="PFN3" s="99"/>
      <c r="PFO3" s="99"/>
      <c r="PFP3" s="99"/>
      <c r="PFQ3" s="99"/>
      <c r="PFR3" s="99"/>
      <c r="PFS3" s="99"/>
      <c r="PFT3" s="99"/>
      <c r="PFU3" s="99"/>
      <c r="PFV3" s="99"/>
      <c r="PFW3" s="99"/>
      <c r="PFX3" s="99"/>
      <c r="PFY3" s="99"/>
      <c r="PFZ3" s="99"/>
      <c r="PGA3" s="99"/>
      <c r="PGB3" s="99"/>
      <c r="PGC3" s="99"/>
      <c r="PGD3" s="99"/>
      <c r="PGE3" s="99"/>
      <c r="PGF3" s="99"/>
      <c r="PGG3" s="99"/>
      <c r="PGH3" s="99"/>
      <c r="PGI3" s="99"/>
      <c r="PGJ3" s="99"/>
      <c r="PGK3" s="99"/>
      <c r="PGL3" s="99"/>
      <c r="PGM3" s="99"/>
      <c r="PGN3" s="99"/>
      <c r="PGO3" s="99"/>
      <c r="PGP3" s="99"/>
      <c r="PGQ3" s="99"/>
      <c r="PGR3" s="99"/>
      <c r="PGS3" s="99"/>
      <c r="PGT3" s="99"/>
      <c r="PGU3" s="99"/>
      <c r="PGV3" s="99"/>
      <c r="PGW3" s="99"/>
      <c r="PGX3" s="99"/>
      <c r="PGY3" s="99"/>
      <c r="PGZ3" s="99"/>
      <c r="PHA3" s="99"/>
      <c r="PHB3" s="99"/>
      <c r="PHC3" s="99"/>
      <c r="PHD3" s="99"/>
      <c r="PHE3" s="99"/>
      <c r="PHF3" s="99"/>
      <c r="PHG3" s="99"/>
      <c r="PHH3" s="99"/>
      <c r="PHI3" s="99"/>
      <c r="PHJ3" s="99"/>
      <c r="PHK3" s="99"/>
      <c r="PHL3" s="99"/>
      <c r="PHM3" s="99"/>
      <c r="PHN3" s="99"/>
      <c r="PHO3" s="99"/>
      <c r="PHP3" s="99"/>
      <c r="PHQ3" s="99"/>
      <c r="PHR3" s="99"/>
      <c r="PHS3" s="99"/>
      <c r="PHT3" s="99"/>
      <c r="PHU3" s="99"/>
      <c r="PHV3" s="99"/>
      <c r="PHW3" s="99"/>
      <c r="PHX3" s="99"/>
      <c r="PHY3" s="99"/>
      <c r="PHZ3" s="99"/>
      <c r="PIA3" s="99"/>
      <c r="PIB3" s="99"/>
      <c r="PIC3" s="99"/>
      <c r="PID3" s="99"/>
      <c r="PIE3" s="99"/>
      <c r="PIF3" s="99"/>
      <c r="PIG3" s="99"/>
      <c r="PIH3" s="99"/>
      <c r="PII3" s="99"/>
      <c r="PIJ3" s="99"/>
      <c r="PIK3" s="99"/>
      <c r="PIL3" s="99"/>
      <c r="PIM3" s="99"/>
      <c r="PIN3" s="99"/>
      <c r="PIO3" s="99"/>
      <c r="PIP3" s="99"/>
      <c r="PIQ3" s="99"/>
      <c r="PIR3" s="99"/>
      <c r="PIS3" s="99"/>
      <c r="PIT3" s="99"/>
      <c r="PIU3" s="99"/>
      <c r="PIV3" s="99"/>
      <c r="PIW3" s="99"/>
      <c r="PIX3" s="99"/>
      <c r="PIY3" s="99"/>
      <c r="PIZ3" s="99"/>
      <c r="PJA3" s="99"/>
      <c r="PJB3" s="99"/>
      <c r="PJC3" s="99"/>
      <c r="PJD3" s="99"/>
      <c r="PJE3" s="99"/>
      <c r="PJF3" s="99"/>
      <c r="PJG3" s="99"/>
      <c r="PJH3" s="99"/>
      <c r="PJI3" s="99"/>
      <c r="PJJ3" s="99"/>
      <c r="PJK3" s="99"/>
      <c r="PJL3" s="99"/>
      <c r="PJM3" s="99"/>
      <c r="PJN3" s="99"/>
      <c r="PJO3" s="99"/>
      <c r="PJP3" s="99"/>
      <c r="PJQ3" s="99"/>
      <c r="PJR3" s="99"/>
      <c r="PJS3" s="99"/>
      <c r="PJT3" s="99"/>
      <c r="PJU3" s="99"/>
      <c r="PJV3" s="99"/>
      <c r="PJW3" s="99"/>
      <c r="PJX3" s="99"/>
      <c r="PJY3" s="99"/>
      <c r="PJZ3" s="99"/>
      <c r="PKA3" s="99"/>
      <c r="PKB3" s="99"/>
      <c r="PKC3" s="99"/>
      <c r="PKD3" s="99"/>
      <c r="PKE3" s="99"/>
      <c r="PKF3" s="99"/>
      <c r="PKG3" s="99"/>
      <c r="PKH3" s="99"/>
      <c r="PKI3" s="99"/>
      <c r="PKJ3" s="99"/>
      <c r="PKK3" s="99"/>
      <c r="PKL3" s="99"/>
      <c r="PKM3" s="99"/>
      <c r="PKN3" s="99"/>
      <c r="PKO3" s="99"/>
      <c r="PKP3" s="99"/>
      <c r="PKQ3" s="99"/>
      <c r="PKR3" s="99"/>
      <c r="PKS3" s="99"/>
      <c r="PKT3" s="99"/>
      <c r="PKU3" s="99"/>
      <c r="PKV3" s="99"/>
      <c r="PKW3" s="99"/>
      <c r="PKX3" s="99"/>
      <c r="PKY3" s="99"/>
      <c r="PKZ3" s="99"/>
      <c r="PLA3" s="99"/>
      <c r="PLB3" s="99"/>
      <c r="PLC3" s="99"/>
      <c r="PLD3" s="99"/>
      <c r="PLE3" s="99"/>
      <c r="PLF3" s="99"/>
      <c r="PLG3" s="99"/>
      <c r="PLH3" s="99"/>
      <c r="PLI3" s="99"/>
      <c r="PLJ3" s="99"/>
      <c r="PLK3" s="99"/>
      <c r="PLL3" s="99"/>
      <c r="PLM3" s="99"/>
      <c r="PLN3" s="99"/>
      <c r="PLO3" s="99"/>
      <c r="PLP3" s="99"/>
      <c r="PLQ3" s="99"/>
      <c r="PLR3" s="99"/>
      <c r="PLS3" s="99"/>
      <c r="PLT3" s="99"/>
      <c r="PLU3" s="99"/>
      <c r="PLV3" s="99"/>
      <c r="PLW3" s="99"/>
      <c r="PLX3" s="99"/>
      <c r="PLY3" s="99"/>
      <c r="PLZ3" s="99"/>
      <c r="PMA3" s="99"/>
      <c r="PMB3" s="99"/>
      <c r="PMC3" s="99"/>
      <c r="PMD3" s="99"/>
      <c r="PME3" s="99"/>
      <c r="PMF3" s="99"/>
      <c r="PMG3" s="99"/>
      <c r="PMH3" s="99"/>
      <c r="PMI3" s="99"/>
      <c r="PMJ3" s="99"/>
      <c r="PMK3" s="99"/>
      <c r="PML3" s="99"/>
      <c r="PMM3" s="99"/>
      <c r="PMN3" s="99"/>
      <c r="PMO3" s="99"/>
      <c r="PMP3" s="99"/>
      <c r="PMQ3" s="99"/>
      <c r="PMR3" s="99"/>
      <c r="PMS3" s="99"/>
      <c r="PMT3" s="99"/>
      <c r="PMU3" s="99"/>
      <c r="PMV3" s="99"/>
      <c r="PMW3" s="99"/>
      <c r="PMX3" s="99"/>
      <c r="PMY3" s="99"/>
      <c r="PMZ3" s="99"/>
      <c r="PNA3" s="99"/>
      <c r="PNB3" s="99"/>
      <c r="PNC3" s="99"/>
      <c r="PND3" s="99"/>
      <c r="PNE3" s="99"/>
      <c r="PNF3" s="99"/>
      <c r="PNG3" s="99"/>
      <c r="PNH3" s="99"/>
      <c r="PNI3" s="99"/>
      <c r="PNJ3" s="99"/>
      <c r="PNK3" s="99"/>
      <c r="PNL3" s="99"/>
      <c r="PNM3" s="99"/>
      <c r="PNN3" s="99"/>
      <c r="PNO3" s="99"/>
      <c r="PNP3" s="99"/>
      <c r="PNQ3" s="99"/>
      <c r="PNR3" s="99"/>
      <c r="PNS3" s="99"/>
      <c r="PNT3" s="99"/>
      <c r="PNU3" s="99"/>
      <c r="PNV3" s="99"/>
      <c r="PNW3" s="99"/>
      <c r="PNX3" s="99"/>
      <c r="PNY3" s="99"/>
      <c r="PNZ3" s="99"/>
      <c r="POA3" s="99"/>
      <c r="POB3" s="99"/>
      <c r="POC3" s="99"/>
      <c r="POD3" s="99"/>
      <c r="POE3" s="99"/>
      <c r="POF3" s="99"/>
      <c r="POG3" s="99"/>
      <c r="POH3" s="99"/>
      <c r="POI3" s="99"/>
      <c r="POJ3" s="99"/>
      <c r="POK3" s="99"/>
      <c r="POL3" s="99"/>
      <c r="POM3" s="99"/>
      <c r="PON3" s="99"/>
      <c r="POO3" s="99"/>
      <c r="POP3" s="99"/>
      <c r="POQ3" s="99"/>
      <c r="POR3" s="99"/>
      <c r="POS3" s="99"/>
      <c r="POT3" s="99"/>
      <c r="POU3" s="99"/>
      <c r="POV3" s="99"/>
      <c r="POW3" s="99"/>
      <c r="POX3" s="99"/>
      <c r="POY3" s="99"/>
      <c r="POZ3" s="99"/>
      <c r="PPA3" s="99"/>
      <c r="PPB3" s="99"/>
      <c r="PPC3" s="99"/>
      <c r="PPD3" s="99"/>
      <c r="PPE3" s="99"/>
      <c r="PPF3" s="99"/>
      <c r="PPG3" s="99"/>
      <c r="PPH3" s="99"/>
      <c r="PPI3" s="99"/>
      <c r="PPJ3" s="99"/>
      <c r="PPK3" s="99"/>
      <c r="PPL3" s="99"/>
      <c r="PPM3" s="99"/>
      <c r="PPN3" s="99"/>
      <c r="PPO3" s="99"/>
      <c r="PPP3" s="99"/>
      <c r="PPQ3" s="99"/>
      <c r="PPR3" s="99"/>
      <c r="PPS3" s="99"/>
      <c r="PPT3" s="99"/>
      <c r="PPU3" s="99"/>
      <c r="PPV3" s="99"/>
      <c r="PPW3" s="99"/>
      <c r="PPX3" s="99"/>
      <c r="PPY3" s="99"/>
      <c r="PPZ3" s="99"/>
      <c r="PQA3" s="99"/>
      <c r="PQB3" s="99"/>
      <c r="PQC3" s="99"/>
      <c r="PQD3" s="99"/>
      <c r="PQE3" s="99"/>
      <c r="PQF3" s="99"/>
      <c r="PQG3" s="99"/>
      <c r="PQH3" s="99"/>
      <c r="PQI3" s="99"/>
      <c r="PQJ3" s="99"/>
      <c r="PQK3" s="99"/>
      <c r="PQL3" s="99"/>
      <c r="PQM3" s="99"/>
      <c r="PQN3" s="99"/>
      <c r="PQO3" s="99"/>
      <c r="PQP3" s="99"/>
      <c r="PQQ3" s="99"/>
      <c r="PQR3" s="99"/>
      <c r="PQS3" s="99"/>
      <c r="PQT3" s="99"/>
      <c r="PQU3" s="99"/>
      <c r="PQV3" s="99"/>
      <c r="PQW3" s="99"/>
      <c r="PQX3" s="99"/>
      <c r="PQY3" s="99"/>
      <c r="PQZ3" s="99"/>
      <c r="PRA3" s="99"/>
      <c r="PRB3" s="99"/>
      <c r="PRC3" s="99"/>
      <c r="PRD3" s="99"/>
      <c r="PRE3" s="99"/>
      <c r="PRF3" s="99"/>
      <c r="PRG3" s="99"/>
      <c r="PRH3" s="99"/>
      <c r="PRI3" s="99"/>
      <c r="PRJ3" s="99"/>
      <c r="PRK3" s="99"/>
      <c r="PRL3" s="99"/>
      <c r="PRM3" s="99"/>
      <c r="PRN3" s="99"/>
      <c r="PRO3" s="99"/>
      <c r="PRP3" s="99"/>
      <c r="PRQ3" s="99"/>
      <c r="PRR3" s="99"/>
      <c r="PRS3" s="99"/>
      <c r="PRT3" s="99"/>
      <c r="PRU3" s="99"/>
      <c r="PRV3" s="99"/>
      <c r="PRW3" s="99"/>
      <c r="PRX3" s="99"/>
      <c r="PRY3" s="99"/>
      <c r="PRZ3" s="99"/>
      <c r="PSA3" s="99"/>
      <c r="PSB3" s="99"/>
      <c r="PSC3" s="99"/>
      <c r="PSD3" s="99"/>
      <c r="PSE3" s="99"/>
      <c r="PSF3" s="99"/>
      <c r="PSG3" s="99"/>
      <c r="PSH3" s="99"/>
      <c r="PSI3" s="99"/>
      <c r="PSJ3" s="99"/>
      <c r="PSK3" s="99"/>
      <c r="PSL3" s="99"/>
      <c r="PSM3" s="99"/>
      <c r="PSN3" s="99"/>
      <c r="PSO3" s="99"/>
      <c r="PSP3" s="99"/>
      <c r="PSQ3" s="99"/>
      <c r="PSR3" s="99"/>
      <c r="PSS3" s="99"/>
      <c r="PST3" s="99"/>
      <c r="PSU3" s="99"/>
      <c r="PSV3" s="99"/>
      <c r="PSW3" s="99"/>
      <c r="PSX3" s="99"/>
      <c r="PSY3" s="99"/>
      <c r="PSZ3" s="99"/>
      <c r="PTA3" s="99"/>
      <c r="PTB3" s="99"/>
      <c r="PTC3" s="99"/>
      <c r="PTD3" s="99"/>
      <c r="PTE3" s="99"/>
      <c r="PTF3" s="99"/>
      <c r="PTG3" s="99"/>
      <c r="PTH3" s="99"/>
      <c r="PTI3" s="99"/>
      <c r="PTJ3" s="99"/>
      <c r="PTK3" s="99"/>
      <c r="PTL3" s="99"/>
      <c r="PTM3" s="99"/>
      <c r="PTN3" s="99"/>
      <c r="PTO3" s="99"/>
      <c r="PTP3" s="99"/>
      <c r="PTQ3" s="99"/>
      <c r="PTR3" s="99"/>
      <c r="PTS3" s="99"/>
      <c r="PTT3" s="99"/>
      <c r="PTU3" s="99"/>
      <c r="PTV3" s="99"/>
      <c r="PTW3" s="99"/>
      <c r="PTX3" s="99"/>
      <c r="PTY3" s="99"/>
      <c r="PTZ3" s="99"/>
      <c r="PUA3" s="99"/>
      <c r="PUB3" s="99"/>
      <c r="PUC3" s="99"/>
      <c r="PUD3" s="99"/>
      <c r="PUE3" s="99"/>
      <c r="PUF3" s="99"/>
      <c r="PUG3" s="99"/>
      <c r="PUH3" s="99"/>
      <c r="PUI3" s="99"/>
      <c r="PUJ3" s="99"/>
      <c r="PUK3" s="99"/>
      <c r="PUL3" s="99"/>
      <c r="PUM3" s="99"/>
      <c r="PUN3" s="99"/>
      <c r="PUO3" s="99"/>
      <c r="PUP3" s="99"/>
      <c r="PUQ3" s="99"/>
      <c r="PUR3" s="99"/>
      <c r="PUS3" s="99"/>
      <c r="PUT3" s="99"/>
      <c r="PUU3" s="99"/>
      <c r="PUV3" s="99"/>
      <c r="PUW3" s="99"/>
      <c r="PUX3" s="99"/>
      <c r="PUY3" s="99"/>
      <c r="PUZ3" s="99"/>
      <c r="PVA3" s="99"/>
      <c r="PVB3" s="99"/>
      <c r="PVC3" s="99"/>
      <c r="PVD3" s="99"/>
      <c r="PVE3" s="99"/>
      <c r="PVF3" s="99"/>
      <c r="PVG3" s="99"/>
      <c r="PVH3" s="99"/>
      <c r="PVI3" s="99"/>
      <c r="PVJ3" s="99"/>
      <c r="PVK3" s="99"/>
      <c r="PVL3" s="99"/>
      <c r="PVM3" s="99"/>
      <c r="PVN3" s="99"/>
      <c r="PVO3" s="99"/>
      <c r="PVP3" s="99"/>
      <c r="PVQ3" s="99"/>
      <c r="PVR3" s="99"/>
      <c r="PVS3" s="99"/>
      <c r="PVT3" s="99"/>
      <c r="PVU3" s="99"/>
      <c r="PVV3" s="99"/>
      <c r="PVW3" s="99"/>
      <c r="PVX3" s="99"/>
      <c r="PVY3" s="99"/>
      <c r="PVZ3" s="99"/>
      <c r="PWA3" s="99"/>
      <c r="PWB3" s="99"/>
      <c r="PWC3" s="99"/>
      <c r="PWD3" s="99"/>
      <c r="PWE3" s="99"/>
      <c r="PWF3" s="99"/>
      <c r="PWG3" s="99"/>
      <c r="PWH3" s="99"/>
      <c r="PWI3" s="99"/>
      <c r="PWJ3" s="99"/>
      <c r="PWK3" s="99"/>
      <c r="PWL3" s="99"/>
      <c r="PWM3" s="99"/>
      <c r="PWN3" s="99"/>
      <c r="PWO3" s="99"/>
      <c r="PWP3" s="99"/>
      <c r="PWQ3" s="99"/>
      <c r="PWR3" s="99"/>
      <c r="PWS3" s="99"/>
      <c r="PWT3" s="99"/>
      <c r="PWU3" s="99"/>
      <c r="PWV3" s="99"/>
      <c r="PWW3" s="99"/>
      <c r="PWX3" s="99"/>
      <c r="PWY3" s="99"/>
      <c r="PWZ3" s="99"/>
      <c r="PXA3" s="99"/>
      <c r="PXB3" s="99"/>
      <c r="PXC3" s="99"/>
      <c r="PXD3" s="99"/>
      <c r="PXE3" s="99"/>
      <c r="PXF3" s="99"/>
      <c r="PXG3" s="99"/>
      <c r="PXH3" s="99"/>
      <c r="PXI3" s="99"/>
      <c r="PXJ3" s="99"/>
      <c r="PXK3" s="99"/>
      <c r="PXL3" s="99"/>
      <c r="PXM3" s="99"/>
      <c r="PXN3" s="99"/>
      <c r="PXO3" s="99"/>
      <c r="PXP3" s="99"/>
      <c r="PXQ3" s="99"/>
      <c r="PXR3" s="99"/>
      <c r="PXS3" s="99"/>
      <c r="PXT3" s="99"/>
      <c r="PXU3" s="99"/>
      <c r="PXV3" s="99"/>
      <c r="PXW3" s="99"/>
      <c r="PXX3" s="99"/>
      <c r="PXY3" s="99"/>
      <c r="PXZ3" s="99"/>
      <c r="PYA3" s="99"/>
      <c r="PYB3" s="99"/>
      <c r="PYC3" s="99"/>
      <c r="PYD3" s="99"/>
      <c r="PYE3" s="99"/>
      <c r="PYF3" s="99"/>
      <c r="PYG3" s="99"/>
      <c r="PYH3" s="99"/>
      <c r="PYI3" s="99"/>
      <c r="PYJ3" s="99"/>
      <c r="PYK3" s="99"/>
      <c r="PYL3" s="99"/>
      <c r="PYM3" s="99"/>
      <c r="PYN3" s="99"/>
      <c r="PYO3" s="99"/>
      <c r="PYP3" s="99"/>
      <c r="PYQ3" s="99"/>
      <c r="PYR3" s="99"/>
      <c r="PYS3" s="99"/>
      <c r="PYT3" s="99"/>
      <c r="PYU3" s="99"/>
      <c r="PYV3" s="99"/>
      <c r="PYW3" s="99"/>
      <c r="PYX3" s="99"/>
      <c r="PYY3" s="99"/>
      <c r="PYZ3" s="99"/>
      <c r="PZA3" s="99"/>
      <c r="PZB3" s="99"/>
      <c r="PZC3" s="99"/>
      <c r="PZD3" s="99"/>
      <c r="PZE3" s="99"/>
      <c r="PZF3" s="99"/>
      <c r="PZG3" s="99"/>
      <c r="PZH3" s="99"/>
      <c r="PZI3" s="99"/>
      <c r="PZJ3" s="99"/>
      <c r="PZK3" s="99"/>
      <c r="PZL3" s="99"/>
      <c r="PZM3" s="99"/>
      <c r="PZN3" s="99"/>
      <c r="PZO3" s="99"/>
      <c r="PZP3" s="99"/>
      <c r="PZQ3" s="99"/>
      <c r="PZR3" s="99"/>
      <c r="PZS3" s="99"/>
      <c r="PZT3" s="99"/>
      <c r="PZU3" s="99"/>
      <c r="PZV3" s="99"/>
      <c r="PZW3" s="99"/>
      <c r="PZX3" s="99"/>
      <c r="PZY3" s="99"/>
      <c r="PZZ3" s="99"/>
      <c r="QAA3" s="99"/>
      <c r="QAB3" s="99"/>
      <c r="QAC3" s="99"/>
      <c r="QAD3" s="99"/>
      <c r="QAE3" s="99"/>
      <c r="QAF3" s="99"/>
      <c r="QAG3" s="99"/>
      <c r="QAH3" s="99"/>
      <c r="QAI3" s="99"/>
      <c r="QAJ3" s="99"/>
      <c r="QAK3" s="99"/>
      <c r="QAL3" s="99"/>
      <c r="QAM3" s="99"/>
      <c r="QAN3" s="99"/>
      <c r="QAO3" s="99"/>
      <c r="QAP3" s="99"/>
      <c r="QAQ3" s="99"/>
      <c r="QAR3" s="99"/>
      <c r="QAS3" s="99"/>
      <c r="QAT3" s="99"/>
      <c r="QAU3" s="99"/>
      <c r="QAV3" s="99"/>
      <c r="QAW3" s="99"/>
      <c r="QAX3" s="99"/>
      <c r="QAY3" s="99"/>
      <c r="QAZ3" s="99"/>
      <c r="QBA3" s="99"/>
      <c r="QBB3" s="99"/>
      <c r="QBC3" s="99"/>
      <c r="QBD3" s="99"/>
      <c r="QBE3" s="99"/>
      <c r="QBF3" s="99"/>
      <c r="QBG3" s="99"/>
      <c r="QBH3" s="99"/>
      <c r="QBI3" s="99"/>
      <c r="QBJ3" s="99"/>
      <c r="QBK3" s="99"/>
      <c r="QBL3" s="99"/>
      <c r="QBM3" s="99"/>
      <c r="QBN3" s="99"/>
      <c r="QBO3" s="99"/>
      <c r="QBP3" s="99"/>
      <c r="QBQ3" s="99"/>
      <c r="QBR3" s="99"/>
      <c r="QBS3" s="99"/>
      <c r="QBT3" s="99"/>
      <c r="QBU3" s="99"/>
      <c r="QBV3" s="99"/>
      <c r="QBW3" s="99"/>
      <c r="QBX3" s="99"/>
      <c r="QBY3" s="99"/>
      <c r="QBZ3" s="99"/>
      <c r="QCA3" s="99"/>
      <c r="QCB3" s="99"/>
      <c r="QCC3" s="99"/>
      <c r="QCD3" s="99"/>
      <c r="QCE3" s="99"/>
      <c r="QCF3" s="99"/>
      <c r="QCG3" s="99"/>
      <c r="QCH3" s="99"/>
      <c r="QCI3" s="99"/>
      <c r="QCJ3" s="99"/>
      <c r="QCK3" s="99"/>
      <c r="QCL3" s="99"/>
      <c r="QCM3" s="99"/>
      <c r="QCN3" s="99"/>
      <c r="QCO3" s="99"/>
      <c r="QCP3" s="99"/>
      <c r="QCQ3" s="99"/>
      <c r="QCR3" s="99"/>
      <c r="QCS3" s="99"/>
      <c r="QCT3" s="99"/>
      <c r="QCU3" s="99"/>
      <c r="QCV3" s="99"/>
      <c r="QCW3" s="99"/>
      <c r="QCX3" s="99"/>
      <c r="QCY3" s="99"/>
      <c r="QCZ3" s="99"/>
      <c r="QDA3" s="99"/>
      <c r="QDB3" s="99"/>
      <c r="QDC3" s="99"/>
      <c r="QDD3" s="99"/>
      <c r="QDE3" s="99"/>
      <c r="QDF3" s="99"/>
      <c r="QDG3" s="99"/>
      <c r="QDH3" s="99"/>
      <c r="QDI3" s="99"/>
      <c r="QDJ3" s="99"/>
      <c r="QDK3" s="99"/>
      <c r="QDL3" s="99"/>
      <c r="QDM3" s="99"/>
      <c r="QDN3" s="99"/>
      <c r="QDO3" s="99"/>
      <c r="QDP3" s="99"/>
      <c r="QDQ3" s="99"/>
      <c r="QDR3" s="99"/>
      <c r="QDS3" s="99"/>
      <c r="QDT3" s="99"/>
      <c r="QDU3" s="99"/>
      <c r="QDV3" s="99"/>
      <c r="QDW3" s="99"/>
      <c r="QDX3" s="99"/>
      <c r="QDY3" s="99"/>
      <c r="QDZ3" s="99"/>
      <c r="QEA3" s="99"/>
      <c r="QEB3" s="99"/>
      <c r="QEC3" s="99"/>
      <c r="QED3" s="99"/>
      <c r="QEE3" s="99"/>
      <c r="QEF3" s="99"/>
      <c r="QEG3" s="99"/>
      <c r="QEH3" s="99"/>
      <c r="QEI3" s="99"/>
      <c r="QEJ3" s="99"/>
      <c r="QEK3" s="99"/>
      <c r="QEL3" s="99"/>
      <c r="QEM3" s="99"/>
      <c r="QEN3" s="99"/>
      <c r="QEO3" s="99"/>
      <c r="QEP3" s="99"/>
      <c r="QEQ3" s="99"/>
      <c r="QER3" s="99"/>
      <c r="QES3" s="99"/>
      <c r="QET3" s="99"/>
      <c r="QEU3" s="99"/>
      <c r="QEV3" s="99"/>
      <c r="QEW3" s="99"/>
      <c r="QEX3" s="99"/>
      <c r="QEY3" s="99"/>
      <c r="QEZ3" s="99"/>
      <c r="QFA3" s="99"/>
      <c r="QFB3" s="99"/>
      <c r="QFC3" s="99"/>
      <c r="QFD3" s="99"/>
      <c r="QFE3" s="99"/>
      <c r="QFF3" s="99"/>
      <c r="QFG3" s="99"/>
      <c r="QFH3" s="99"/>
      <c r="QFI3" s="99"/>
      <c r="QFJ3" s="99"/>
      <c r="QFK3" s="99"/>
      <c r="QFL3" s="99"/>
      <c r="QFM3" s="99"/>
      <c r="QFN3" s="99"/>
      <c r="QFO3" s="99"/>
      <c r="QFP3" s="99"/>
      <c r="QFQ3" s="99"/>
      <c r="QFR3" s="99"/>
      <c r="QFS3" s="99"/>
      <c r="QFT3" s="99"/>
      <c r="QFU3" s="99"/>
      <c r="QFV3" s="99"/>
      <c r="QFW3" s="99"/>
      <c r="QFX3" s="99"/>
      <c r="QFY3" s="99"/>
      <c r="QFZ3" s="99"/>
      <c r="QGA3" s="99"/>
      <c r="QGB3" s="99"/>
      <c r="QGC3" s="99"/>
      <c r="QGD3" s="99"/>
      <c r="QGE3" s="99"/>
      <c r="QGF3" s="99"/>
      <c r="QGG3" s="99"/>
      <c r="QGH3" s="99"/>
      <c r="QGI3" s="99"/>
      <c r="QGJ3" s="99"/>
      <c r="QGK3" s="99"/>
      <c r="QGL3" s="99"/>
      <c r="QGM3" s="99"/>
      <c r="QGN3" s="99"/>
      <c r="QGO3" s="99"/>
      <c r="QGP3" s="99"/>
      <c r="QGQ3" s="99"/>
      <c r="QGR3" s="99"/>
      <c r="QGS3" s="99"/>
      <c r="QGT3" s="99"/>
      <c r="QGU3" s="99"/>
      <c r="QGV3" s="99"/>
      <c r="QGW3" s="99"/>
      <c r="QGX3" s="99"/>
      <c r="QGY3" s="99"/>
      <c r="QGZ3" s="99"/>
      <c r="QHA3" s="99"/>
      <c r="QHB3" s="99"/>
      <c r="QHC3" s="99"/>
      <c r="QHD3" s="99"/>
      <c r="QHE3" s="99"/>
      <c r="QHF3" s="99"/>
      <c r="QHG3" s="99"/>
      <c r="QHH3" s="99"/>
      <c r="QHI3" s="99"/>
      <c r="QHJ3" s="99"/>
      <c r="QHK3" s="99"/>
      <c r="QHL3" s="99"/>
      <c r="QHM3" s="99"/>
      <c r="QHN3" s="99"/>
      <c r="QHO3" s="99"/>
      <c r="QHP3" s="99"/>
      <c r="QHQ3" s="99"/>
      <c r="QHR3" s="99"/>
      <c r="QHS3" s="99"/>
      <c r="QHT3" s="99"/>
      <c r="QHU3" s="99"/>
      <c r="QHV3" s="99"/>
      <c r="QHW3" s="99"/>
      <c r="QHX3" s="99"/>
      <c r="QHY3" s="99"/>
      <c r="QHZ3" s="99"/>
      <c r="QIA3" s="99"/>
      <c r="QIB3" s="99"/>
      <c r="QIC3" s="99"/>
      <c r="QID3" s="99"/>
      <c r="QIE3" s="99"/>
      <c r="QIF3" s="99"/>
      <c r="QIG3" s="99"/>
      <c r="QIH3" s="99"/>
      <c r="QII3" s="99"/>
      <c r="QIJ3" s="99"/>
      <c r="QIK3" s="99"/>
      <c r="QIL3" s="99"/>
      <c r="QIM3" s="99"/>
      <c r="QIN3" s="99"/>
      <c r="QIO3" s="99"/>
      <c r="QIP3" s="99"/>
      <c r="QIQ3" s="99"/>
      <c r="QIR3" s="99"/>
      <c r="QIS3" s="99"/>
      <c r="QIT3" s="99"/>
      <c r="QIU3" s="99"/>
      <c r="QIV3" s="99"/>
      <c r="QIW3" s="99"/>
      <c r="QIX3" s="99"/>
      <c r="QIY3" s="99"/>
      <c r="QIZ3" s="99"/>
      <c r="QJA3" s="99"/>
      <c r="QJB3" s="99"/>
      <c r="QJC3" s="99"/>
      <c r="QJD3" s="99"/>
      <c r="QJE3" s="99"/>
      <c r="QJF3" s="99"/>
      <c r="QJG3" s="99"/>
      <c r="QJH3" s="99"/>
      <c r="QJI3" s="99"/>
      <c r="QJJ3" s="99"/>
      <c r="QJK3" s="99"/>
      <c r="QJL3" s="99"/>
      <c r="QJM3" s="99"/>
      <c r="QJN3" s="99"/>
      <c r="QJO3" s="99"/>
      <c r="QJP3" s="99"/>
      <c r="QJQ3" s="99"/>
      <c r="QJR3" s="99"/>
      <c r="QJS3" s="99"/>
      <c r="QJT3" s="99"/>
      <c r="QJU3" s="99"/>
      <c r="QJV3" s="99"/>
      <c r="QJW3" s="99"/>
      <c r="QJX3" s="99"/>
      <c r="QJY3" s="99"/>
      <c r="QJZ3" s="99"/>
      <c r="QKA3" s="99"/>
      <c r="QKB3" s="99"/>
      <c r="QKC3" s="99"/>
      <c r="QKD3" s="99"/>
      <c r="QKE3" s="99"/>
      <c r="QKF3" s="99"/>
      <c r="QKG3" s="99"/>
      <c r="QKH3" s="99"/>
      <c r="QKI3" s="99"/>
      <c r="QKJ3" s="99"/>
      <c r="QKK3" s="99"/>
      <c r="QKL3" s="99"/>
      <c r="QKM3" s="99"/>
      <c r="QKN3" s="99"/>
      <c r="QKO3" s="99"/>
      <c r="QKP3" s="99"/>
      <c r="QKQ3" s="99"/>
      <c r="QKR3" s="99"/>
      <c r="QKS3" s="99"/>
      <c r="QKT3" s="99"/>
      <c r="QKU3" s="99"/>
      <c r="QKV3" s="99"/>
      <c r="QKW3" s="99"/>
      <c r="QKX3" s="99"/>
      <c r="QKY3" s="99"/>
      <c r="QKZ3" s="99"/>
      <c r="QLA3" s="99"/>
      <c r="QLB3" s="99"/>
      <c r="QLC3" s="99"/>
      <c r="QLD3" s="99"/>
      <c r="QLE3" s="99"/>
      <c r="QLF3" s="99"/>
      <c r="QLG3" s="99"/>
      <c r="QLH3" s="99"/>
      <c r="QLI3" s="99"/>
      <c r="QLJ3" s="99"/>
      <c r="QLK3" s="99"/>
      <c r="QLL3" s="99"/>
      <c r="QLM3" s="99"/>
      <c r="QLN3" s="99"/>
      <c r="QLO3" s="99"/>
      <c r="QLP3" s="99"/>
      <c r="QLQ3" s="99"/>
      <c r="QLR3" s="99"/>
      <c r="QLS3" s="99"/>
      <c r="QLT3" s="99"/>
      <c r="QLU3" s="99"/>
      <c r="QLV3" s="99"/>
      <c r="QLW3" s="99"/>
      <c r="QLX3" s="99"/>
      <c r="QLY3" s="99"/>
      <c r="QLZ3" s="99"/>
      <c r="QMA3" s="99"/>
      <c r="QMB3" s="99"/>
      <c r="QMC3" s="99"/>
      <c r="QMD3" s="99"/>
      <c r="QME3" s="99"/>
      <c r="QMF3" s="99"/>
      <c r="QMG3" s="99"/>
      <c r="QMH3" s="99"/>
      <c r="QMI3" s="99"/>
      <c r="QMJ3" s="99"/>
      <c r="QMK3" s="99"/>
      <c r="QML3" s="99"/>
      <c r="QMM3" s="99"/>
      <c r="QMN3" s="99"/>
      <c r="QMO3" s="99"/>
      <c r="QMP3" s="99"/>
      <c r="QMQ3" s="99"/>
      <c r="QMR3" s="99"/>
      <c r="QMS3" s="99"/>
      <c r="QMT3" s="99"/>
      <c r="QMU3" s="99"/>
      <c r="QMV3" s="99"/>
      <c r="QMW3" s="99"/>
      <c r="QMX3" s="99"/>
      <c r="QMY3" s="99"/>
      <c r="QMZ3" s="99"/>
      <c r="QNA3" s="99"/>
      <c r="QNB3" s="99"/>
      <c r="QNC3" s="99"/>
      <c r="QND3" s="99"/>
      <c r="QNE3" s="99"/>
      <c r="QNF3" s="99"/>
      <c r="QNG3" s="99"/>
      <c r="QNH3" s="99"/>
      <c r="QNI3" s="99"/>
      <c r="QNJ3" s="99"/>
      <c r="QNK3" s="99"/>
      <c r="QNL3" s="99"/>
      <c r="QNM3" s="99"/>
      <c r="QNN3" s="99"/>
      <c r="QNO3" s="99"/>
      <c r="QNP3" s="99"/>
      <c r="QNQ3" s="99"/>
      <c r="QNR3" s="99"/>
      <c r="QNS3" s="99"/>
      <c r="QNT3" s="99"/>
      <c r="QNU3" s="99"/>
      <c r="QNV3" s="99"/>
      <c r="QNW3" s="99"/>
      <c r="QNX3" s="99"/>
      <c r="QNY3" s="99"/>
      <c r="QNZ3" s="99"/>
      <c r="QOA3" s="99"/>
      <c r="QOB3" s="99"/>
      <c r="QOC3" s="99"/>
      <c r="QOD3" s="99"/>
      <c r="QOE3" s="99"/>
      <c r="QOF3" s="99"/>
      <c r="QOG3" s="99"/>
      <c r="QOH3" s="99"/>
      <c r="QOI3" s="99"/>
      <c r="QOJ3" s="99"/>
      <c r="QOK3" s="99"/>
      <c r="QOL3" s="99"/>
      <c r="QOM3" s="99"/>
      <c r="QON3" s="99"/>
      <c r="QOO3" s="99"/>
      <c r="QOP3" s="99"/>
      <c r="QOQ3" s="99"/>
      <c r="QOR3" s="99"/>
      <c r="QOS3" s="99"/>
      <c r="QOT3" s="99"/>
      <c r="QOU3" s="99"/>
      <c r="QOV3" s="99"/>
      <c r="QOW3" s="99"/>
      <c r="QOX3" s="99"/>
      <c r="QOY3" s="99"/>
      <c r="QOZ3" s="99"/>
      <c r="QPA3" s="99"/>
      <c r="QPB3" s="99"/>
      <c r="QPC3" s="99"/>
      <c r="QPD3" s="99"/>
      <c r="QPE3" s="99"/>
      <c r="QPF3" s="99"/>
      <c r="QPG3" s="99"/>
      <c r="QPH3" s="99"/>
      <c r="QPI3" s="99"/>
      <c r="QPJ3" s="99"/>
      <c r="QPK3" s="99"/>
      <c r="QPL3" s="99"/>
      <c r="QPM3" s="99"/>
      <c r="QPN3" s="99"/>
      <c r="QPO3" s="99"/>
      <c r="QPP3" s="99"/>
      <c r="QPQ3" s="99"/>
      <c r="QPR3" s="99"/>
      <c r="QPS3" s="99"/>
      <c r="QPT3" s="99"/>
      <c r="QPU3" s="99"/>
      <c r="QPV3" s="99"/>
      <c r="QPW3" s="99"/>
      <c r="QPX3" s="99"/>
      <c r="QPY3" s="99"/>
      <c r="QPZ3" s="99"/>
      <c r="QQA3" s="99"/>
      <c r="QQB3" s="99"/>
      <c r="QQC3" s="99"/>
      <c r="QQD3" s="99"/>
      <c r="QQE3" s="99"/>
      <c r="QQF3" s="99"/>
      <c r="QQG3" s="99"/>
      <c r="QQH3" s="99"/>
      <c r="QQI3" s="99"/>
      <c r="QQJ3" s="99"/>
      <c r="QQK3" s="99"/>
      <c r="QQL3" s="99"/>
      <c r="QQM3" s="99"/>
      <c r="QQN3" s="99"/>
      <c r="QQO3" s="99"/>
      <c r="QQP3" s="99"/>
      <c r="QQQ3" s="99"/>
      <c r="QQR3" s="99"/>
      <c r="QQS3" s="99"/>
      <c r="QQT3" s="99"/>
      <c r="QQU3" s="99"/>
      <c r="QQV3" s="99"/>
      <c r="QQW3" s="99"/>
      <c r="QQX3" s="99"/>
      <c r="QQY3" s="99"/>
      <c r="QQZ3" s="99"/>
      <c r="QRA3" s="99"/>
      <c r="QRB3" s="99"/>
      <c r="QRC3" s="99"/>
      <c r="QRD3" s="99"/>
      <c r="QRE3" s="99"/>
      <c r="QRF3" s="99"/>
      <c r="QRG3" s="99"/>
      <c r="QRH3" s="99"/>
      <c r="QRI3" s="99"/>
      <c r="QRJ3" s="99"/>
      <c r="QRK3" s="99"/>
      <c r="QRL3" s="99"/>
      <c r="QRM3" s="99"/>
      <c r="QRN3" s="99"/>
      <c r="QRO3" s="99"/>
      <c r="QRP3" s="99"/>
      <c r="QRQ3" s="99"/>
      <c r="QRR3" s="99"/>
      <c r="QRS3" s="99"/>
      <c r="QRT3" s="99"/>
      <c r="QRU3" s="99"/>
      <c r="QRV3" s="99"/>
      <c r="QRW3" s="99"/>
      <c r="QRX3" s="99"/>
      <c r="QRY3" s="99"/>
      <c r="QRZ3" s="99"/>
      <c r="QSA3" s="99"/>
      <c r="QSB3" s="99"/>
      <c r="QSC3" s="99"/>
      <c r="QSD3" s="99"/>
      <c r="QSE3" s="99"/>
      <c r="QSF3" s="99"/>
      <c r="QSG3" s="99"/>
      <c r="QSH3" s="99"/>
      <c r="QSI3" s="99"/>
      <c r="QSJ3" s="99"/>
      <c r="QSK3" s="99"/>
      <c r="QSL3" s="99"/>
      <c r="QSM3" s="99"/>
      <c r="QSN3" s="99"/>
      <c r="QSO3" s="99"/>
      <c r="QSP3" s="99"/>
      <c r="QSQ3" s="99"/>
      <c r="QSR3" s="99"/>
      <c r="QSS3" s="99"/>
      <c r="QST3" s="99"/>
      <c r="QSU3" s="99"/>
      <c r="QSV3" s="99"/>
      <c r="QSW3" s="99"/>
      <c r="QSX3" s="99"/>
      <c r="QSY3" s="99"/>
      <c r="QSZ3" s="99"/>
      <c r="QTA3" s="99"/>
      <c r="QTB3" s="99"/>
      <c r="QTC3" s="99"/>
      <c r="QTD3" s="99"/>
      <c r="QTE3" s="99"/>
      <c r="QTF3" s="99"/>
      <c r="QTG3" s="99"/>
      <c r="QTH3" s="99"/>
      <c r="QTI3" s="99"/>
      <c r="QTJ3" s="99"/>
      <c r="QTK3" s="99"/>
      <c r="QTL3" s="99"/>
      <c r="QTM3" s="99"/>
      <c r="QTN3" s="99"/>
      <c r="QTO3" s="99"/>
      <c r="QTP3" s="99"/>
      <c r="QTQ3" s="99"/>
      <c r="QTR3" s="99"/>
      <c r="QTS3" s="99"/>
      <c r="QTT3" s="99"/>
      <c r="QTU3" s="99"/>
      <c r="QTV3" s="99"/>
      <c r="QTW3" s="99"/>
      <c r="QTX3" s="99"/>
      <c r="QTY3" s="99"/>
      <c r="QTZ3" s="99"/>
      <c r="QUA3" s="99"/>
      <c r="QUB3" s="99"/>
      <c r="QUC3" s="99"/>
      <c r="QUD3" s="99"/>
      <c r="QUE3" s="99"/>
      <c r="QUF3" s="99"/>
      <c r="QUG3" s="99"/>
      <c r="QUH3" s="99"/>
      <c r="QUI3" s="99"/>
      <c r="QUJ3" s="99"/>
      <c r="QUK3" s="99"/>
      <c r="QUL3" s="99"/>
      <c r="QUM3" s="99"/>
      <c r="QUN3" s="99"/>
      <c r="QUO3" s="99"/>
      <c r="QUP3" s="99"/>
      <c r="QUQ3" s="99"/>
      <c r="QUR3" s="99"/>
      <c r="QUS3" s="99"/>
      <c r="QUT3" s="99"/>
      <c r="QUU3" s="99"/>
      <c r="QUV3" s="99"/>
      <c r="QUW3" s="99"/>
      <c r="QUX3" s="99"/>
      <c r="QUY3" s="99"/>
      <c r="QUZ3" s="99"/>
      <c r="QVA3" s="99"/>
      <c r="QVB3" s="99"/>
      <c r="QVC3" s="99"/>
      <c r="QVD3" s="99"/>
      <c r="QVE3" s="99"/>
      <c r="QVF3" s="99"/>
      <c r="QVG3" s="99"/>
      <c r="QVH3" s="99"/>
      <c r="QVI3" s="99"/>
      <c r="QVJ3" s="99"/>
      <c r="QVK3" s="99"/>
      <c r="QVL3" s="99"/>
      <c r="QVM3" s="99"/>
      <c r="QVN3" s="99"/>
      <c r="QVO3" s="99"/>
      <c r="QVP3" s="99"/>
      <c r="QVQ3" s="99"/>
      <c r="QVR3" s="99"/>
      <c r="QVS3" s="99"/>
      <c r="QVT3" s="99"/>
      <c r="QVU3" s="99"/>
      <c r="QVV3" s="99"/>
      <c r="QVW3" s="99"/>
      <c r="QVX3" s="99"/>
      <c r="QVY3" s="99"/>
      <c r="QVZ3" s="99"/>
      <c r="QWA3" s="99"/>
      <c r="QWB3" s="99"/>
      <c r="QWC3" s="99"/>
      <c r="QWD3" s="99"/>
      <c r="QWE3" s="99"/>
      <c r="QWF3" s="99"/>
      <c r="QWG3" s="99"/>
      <c r="QWH3" s="99"/>
      <c r="QWI3" s="99"/>
      <c r="QWJ3" s="99"/>
      <c r="QWK3" s="99"/>
      <c r="QWL3" s="99"/>
      <c r="QWM3" s="99"/>
      <c r="QWN3" s="99"/>
      <c r="QWO3" s="99"/>
      <c r="QWP3" s="99"/>
      <c r="QWQ3" s="99"/>
      <c r="QWR3" s="99"/>
      <c r="QWS3" s="99"/>
      <c r="QWT3" s="99"/>
      <c r="QWU3" s="99"/>
      <c r="QWV3" s="99"/>
      <c r="QWW3" s="99"/>
      <c r="QWX3" s="99"/>
      <c r="QWY3" s="99"/>
      <c r="QWZ3" s="99"/>
      <c r="QXA3" s="99"/>
      <c r="QXB3" s="99"/>
      <c r="QXC3" s="99"/>
      <c r="QXD3" s="99"/>
      <c r="QXE3" s="99"/>
      <c r="QXF3" s="99"/>
      <c r="QXG3" s="99"/>
      <c r="QXH3" s="99"/>
      <c r="QXI3" s="99"/>
      <c r="QXJ3" s="99"/>
      <c r="QXK3" s="99"/>
      <c r="QXL3" s="99"/>
      <c r="QXM3" s="99"/>
      <c r="QXN3" s="99"/>
      <c r="QXO3" s="99"/>
      <c r="QXP3" s="99"/>
      <c r="QXQ3" s="99"/>
      <c r="QXR3" s="99"/>
      <c r="QXS3" s="99"/>
      <c r="QXT3" s="99"/>
      <c r="QXU3" s="99"/>
      <c r="QXV3" s="99"/>
      <c r="QXW3" s="99"/>
      <c r="QXX3" s="99"/>
      <c r="QXY3" s="99"/>
      <c r="QXZ3" s="99"/>
      <c r="QYA3" s="99"/>
      <c r="QYB3" s="99"/>
      <c r="QYC3" s="99"/>
      <c r="QYD3" s="99"/>
      <c r="QYE3" s="99"/>
      <c r="QYF3" s="99"/>
      <c r="QYG3" s="99"/>
      <c r="QYH3" s="99"/>
      <c r="QYI3" s="99"/>
      <c r="QYJ3" s="99"/>
      <c r="QYK3" s="99"/>
      <c r="QYL3" s="99"/>
      <c r="QYM3" s="99"/>
      <c r="QYN3" s="99"/>
      <c r="QYO3" s="99"/>
      <c r="QYP3" s="99"/>
      <c r="QYQ3" s="99"/>
      <c r="QYR3" s="99"/>
      <c r="QYS3" s="99"/>
      <c r="QYT3" s="99"/>
      <c r="QYU3" s="99"/>
      <c r="QYV3" s="99"/>
      <c r="QYW3" s="99"/>
      <c r="QYX3" s="99"/>
      <c r="QYY3" s="99"/>
      <c r="QYZ3" s="99"/>
      <c r="QZA3" s="99"/>
      <c r="QZB3" s="99"/>
      <c r="QZC3" s="99"/>
      <c r="QZD3" s="99"/>
      <c r="QZE3" s="99"/>
      <c r="QZF3" s="99"/>
      <c r="QZG3" s="99"/>
      <c r="QZH3" s="99"/>
      <c r="QZI3" s="99"/>
      <c r="QZJ3" s="99"/>
      <c r="QZK3" s="99"/>
      <c r="QZL3" s="99"/>
      <c r="QZM3" s="99"/>
      <c r="QZN3" s="99"/>
      <c r="QZO3" s="99"/>
      <c r="QZP3" s="99"/>
      <c r="QZQ3" s="99"/>
      <c r="QZR3" s="99"/>
      <c r="QZS3" s="99"/>
      <c r="QZT3" s="99"/>
      <c r="QZU3" s="99"/>
      <c r="QZV3" s="99"/>
      <c r="QZW3" s="99"/>
      <c r="QZX3" s="99"/>
      <c r="QZY3" s="99"/>
      <c r="QZZ3" s="99"/>
      <c r="RAA3" s="99"/>
      <c r="RAB3" s="99"/>
      <c r="RAC3" s="99"/>
      <c r="RAD3" s="99"/>
      <c r="RAE3" s="99"/>
      <c r="RAF3" s="99"/>
      <c r="RAG3" s="99"/>
      <c r="RAH3" s="99"/>
      <c r="RAI3" s="99"/>
      <c r="RAJ3" s="99"/>
      <c r="RAK3" s="99"/>
      <c r="RAL3" s="99"/>
      <c r="RAM3" s="99"/>
      <c r="RAN3" s="99"/>
      <c r="RAO3" s="99"/>
      <c r="RAP3" s="99"/>
      <c r="RAQ3" s="99"/>
      <c r="RAR3" s="99"/>
      <c r="RAS3" s="99"/>
      <c r="RAT3" s="99"/>
      <c r="RAU3" s="99"/>
      <c r="RAV3" s="99"/>
      <c r="RAW3" s="99"/>
      <c r="RAX3" s="99"/>
      <c r="RAY3" s="99"/>
      <c r="RAZ3" s="99"/>
      <c r="RBA3" s="99"/>
      <c r="RBB3" s="99"/>
      <c r="RBC3" s="99"/>
      <c r="RBD3" s="99"/>
      <c r="RBE3" s="99"/>
      <c r="RBF3" s="99"/>
      <c r="RBG3" s="99"/>
      <c r="RBH3" s="99"/>
      <c r="RBI3" s="99"/>
      <c r="RBJ3" s="99"/>
      <c r="RBK3" s="99"/>
      <c r="RBL3" s="99"/>
      <c r="RBM3" s="99"/>
      <c r="RBN3" s="99"/>
      <c r="RBO3" s="99"/>
      <c r="RBP3" s="99"/>
      <c r="RBQ3" s="99"/>
      <c r="RBR3" s="99"/>
      <c r="RBS3" s="99"/>
      <c r="RBT3" s="99"/>
      <c r="RBU3" s="99"/>
      <c r="RBV3" s="99"/>
      <c r="RBW3" s="99"/>
      <c r="RBX3" s="99"/>
      <c r="RBY3" s="99"/>
      <c r="RBZ3" s="99"/>
      <c r="RCA3" s="99"/>
      <c r="RCB3" s="99"/>
      <c r="RCC3" s="99"/>
      <c r="RCD3" s="99"/>
      <c r="RCE3" s="99"/>
      <c r="RCF3" s="99"/>
      <c r="RCG3" s="99"/>
      <c r="RCH3" s="99"/>
      <c r="RCI3" s="99"/>
      <c r="RCJ3" s="99"/>
      <c r="RCK3" s="99"/>
      <c r="RCL3" s="99"/>
      <c r="RCM3" s="99"/>
      <c r="RCN3" s="99"/>
      <c r="RCO3" s="99"/>
      <c r="RCP3" s="99"/>
      <c r="RCQ3" s="99"/>
      <c r="RCR3" s="99"/>
      <c r="RCS3" s="99"/>
      <c r="RCT3" s="99"/>
      <c r="RCU3" s="99"/>
      <c r="RCV3" s="99"/>
      <c r="RCW3" s="99"/>
      <c r="RCX3" s="99"/>
      <c r="RCY3" s="99"/>
      <c r="RCZ3" s="99"/>
      <c r="RDA3" s="99"/>
      <c r="RDB3" s="99"/>
      <c r="RDC3" s="99"/>
      <c r="RDD3" s="99"/>
      <c r="RDE3" s="99"/>
      <c r="RDF3" s="99"/>
      <c r="RDG3" s="99"/>
      <c r="RDH3" s="99"/>
      <c r="RDI3" s="99"/>
      <c r="RDJ3" s="99"/>
      <c r="RDK3" s="99"/>
      <c r="RDL3" s="99"/>
      <c r="RDM3" s="99"/>
      <c r="RDN3" s="99"/>
      <c r="RDO3" s="99"/>
      <c r="RDP3" s="99"/>
      <c r="RDQ3" s="99"/>
      <c r="RDR3" s="99"/>
      <c r="RDS3" s="99"/>
      <c r="RDT3" s="99"/>
      <c r="RDU3" s="99"/>
      <c r="RDV3" s="99"/>
      <c r="RDW3" s="99"/>
      <c r="RDX3" s="99"/>
      <c r="RDY3" s="99"/>
      <c r="RDZ3" s="99"/>
      <c r="REA3" s="99"/>
      <c r="REB3" s="99"/>
      <c r="REC3" s="99"/>
      <c r="RED3" s="99"/>
      <c r="REE3" s="99"/>
      <c r="REF3" s="99"/>
      <c r="REG3" s="99"/>
      <c r="REH3" s="99"/>
      <c r="REI3" s="99"/>
      <c r="REJ3" s="99"/>
      <c r="REK3" s="99"/>
      <c r="REL3" s="99"/>
      <c r="REM3" s="99"/>
      <c r="REN3" s="99"/>
      <c r="REO3" s="99"/>
      <c r="REP3" s="99"/>
      <c r="REQ3" s="99"/>
      <c r="RER3" s="99"/>
      <c r="RES3" s="99"/>
      <c r="RET3" s="99"/>
      <c r="REU3" s="99"/>
      <c r="REV3" s="99"/>
      <c r="REW3" s="99"/>
      <c r="REX3" s="99"/>
      <c r="REY3" s="99"/>
      <c r="REZ3" s="99"/>
      <c r="RFA3" s="99"/>
      <c r="RFB3" s="99"/>
      <c r="RFC3" s="99"/>
      <c r="RFD3" s="99"/>
      <c r="RFE3" s="99"/>
      <c r="RFF3" s="99"/>
      <c r="RFG3" s="99"/>
      <c r="RFH3" s="99"/>
      <c r="RFI3" s="99"/>
      <c r="RFJ3" s="99"/>
      <c r="RFK3" s="99"/>
      <c r="RFL3" s="99"/>
      <c r="RFM3" s="99"/>
      <c r="RFN3" s="99"/>
      <c r="RFO3" s="99"/>
      <c r="RFP3" s="99"/>
      <c r="RFQ3" s="99"/>
      <c r="RFR3" s="99"/>
      <c r="RFS3" s="99"/>
      <c r="RFT3" s="99"/>
      <c r="RFU3" s="99"/>
      <c r="RFV3" s="99"/>
      <c r="RFW3" s="99"/>
      <c r="RFX3" s="99"/>
      <c r="RFY3" s="99"/>
      <c r="RFZ3" s="99"/>
      <c r="RGA3" s="99"/>
      <c r="RGB3" s="99"/>
      <c r="RGC3" s="99"/>
      <c r="RGD3" s="99"/>
      <c r="RGE3" s="99"/>
      <c r="RGF3" s="99"/>
      <c r="RGG3" s="99"/>
      <c r="RGH3" s="99"/>
      <c r="RGI3" s="99"/>
      <c r="RGJ3" s="99"/>
      <c r="RGK3" s="99"/>
      <c r="RGL3" s="99"/>
      <c r="RGM3" s="99"/>
      <c r="RGN3" s="99"/>
      <c r="RGO3" s="99"/>
      <c r="RGP3" s="99"/>
      <c r="RGQ3" s="99"/>
      <c r="RGR3" s="99"/>
      <c r="RGS3" s="99"/>
      <c r="RGT3" s="99"/>
      <c r="RGU3" s="99"/>
      <c r="RGV3" s="99"/>
      <c r="RGW3" s="99"/>
      <c r="RGX3" s="99"/>
      <c r="RGY3" s="99"/>
      <c r="RGZ3" s="99"/>
      <c r="RHA3" s="99"/>
      <c r="RHB3" s="99"/>
      <c r="RHC3" s="99"/>
      <c r="RHD3" s="99"/>
      <c r="RHE3" s="99"/>
      <c r="RHF3" s="99"/>
      <c r="RHG3" s="99"/>
      <c r="RHH3" s="99"/>
      <c r="RHI3" s="99"/>
      <c r="RHJ3" s="99"/>
      <c r="RHK3" s="99"/>
      <c r="RHL3" s="99"/>
      <c r="RHM3" s="99"/>
      <c r="RHN3" s="99"/>
      <c r="RHO3" s="99"/>
      <c r="RHP3" s="99"/>
      <c r="RHQ3" s="99"/>
      <c r="RHR3" s="99"/>
      <c r="RHS3" s="99"/>
      <c r="RHT3" s="99"/>
      <c r="RHU3" s="99"/>
      <c r="RHV3" s="99"/>
      <c r="RHW3" s="99"/>
      <c r="RHX3" s="99"/>
      <c r="RHY3" s="99"/>
      <c r="RHZ3" s="99"/>
      <c r="RIA3" s="99"/>
      <c r="RIB3" s="99"/>
      <c r="RIC3" s="99"/>
      <c r="RID3" s="99"/>
      <c r="RIE3" s="99"/>
      <c r="RIF3" s="99"/>
      <c r="RIG3" s="99"/>
      <c r="RIH3" s="99"/>
      <c r="RII3" s="99"/>
      <c r="RIJ3" s="99"/>
      <c r="RIK3" s="99"/>
      <c r="RIL3" s="99"/>
      <c r="RIM3" s="99"/>
      <c r="RIN3" s="99"/>
      <c r="RIO3" s="99"/>
      <c r="RIP3" s="99"/>
      <c r="RIQ3" s="99"/>
      <c r="RIR3" s="99"/>
      <c r="RIS3" s="99"/>
      <c r="RIT3" s="99"/>
      <c r="RIU3" s="99"/>
      <c r="RIV3" s="99"/>
      <c r="RIW3" s="99"/>
      <c r="RIX3" s="99"/>
      <c r="RIY3" s="99"/>
      <c r="RIZ3" s="99"/>
      <c r="RJA3" s="99"/>
      <c r="RJB3" s="99"/>
      <c r="RJC3" s="99"/>
      <c r="RJD3" s="99"/>
      <c r="RJE3" s="99"/>
      <c r="RJF3" s="99"/>
      <c r="RJG3" s="99"/>
      <c r="RJH3" s="99"/>
      <c r="RJI3" s="99"/>
      <c r="RJJ3" s="99"/>
      <c r="RJK3" s="99"/>
      <c r="RJL3" s="99"/>
      <c r="RJM3" s="99"/>
      <c r="RJN3" s="99"/>
      <c r="RJO3" s="99"/>
      <c r="RJP3" s="99"/>
      <c r="RJQ3" s="99"/>
      <c r="RJR3" s="99"/>
      <c r="RJS3" s="99"/>
      <c r="RJT3" s="99"/>
      <c r="RJU3" s="99"/>
      <c r="RJV3" s="99"/>
      <c r="RJW3" s="99"/>
      <c r="RJX3" s="99"/>
      <c r="RJY3" s="99"/>
      <c r="RJZ3" s="99"/>
      <c r="RKA3" s="99"/>
      <c r="RKB3" s="99"/>
      <c r="RKC3" s="99"/>
      <c r="RKD3" s="99"/>
      <c r="RKE3" s="99"/>
      <c r="RKF3" s="99"/>
      <c r="RKG3" s="99"/>
      <c r="RKH3" s="99"/>
      <c r="RKI3" s="99"/>
      <c r="RKJ3" s="99"/>
      <c r="RKK3" s="99"/>
      <c r="RKL3" s="99"/>
      <c r="RKM3" s="99"/>
      <c r="RKN3" s="99"/>
      <c r="RKO3" s="99"/>
      <c r="RKP3" s="99"/>
      <c r="RKQ3" s="99"/>
      <c r="RKR3" s="99"/>
      <c r="RKS3" s="99"/>
      <c r="RKT3" s="99"/>
      <c r="RKU3" s="99"/>
      <c r="RKV3" s="99"/>
      <c r="RKW3" s="99"/>
      <c r="RKX3" s="99"/>
      <c r="RKY3" s="99"/>
      <c r="RKZ3" s="99"/>
      <c r="RLA3" s="99"/>
      <c r="RLB3" s="99"/>
      <c r="RLC3" s="99"/>
      <c r="RLD3" s="99"/>
      <c r="RLE3" s="99"/>
      <c r="RLF3" s="99"/>
      <c r="RLG3" s="99"/>
      <c r="RLH3" s="99"/>
      <c r="RLI3" s="99"/>
      <c r="RLJ3" s="99"/>
      <c r="RLK3" s="99"/>
      <c r="RLL3" s="99"/>
      <c r="RLM3" s="99"/>
      <c r="RLN3" s="99"/>
      <c r="RLO3" s="99"/>
      <c r="RLP3" s="99"/>
      <c r="RLQ3" s="99"/>
      <c r="RLR3" s="99"/>
      <c r="RLS3" s="99"/>
      <c r="RLT3" s="99"/>
      <c r="RLU3" s="99"/>
      <c r="RLV3" s="99"/>
      <c r="RLW3" s="99"/>
      <c r="RLX3" s="99"/>
      <c r="RLY3" s="99"/>
      <c r="RLZ3" s="99"/>
      <c r="RMA3" s="99"/>
      <c r="RMB3" s="99"/>
      <c r="RMC3" s="99"/>
      <c r="RMD3" s="99"/>
      <c r="RME3" s="99"/>
      <c r="RMF3" s="99"/>
      <c r="RMG3" s="99"/>
      <c r="RMH3" s="99"/>
      <c r="RMI3" s="99"/>
      <c r="RMJ3" s="99"/>
      <c r="RMK3" s="99"/>
      <c r="RML3" s="99"/>
      <c r="RMM3" s="99"/>
      <c r="RMN3" s="99"/>
      <c r="RMO3" s="99"/>
      <c r="RMP3" s="99"/>
      <c r="RMQ3" s="99"/>
      <c r="RMR3" s="99"/>
      <c r="RMS3" s="99"/>
      <c r="RMT3" s="99"/>
      <c r="RMU3" s="99"/>
      <c r="RMV3" s="99"/>
      <c r="RMW3" s="99"/>
      <c r="RMX3" s="99"/>
      <c r="RMY3" s="99"/>
      <c r="RMZ3" s="99"/>
      <c r="RNA3" s="99"/>
      <c r="RNB3" s="99"/>
      <c r="RNC3" s="99"/>
      <c r="RND3" s="99"/>
      <c r="RNE3" s="99"/>
      <c r="RNF3" s="99"/>
      <c r="RNG3" s="99"/>
      <c r="RNH3" s="99"/>
      <c r="RNI3" s="99"/>
      <c r="RNJ3" s="99"/>
      <c r="RNK3" s="99"/>
      <c r="RNL3" s="99"/>
      <c r="RNM3" s="99"/>
      <c r="RNN3" s="99"/>
      <c r="RNO3" s="99"/>
      <c r="RNP3" s="99"/>
      <c r="RNQ3" s="99"/>
      <c r="RNR3" s="99"/>
      <c r="RNS3" s="99"/>
      <c r="RNT3" s="99"/>
      <c r="RNU3" s="99"/>
      <c r="RNV3" s="99"/>
      <c r="RNW3" s="99"/>
      <c r="RNX3" s="99"/>
      <c r="RNY3" s="99"/>
      <c r="RNZ3" s="99"/>
      <c r="ROA3" s="99"/>
      <c r="ROB3" s="99"/>
      <c r="ROC3" s="99"/>
      <c r="ROD3" s="99"/>
      <c r="ROE3" s="99"/>
      <c r="ROF3" s="99"/>
      <c r="ROG3" s="99"/>
      <c r="ROH3" s="99"/>
      <c r="ROI3" s="99"/>
      <c r="ROJ3" s="99"/>
      <c r="ROK3" s="99"/>
      <c r="ROL3" s="99"/>
      <c r="ROM3" s="99"/>
      <c r="RON3" s="99"/>
      <c r="ROO3" s="99"/>
      <c r="ROP3" s="99"/>
      <c r="ROQ3" s="99"/>
      <c r="ROR3" s="99"/>
      <c r="ROS3" s="99"/>
      <c r="ROT3" s="99"/>
      <c r="ROU3" s="99"/>
      <c r="ROV3" s="99"/>
      <c r="ROW3" s="99"/>
      <c r="ROX3" s="99"/>
      <c r="ROY3" s="99"/>
      <c r="ROZ3" s="99"/>
      <c r="RPA3" s="99"/>
      <c r="RPB3" s="99"/>
      <c r="RPC3" s="99"/>
      <c r="RPD3" s="99"/>
      <c r="RPE3" s="99"/>
      <c r="RPF3" s="99"/>
      <c r="RPG3" s="99"/>
      <c r="RPH3" s="99"/>
      <c r="RPI3" s="99"/>
      <c r="RPJ3" s="99"/>
      <c r="RPK3" s="99"/>
      <c r="RPL3" s="99"/>
      <c r="RPM3" s="99"/>
      <c r="RPN3" s="99"/>
      <c r="RPO3" s="99"/>
      <c r="RPP3" s="99"/>
      <c r="RPQ3" s="99"/>
      <c r="RPR3" s="99"/>
      <c r="RPS3" s="99"/>
      <c r="RPT3" s="99"/>
      <c r="RPU3" s="99"/>
      <c r="RPV3" s="99"/>
      <c r="RPW3" s="99"/>
      <c r="RPX3" s="99"/>
      <c r="RPY3" s="99"/>
      <c r="RPZ3" s="99"/>
      <c r="RQA3" s="99"/>
      <c r="RQB3" s="99"/>
      <c r="RQC3" s="99"/>
      <c r="RQD3" s="99"/>
      <c r="RQE3" s="99"/>
      <c r="RQF3" s="99"/>
      <c r="RQG3" s="99"/>
      <c r="RQH3" s="99"/>
      <c r="RQI3" s="99"/>
      <c r="RQJ3" s="99"/>
      <c r="RQK3" s="99"/>
      <c r="RQL3" s="99"/>
      <c r="RQM3" s="99"/>
      <c r="RQN3" s="99"/>
      <c r="RQO3" s="99"/>
      <c r="RQP3" s="99"/>
      <c r="RQQ3" s="99"/>
      <c r="RQR3" s="99"/>
      <c r="RQS3" s="99"/>
      <c r="RQT3" s="99"/>
      <c r="RQU3" s="99"/>
      <c r="RQV3" s="99"/>
      <c r="RQW3" s="99"/>
      <c r="RQX3" s="99"/>
      <c r="RQY3" s="99"/>
      <c r="RQZ3" s="99"/>
      <c r="RRA3" s="99"/>
      <c r="RRB3" s="99"/>
      <c r="RRC3" s="99"/>
      <c r="RRD3" s="99"/>
      <c r="RRE3" s="99"/>
      <c r="RRF3" s="99"/>
      <c r="RRG3" s="99"/>
      <c r="RRH3" s="99"/>
      <c r="RRI3" s="99"/>
      <c r="RRJ3" s="99"/>
      <c r="RRK3" s="99"/>
      <c r="RRL3" s="99"/>
      <c r="RRM3" s="99"/>
      <c r="RRN3" s="99"/>
      <c r="RRO3" s="99"/>
      <c r="RRP3" s="99"/>
      <c r="RRQ3" s="99"/>
      <c r="RRR3" s="99"/>
      <c r="RRS3" s="99"/>
      <c r="RRT3" s="99"/>
      <c r="RRU3" s="99"/>
      <c r="RRV3" s="99"/>
      <c r="RRW3" s="99"/>
      <c r="RRX3" s="99"/>
      <c r="RRY3" s="99"/>
      <c r="RRZ3" s="99"/>
      <c r="RSA3" s="99"/>
      <c r="RSB3" s="99"/>
      <c r="RSC3" s="99"/>
      <c r="RSD3" s="99"/>
      <c r="RSE3" s="99"/>
      <c r="RSF3" s="99"/>
      <c r="RSG3" s="99"/>
      <c r="RSH3" s="99"/>
      <c r="RSI3" s="99"/>
      <c r="RSJ3" s="99"/>
      <c r="RSK3" s="99"/>
      <c r="RSL3" s="99"/>
      <c r="RSM3" s="99"/>
      <c r="RSN3" s="99"/>
      <c r="RSO3" s="99"/>
      <c r="RSP3" s="99"/>
      <c r="RSQ3" s="99"/>
      <c r="RSR3" s="99"/>
      <c r="RSS3" s="99"/>
      <c r="RST3" s="99"/>
      <c r="RSU3" s="99"/>
      <c r="RSV3" s="99"/>
      <c r="RSW3" s="99"/>
      <c r="RSX3" s="99"/>
      <c r="RSY3" s="99"/>
      <c r="RSZ3" s="99"/>
      <c r="RTA3" s="99"/>
      <c r="RTB3" s="99"/>
      <c r="RTC3" s="99"/>
      <c r="RTD3" s="99"/>
      <c r="RTE3" s="99"/>
      <c r="RTF3" s="99"/>
      <c r="RTG3" s="99"/>
      <c r="RTH3" s="99"/>
      <c r="RTI3" s="99"/>
      <c r="RTJ3" s="99"/>
      <c r="RTK3" s="99"/>
      <c r="RTL3" s="99"/>
      <c r="RTM3" s="99"/>
      <c r="RTN3" s="99"/>
      <c r="RTO3" s="99"/>
      <c r="RTP3" s="99"/>
      <c r="RTQ3" s="99"/>
      <c r="RTR3" s="99"/>
      <c r="RTS3" s="99"/>
      <c r="RTT3" s="99"/>
      <c r="RTU3" s="99"/>
      <c r="RTV3" s="99"/>
      <c r="RTW3" s="99"/>
      <c r="RTX3" s="99"/>
      <c r="RTY3" s="99"/>
      <c r="RTZ3" s="99"/>
      <c r="RUA3" s="99"/>
      <c r="RUB3" s="99"/>
      <c r="RUC3" s="99"/>
      <c r="RUD3" s="99"/>
      <c r="RUE3" s="99"/>
      <c r="RUF3" s="99"/>
      <c r="RUG3" s="99"/>
      <c r="RUH3" s="99"/>
      <c r="RUI3" s="99"/>
      <c r="RUJ3" s="99"/>
      <c r="RUK3" s="99"/>
      <c r="RUL3" s="99"/>
      <c r="RUM3" s="99"/>
      <c r="RUN3" s="99"/>
      <c r="RUO3" s="99"/>
      <c r="RUP3" s="99"/>
      <c r="RUQ3" s="99"/>
      <c r="RUR3" s="99"/>
      <c r="RUS3" s="99"/>
      <c r="RUT3" s="99"/>
      <c r="RUU3" s="99"/>
      <c r="RUV3" s="99"/>
      <c r="RUW3" s="99"/>
      <c r="RUX3" s="99"/>
      <c r="RUY3" s="99"/>
      <c r="RUZ3" s="99"/>
      <c r="RVA3" s="99"/>
      <c r="RVB3" s="99"/>
      <c r="RVC3" s="99"/>
      <c r="RVD3" s="99"/>
      <c r="RVE3" s="99"/>
      <c r="RVF3" s="99"/>
      <c r="RVG3" s="99"/>
      <c r="RVH3" s="99"/>
      <c r="RVI3" s="99"/>
      <c r="RVJ3" s="99"/>
      <c r="RVK3" s="99"/>
      <c r="RVL3" s="99"/>
      <c r="RVM3" s="99"/>
      <c r="RVN3" s="99"/>
      <c r="RVO3" s="99"/>
      <c r="RVP3" s="99"/>
      <c r="RVQ3" s="99"/>
      <c r="RVR3" s="99"/>
      <c r="RVS3" s="99"/>
      <c r="RVT3" s="99"/>
      <c r="RVU3" s="99"/>
      <c r="RVV3" s="99"/>
      <c r="RVW3" s="99"/>
      <c r="RVX3" s="99"/>
      <c r="RVY3" s="99"/>
      <c r="RVZ3" s="99"/>
      <c r="RWA3" s="99"/>
      <c r="RWB3" s="99"/>
      <c r="RWC3" s="99"/>
      <c r="RWD3" s="99"/>
      <c r="RWE3" s="99"/>
      <c r="RWF3" s="99"/>
      <c r="RWG3" s="99"/>
      <c r="RWH3" s="99"/>
      <c r="RWI3" s="99"/>
      <c r="RWJ3" s="99"/>
      <c r="RWK3" s="99"/>
      <c r="RWL3" s="99"/>
      <c r="RWM3" s="99"/>
      <c r="RWN3" s="99"/>
      <c r="RWO3" s="99"/>
      <c r="RWP3" s="99"/>
      <c r="RWQ3" s="99"/>
      <c r="RWR3" s="99"/>
      <c r="RWS3" s="99"/>
      <c r="RWT3" s="99"/>
      <c r="RWU3" s="99"/>
      <c r="RWV3" s="99"/>
      <c r="RWW3" s="99"/>
      <c r="RWX3" s="99"/>
      <c r="RWY3" s="99"/>
      <c r="RWZ3" s="99"/>
      <c r="RXA3" s="99"/>
      <c r="RXB3" s="99"/>
      <c r="RXC3" s="99"/>
      <c r="RXD3" s="99"/>
      <c r="RXE3" s="99"/>
      <c r="RXF3" s="99"/>
      <c r="RXG3" s="99"/>
      <c r="RXH3" s="99"/>
      <c r="RXI3" s="99"/>
      <c r="RXJ3" s="99"/>
      <c r="RXK3" s="99"/>
      <c r="RXL3" s="99"/>
      <c r="RXM3" s="99"/>
      <c r="RXN3" s="99"/>
      <c r="RXO3" s="99"/>
      <c r="RXP3" s="99"/>
      <c r="RXQ3" s="99"/>
      <c r="RXR3" s="99"/>
      <c r="RXS3" s="99"/>
      <c r="RXT3" s="99"/>
      <c r="RXU3" s="99"/>
      <c r="RXV3" s="99"/>
      <c r="RXW3" s="99"/>
      <c r="RXX3" s="99"/>
      <c r="RXY3" s="99"/>
      <c r="RXZ3" s="99"/>
      <c r="RYA3" s="99"/>
      <c r="RYB3" s="99"/>
      <c r="RYC3" s="99"/>
      <c r="RYD3" s="99"/>
      <c r="RYE3" s="99"/>
      <c r="RYF3" s="99"/>
      <c r="RYG3" s="99"/>
      <c r="RYH3" s="99"/>
      <c r="RYI3" s="99"/>
      <c r="RYJ3" s="99"/>
      <c r="RYK3" s="99"/>
      <c r="RYL3" s="99"/>
      <c r="RYM3" s="99"/>
      <c r="RYN3" s="99"/>
      <c r="RYO3" s="99"/>
      <c r="RYP3" s="99"/>
      <c r="RYQ3" s="99"/>
      <c r="RYR3" s="99"/>
      <c r="RYS3" s="99"/>
      <c r="RYT3" s="99"/>
      <c r="RYU3" s="99"/>
      <c r="RYV3" s="99"/>
      <c r="RYW3" s="99"/>
      <c r="RYX3" s="99"/>
      <c r="RYY3" s="99"/>
      <c r="RYZ3" s="99"/>
      <c r="RZA3" s="99"/>
      <c r="RZB3" s="99"/>
      <c r="RZC3" s="99"/>
      <c r="RZD3" s="99"/>
      <c r="RZE3" s="99"/>
      <c r="RZF3" s="99"/>
      <c r="RZG3" s="99"/>
      <c r="RZH3" s="99"/>
      <c r="RZI3" s="99"/>
      <c r="RZJ3" s="99"/>
      <c r="RZK3" s="99"/>
      <c r="RZL3" s="99"/>
      <c r="RZM3" s="99"/>
      <c r="RZN3" s="99"/>
      <c r="RZO3" s="99"/>
      <c r="RZP3" s="99"/>
      <c r="RZQ3" s="99"/>
      <c r="RZR3" s="99"/>
      <c r="RZS3" s="99"/>
      <c r="RZT3" s="99"/>
      <c r="RZU3" s="99"/>
      <c r="RZV3" s="99"/>
      <c r="RZW3" s="99"/>
      <c r="RZX3" s="99"/>
      <c r="RZY3" s="99"/>
      <c r="RZZ3" s="99"/>
      <c r="SAA3" s="99"/>
      <c r="SAB3" s="99"/>
      <c r="SAC3" s="99"/>
      <c r="SAD3" s="99"/>
      <c r="SAE3" s="99"/>
      <c r="SAF3" s="99"/>
      <c r="SAG3" s="99"/>
      <c r="SAH3" s="99"/>
      <c r="SAI3" s="99"/>
      <c r="SAJ3" s="99"/>
      <c r="SAK3" s="99"/>
      <c r="SAL3" s="99"/>
      <c r="SAM3" s="99"/>
      <c r="SAN3" s="99"/>
      <c r="SAO3" s="99"/>
      <c r="SAP3" s="99"/>
      <c r="SAQ3" s="99"/>
      <c r="SAR3" s="99"/>
      <c r="SAS3" s="99"/>
      <c r="SAT3" s="99"/>
      <c r="SAU3" s="99"/>
      <c r="SAV3" s="99"/>
      <c r="SAW3" s="99"/>
      <c r="SAX3" s="99"/>
      <c r="SAY3" s="99"/>
      <c r="SAZ3" s="99"/>
      <c r="SBA3" s="99"/>
      <c r="SBB3" s="99"/>
      <c r="SBC3" s="99"/>
      <c r="SBD3" s="99"/>
      <c r="SBE3" s="99"/>
      <c r="SBF3" s="99"/>
      <c r="SBG3" s="99"/>
      <c r="SBH3" s="99"/>
      <c r="SBI3" s="99"/>
      <c r="SBJ3" s="99"/>
      <c r="SBK3" s="99"/>
      <c r="SBL3" s="99"/>
      <c r="SBM3" s="99"/>
      <c r="SBN3" s="99"/>
      <c r="SBO3" s="99"/>
      <c r="SBP3" s="99"/>
      <c r="SBQ3" s="99"/>
      <c r="SBR3" s="99"/>
      <c r="SBS3" s="99"/>
      <c r="SBT3" s="99"/>
      <c r="SBU3" s="99"/>
      <c r="SBV3" s="99"/>
      <c r="SBW3" s="99"/>
      <c r="SBX3" s="99"/>
      <c r="SBY3" s="99"/>
      <c r="SBZ3" s="99"/>
      <c r="SCA3" s="99"/>
      <c r="SCB3" s="99"/>
      <c r="SCC3" s="99"/>
      <c r="SCD3" s="99"/>
      <c r="SCE3" s="99"/>
      <c r="SCF3" s="99"/>
      <c r="SCG3" s="99"/>
      <c r="SCH3" s="99"/>
      <c r="SCI3" s="99"/>
      <c r="SCJ3" s="99"/>
      <c r="SCK3" s="99"/>
      <c r="SCL3" s="99"/>
      <c r="SCM3" s="99"/>
      <c r="SCN3" s="99"/>
      <c r="SCO3" s="99"/>
      <c r="SCP3" s="99"/>
      <c r="SCQ3" s="99"/>
      <c r="SCR3" s="99"/>
      <c r="SCS3" s="99"/>
      <c r="SCT3" s="99"/>
      <c r="SCU3" s="99"/>
      <c r="SCV3" s="99"/>
      <c r="SCW3" s="99"/>
      <c r="SCX3" s="99"/>
      <c r="SCY3" s="99"/>
      <c r="SCZ3" s="99"/>
      <c r="SDA3" s="99"/>
      <c r="SDB3" s="99"/>
      <c r="SDC3" s="99"/>
      <c r="SDD3" s="99"/>
      <c r="SDE3" s="99"/>
      <c r="SDF3" s="99"/>
      <c r="SDG3" s="99"/>
      <c r="SDH3" s="99"/>
      <c r="SDI3" s="99"/>
      <c r="SDJ3" s="99"/>
      <c r="SDK3" s="99"/>
      <c r="SDL3" s="99"/>
      <c r="SDM3" s="99"/>
      <c r="SDN3" s="99"/>
      <c r="SDO3" s="99"/>
      <c r="SDP3" s="99"/>
      <c r="SDQ3" s="99"/>
      <c r="SDR3" s="99"/>
      <c r="SDS3" s="99"/>
      <c r="SDT3" s="99"/>
      <c r="SDU3" s="99"/>
      <c r="SDV3" s="99"/>
      <c r="SDW3" s="99"/>
      <c r="SDX3" s="99"/>
      <c r="SDY3" s="99"/>
      <c r="SDZ3" s="99"/>
      <c r="SEA3" s="99"/>
      <c r="SEB3" s="99"/>
      <c r="SEC3" s="99"/>
      <c r="SED3" s="99"/>
      <c r="SEE3" s="99"/>
      <c r="SEF3" s="99"/>
      <c r="SEG3" s="99"/>
      <c r="SEH3" s="99"/>
      <c r="SEI3" s="99"/>
      <c r="SEJ3" s="99"/>
      <c r="SEK3" s="99"/>
      <c r="SEL3" s="99"/>
      <c r="SEM3" s="99"/>
      <c r="SEN3" s="99"/>
      <c r="SEO3" s="99"/>
      <c r="SEP3" s="99"/>
      <c r="SEQ3" s="99"/>
      <c r="SER3" s="99"/>
      <c r="SES3" s="99"/>
      <c r="SET3" s="99"/>
      <c r="SEU3" s="99"/>
      <c r="SEV3" s="99"/>
      <c r="SEW3" s="99"/>
      <c r="SEX3" s="99"/>
      <c r="SEY3" s="99"/>
      <c r="SEZ3" s="99"/>
      <c r="SFA3" s="99"/>
      <c r="SFB3" s="99"/>
      <c r="SFC3" s="99"/>
      <c r="SFD3" s="99"/>
      <c r="SFE3" s="99"/>
      <c r="SFF3" s="99"/>
      <c r="SFG3" s="99"/>
      <c r="SFH3" s="99"/>
      <c r="SFI3" s="99"/>
      <c r="SFJ3" s="99"/>
      <c r="SFK3" s="99"/>
      <c r="SFL3" s="99"/>
      <c r="SFM3" s="99"/>
      <c r="SFN3" s="99"/>
      <c r="SFO3" s="99"/>
      <c r="SFP3" s="99"/>
      <c r="SFQ3" s="99"/>
      <c r="SFR3" s="99"/>
      <c r="SFS3" s="99"/>
      <c r="SFT3" s="99"/>
      <c r="SFU3" s="99"/>
      <c r="SFV3" s="99"/>
      <c r="SFW3" s="99"/>
      <c r="SFX3" s="99"/>
      <c r="SFY3" s="99"/>
      <c r="SFZ3" s="99"/>
      <c r="SGA3" s="99"/>
      <c r="SGB3" s="99"/>
      <c r="SGC3" s="99"/>
      <c r="SGD3" s="99"/>
      <c r="SGE3" s="99"/>
      <c r="SGF3" s="99"/>
      <c r="SGG3" s="99"/>
      <c r="SGH3" s="99"/>
      <c r="SGI3" s="99"/>
      <c r="SGJ3" s="99"/>
      <c r="SGK3" s="99"/>
      <c r="SGL3" s="99"/>
      <c r="SGM3" s="99"/>
      <c r="SGN3" s="99"/>
      <c r="SGO3" s="99"/>
      <c r="SGP3" s="99"/>
      <c r="SGQ3" s="99"/>
      <c r="SGR3" s="99"/>
      <c r="SGS3" s="99"/>
      <c r="SGT3" s="99"/>
      <c r="SGU3" s="99"/>
      <c r="SGV3" s="99"/>
      <c r="SGW3" s="99"/>
      <c r="SGX3" s="99"/>
      <c r="SGY3" s="99"/>
      <c r="SGZ3" s="99"/>
      <c r="SHA3" s="99"/>
      <c r="SHB3" s="99"/>
      <c r="SHC3" s="99"/>
      <c r="SHD3" s="99"/>
      <c r="SHE3" s="99"/>
      <c r="SHF3" s="99"/>
      <c r="SHG3" s="99"/>
      <c r="SHH3" s="99"/>
      <c r="SHI3" s="99"/>
      <c r="SHJ3" s="99"/>
      <c r="SHK3" s="99"/>
      <c r="SHL3" s="99"/>
      <c r="SHM3" s="99"/>
      <c r="SHN3" s="99"/>
      <c r="SHO3" s="99"/>
      <c r="SHP3" s="99"/>
      <c r="SHQ3" s="99"/>
      <c r="SHR3" s="99"/>
      <c r="SHS3" s="99"/>
      <c r="SHT3" s="99"/>
      <c r="SHU3" s="99"/>
      <c r="SHV3" s="99"/>
      <c r="SHW3" s="99"/>
      <c r="SHX3" s="99"/>
      <c r="SHY3" s="99"/>
      <c r="SHZ3" s="99"/>
      <c r="SIA3" s="99"/>
      <c r="SIB3" s="99"/>
      <c r="SIC3" s="99"/>
      <c r="SID3" s="99"/>
      <c r="SIE3" s="99"/>
      <c r="SIF3" s="99"/>
      <c r="SIG3" s="99"/>
      <c r="SIH3" s="99"/>
      <c r="SII3" s="99"/>
      <c r="SIJ3" s="99"/>
      <c r="SIK3" s="99"/>
      <c r="SIL3" s="99"/>
      <c r="SIM3" s="99"/>
      <c r="SIN3" s="99"/>
      <c r="SIO3" s="99"/>
      <c r="SIP3" s="99"/>
      <c r="SIQ3" s="99"/>
      <c r="SIR3" s="99"/>
      <c r="SIS3" s="99"/>
      <c r="SIT3" s="99"/>
      <c r="SIU3" s="99"/>
      <c r="SIV3" s="99"/>
      <c r="SIW3" s="99"/>
      <c r="SIX3" s="99"/>
      <c r="SIY3" s="99"/>
      <c r="SIZ3" s="99"/>
      <c r="SJA3" s="99"/>
      <c r="SJB3" s="99"/>
      <c r="SJC3" s="99"/>
      <c r="SJD3" s="99"/>
      <c r="SJE3" s="99"/>
      <c r="SJF3" s="99"/>
      <c r="SJG3" s="99"/>
      <c r="SJH3" s="99"/>
      <c r="SJI3" s="99"/>
      <c r="SJJ3" s="99"/>
      <c r="SJK3" s="99"/>
      <c r="SJL3" s="99"/>
      <c r="SJM3" s="99"/>
      <c r="SJN3" s="99"/>
      <c r="SJO3" s="99"/>
      <c r="SJP3" s="99"/>
      <c r="SJQ3" s="99"/>
      <c r="SJR3" s="99"/>
      <c r="SJS3" s="99"/>
      <c r="SJT3" s="99"/>
      <c r="SJU3" s="99"/>
      <c r="SJV3" s="99"/>
      <c r="SJW3" s="99"/>
      <c r="SJX3" s="99"/>
      <c r="SJY3" s="99"/>
      <c r="SJZ3" s="99"/>
      <c r="SKA3" s="99"/>
      <c r="SKB3" s="99"/>
      <c r="SKC3" s="99"/>
      <c r="SKD3" s="99"/>
      <c r="SKE3" s="99"/>
      <c r="SKF3" s="99"/>
      <c r="SKG3" s="99"/>
      <c r="SKH3" s="99"/>
      <c r="SKI3" s="99"/>
      <c r="SKJ3" s="99"/>
      <c r="SKK3" s="99"/>
      <c r="SKL3" s="99"/>
      <c r="SKM3" s="99"/>
      <c r="SKN3" s="99"/>
      <c r="SKO3" s="99"/>
      <c r="SKP3" s="99"/>
      <c r="SKQ3" s="99"/>
      <c r="SKR3" s="99"/>
      <c r="SKS3" s="99"/>
      <c r="SKT3" s="99"/>
      <c r="SKU3" s="99"/>
      <c r="SKV3" s="99"/>
      <c r="SKW3" s="99"/>
      <c r="SKX3" s="99"/>
      <c r="SKY3" s="99"/>
      <c r="SKZ3" s="99"/>
      <c r="SLA3" s="99"/>
      <c r="SLB3" s="99"/>
      <c r="SLC3" s="99"/>
      <c r="SLD3" s="99"/>
      <c r="SLE3" s="99"/>
      <c r="SLF3" s="99"/>
      <c r="SLG3" s="99"/>
      <c r="SLH3" s="99"/>
      <c r="SLI3" s="99"/>
      <c r="SLJ3" s="99"/>
      <c r="SLK3" s="99"/>
      <c r="SLL3" s="99"/>
      <c r="SLM3" s="99"/>
      <c r="SLN3" s="99"/>
      <c r="SLO3" s="99"/>
      <c r="SLP3" s="99"/>
      <c r="SLQ3" s="99"/>
      <c r="SLR3" s="99"/>
      <c r="SLS3" s="99"/>
      <c r="SLT3" s="99"/>
      <c r="SLU3" s="99"/>
      <c r="SLV3" s="99"/>
      <c r="SLW3" s="99"/>
      <c r="SLX3" s="99"/>
      <c r="SLY3" s="99"/>
      <c r="SLZ3" s="99"/>
      <c r="SMA3" s="99"/>
      <c r="SMB3" s="99"/>
      <c r="SMC3" s="99"/>
      <c r="SMD3" s="99"/>
      <c r="SME3" s="99"/>
      <c r="SMF3" s="99"/>
      <c r="SMG3" s="99"/>
      <c r="SMH3" s="99"/>
      <c r="SMI3" s="99"/>
      <c r="SMJ3" s="99"/>
      <c r="SMK3" s="99"/>
      <c r="SML3" s="99"/>
      <c r="SMM3" s="99"/>
      <c r="SMN3" s="99"/>
      <c r="SMO3" s="99"/>
      <c r="SMP3" s="99"/>
      <c r="SMQ3" s="99"/>
      <c r="SMR3" s="99"/>
      <c r="SMS3" s="99"/>
      <c r="SMT3" s="99"/>
      <c r="SMU3" s="99"/>
      <c r="SMV3" s="99"/>
      <c r="SMW3" s="99"/>
      <c r="SMX3" s="99"/>
      <c r="SMY3" s="99"/>
      <c r="SMZ3" s="99"/>
      <c r="SNA3" s="99"/>
      <c r="SNB3" s="99"/>
      <c r="SNC3" s="99"/>
      <c r="SND3" s="99"/>
      <c r="SNE3" s="99"/>
      <c r="SNF3" s="99"/>
      <c r="SNG3" s="99"/>
      <c r="SNH3" s="99"/>
      <c r="SNI3" s="99"/>
      <c r="SNJ3" s="99"/>
      <c r="SNK3" s="99"/>
      <c r="SNL3" s="99"/>
      <c r="SNM3" s="99"/>
      <c r="SNN3" s="99"/>
      <c r="SNO3" s="99"/>
      <c r="SNP3" s="99"/>
      <c r="SNQ3" s="99"/>
      <c r="SNR3" s="99"/>
      <c r="SNS3" s="99"/>
      <c r="SNT3" s="99"/>
      <c r="SNU3" s="99"/>
      <c r="SNV3" s="99"/>
      <c r="SNW3" s="99"/>
      <c r="SNX3" s="99"/>
      <c r="SNY3" s="99"/>
      <c r="SNZ3" s="99"/>
      <c r="SOA3" s="99"/>
      <c r="SOB3" s="99"/>
      <c r="SOC3" s="99"/>
      <c r="SOD3" s="99"/>
      <c r="SOE3" s="99"/>
      <c r="SOF3" s="99"/>
      <c r="SOG3" s="99"/>
      <c r="SOH3" s="99"/>
      <c r="SOI3" s="99"/>
      <c r="SOJ3" s="99"/>
      <c r="SOK3" s="99"/>
      <c r="SOL3" s="99"/>
      <c r="SOM3" s="99"/>
      <c r="SON3" s="99"/>
      <c r="SOO3" s="99"/>
      <c r="SOP3" s="99"/>
      <c r="SOQ3" s="99"/>
      <c r="SOR3" s="99"/>
      <c r="SOS3" s="99"/>
      <c r="SOT3" s="99"/>
      <c r="SOU3" s="99"/>
      <c r="SOV3" s="99"/>
      <c r="SOW3" s="99"/>
      <c r="SOX3" s="99"/>
      <c r="SOY3" s="99"/>
      <c r="SOZ3" s="99"/>
      <c r="SPA3" s="99"/>
      <c r="SPB3" s="99"/>
      <c r="SPC3" s="99"/>
      <c r="SPD3" s="99"/>
      <c r="SPE3" s="99"/>
      <c r="SPF3" s="99"/>
      <c r="SPG3" s="99"/>
      <c r="SPH3" s="99"/>
      <c r="SPI3" s="99"/>
      <c r="SPJ3" s="99"/>
      <c r="SPK3" s="99"/>
      <c r="SPL3" s="99"/>
      <c r="SPM3" s="99"/>
      <c r="SPN3" s="99"/>
      <c r="SPO3" s="99"/>
      <c r="SPP3" s="99"/>
      <c r="SPQ3" s="99"/>
      <c r="SPR3" s="99"/>
      <c r="SPS3" s="99"/>
      <c r="SPT3" s="99"/>
      <c r="SPU3" s="99"/>
      <c r="SPV3" s="99"/>
      <c r="SPW3" s="99"/>
      <c r="SPX3" s="99"/>
      <c r="SPY3" s="99"/>
      <c r="SPZ3" s="99"/>
      <c r="SQA3" s="99"/>
      <c r="SQB3" s="99"/>
      <c r="SQC3" s="99"/>
      <c r="SQD3" s="99"/>
      <c r="SQE3" s="99"/>
      <c r="SQF3" s="99"/>
      <c r="SQG3" s="99"/>
      <c r="SQH3" s="99"/>
      <c r="SQI3" s="99"/>
      <c r="SQJ3" s="99"/>
      <c r="SQK3" s="99"/>
      <c r="SQL3" s="99"/>
      <c r="SQM3" s="99"/>
      <c r="SQN3" s="99"/>
      <c r="SQO3" s="99"/>
      <c r="SQP3" s="99"/>
      <c r="SQQ3" s="99"/>
      <c r="SQR3" s="99"/>
      <c r="SQS3" s="99"/>
      <c r="SQT3" s="99"/>
      <c r="SQU3" s="99"/>
      <c r="SQV3" s="99"/>
      <c r="SQW3" s="99"/>
      <c r="SQX3" s="99"/>
      <c r="SQY3" s="99"/>
      <c r="SQZ3" s="99"/>
      <c r="SRA3" s="99"/>
      <c r="SRB3" s="99"/>
      <c r="SRC3" s="99"/>
      <c r="SRD3" s="99"/>
      <c r="SRE3" s="99"/>
      <c r="SRF3" s="99"/>
      <c r="SRG3" s="99"/>
      <c r="SRH3" s="99"/>
      <c r="SRI3" s="99"/>
      <c r="SRJ3" s="99"/>
      <c r="SRK3" s="99"/>
      <c r="SRL3" s="99"/>
      <c r="SRM3" s="99"/>
      <c r="SRN3" s="99"/>
      <c r="SRO3" s="99"/>
      <c r="SRP3" s="99"/>
      <c r="SRQ3" s="99"/>
      <c r="SRR3" s="99"/>
      <c r="SRS3" s="99"/>
      <c r="SRT3" s="99"/>
      <c r="SRU3" s="99"/>
      <c r="SRV3" s="99"/>
      <c r="SRW3" s="99"/>
      <c r="SRX3" s="99"/>
      <c r="SRY3" s="99"/>
      <c r="SRZ3" s="99"/>
      <c r="SSA3" s="99"/>
      <c r="SSB3" s="99"/>
      <c r="SSC3" s="99"/>
      <c r="SSD3" s="99"/>
      <c r="SSE3" s="99"/>
      <c r="SSF3" s="99"/>
      <c r="SSG3" s="99"/>
      <c r="SSH3" s="99"/>
      <c r="SSI3" s="99"/>
      <c r="SSJ3" s="99"/>
      <c r="SSK3" s="99"/>
      <c r="SSL3" s="99"/>
      <c r="SSM3" s="99"/>
      <c r="SSN3" s="99"/>
      <c r="SSO3" s="99"/>
      <c r="SSP3" s="99"/>
      <c r="SSQ3" s="99"/>
      <c r="SSR3" s="99"/>
      <c r="SSS3" s="99"/>
      <c r="SST3" s="99"/>
      <c r="SSU3" s="99"/>
      <c r="SSV3" s="99"/>
      <c r="SSW3" s="99"/>
      <c r="SSX3" s="99"/>
      <c r="SSY3" s="99"/>
      <c r="SSZ3" s="99"/>
      <c r="STA3" s="99"/>
      <c r="STB3" s="99"/>
      <c r="STC3" s="99"/>
      <c r="STD3" s="99"/>
      <c r="STE3" s="99"/>
      <c r="STF3" s="99"/>
      <c r="STG3" s="99"/>
      <c r="STH3" s="99"/>
      <c r="STI3" s="99"/>
      <c r="STJ3" s="99"/>
      <c r="STK3" s="99"/>
      <c r="STL3" s="99"/>
      <c r="STM3" s="99"/>
      <c r="STN3" s="99"/>
      <c r="STO3" s="99"/>
      <c r="STP3" s="99"/>
      <c r="STQ3" s="99"/>
      <c r="STR3" s="99"/>
      <c r="STS3" s="99"/>
      <c r="STT3" s="99"/>
      <c r="STU3" s="99"/>
      <c r="STV3" s="99"/>
      <c r="STW3" s="99"/>
      <c r="STX3" s="99"/>
      <c r="STY3" s="99"/>
      <c r="STZ3" s="99"/>
      <c r="SUA3" s="99"/>
      <c r="SUB3" s="99"/>
      <c r="SUC3" s="99"/>
      <c r="SUD3" s="99"/>
      <c r="SUE3" s="99"/>
      <c r="SUF3" s="99"/>
      <c r="SUG3" s="99"/>
      <c r="SUH3" s="99"/>
      <c r="SUI3" s="99"/>
      <c r="SUJ3" s="99"/>
      <c r="SUK3" s="99"/>
      <c r="SUL3" s="99"/>
      <c r="SUM3" s="99"/>
      <c r="SUN3" s="99"/>
      <c r="SUO3" s="99"/>
      <c r="SUP3" s="99"/>
      <c r="SUQ3" s="99"/>
      <c r="SUR3" s="99"/>
      <c r="SUS3" s="99"/>
      <c r="SUT3" s="99"/>
      <c r="SUU3" s="99"/>
      <c r="SUV3" s="99"/>
      <c r="SUW3" s="99"/>
      <c r="SUX3" s="99"/>
      <c r="SUY3" s="99"/>
      <c r="SUZ3" s="99"/>
      <c r="SVA3" s="99"/>
      <c r="SVB3" s="99"/>
      <c r="SVC3" s="99"/>
      <c r="SVD3" s="99"/>
      <c r="SVE3" s="99"/>
      <c r="SVF3" s="99"/>
      <c r="SVG3" s="99"/>
      <c r="SVH3" s="99"/>
      <c r="SVI3" s="99"/>
      <c r="SVJ3" s="99"/>
      <c r="SVK3" s="99"/>
      <c r="SVL3" s="99"/>
      <c r="SVM3" s="99"/>
      <c r="SVN3" s="99"/>
      <c r="SVO3" s="99"/>
      <c r="SVP3" s="99"/>
      <c r="SVQ3" s="99"/>
      <c r="SVR3" s="99"/>
      <c r="SVS3" s="99"/>
      <c r="SVT3" s="99"/>
      <c r="SVU3" s="99"/>
      <c r="SVV3" s="99"/>
      <c r="SVW3" s="99"/>
      <c r="SVX3" s="99"/>
      <c r="SVY3" s="99"/>
      <c r="SVZ3" s="99"/>
      <c r="SWA3" s="99"/>
      <c r="SWB3" s="99"/>
      <c r="SWC3" s="99"/>
      <c r="SWD3" s="99"/>
      <c r="SWE3" s="99"/>
      <c r="SWF3" s="99"/>
      <c r="SWG3" s="99"/>
      <c r="SWH3" s="99"/>
      <c r="SWI3" s="99"/>
      <c r="SWJ3" s="99"/>
      <c r="SWK3" s="99"/>
      <c r="SWL3" s="99"/>
      <c r="SWM3" s="99"/>
      <c r="SWN3" s="99"/>
      <c r="SWO3" s="99"/>
      <c r="SWP3" s="99"/>
      <c r="SWQ3" s="99"/>
      <c r="SWR3" s="99"/>
      <c r="SWS3" s="99"/>
      <c r="SWT3" s="99"/>
      <c r="SWU3" s="99"/>
      <c r="SWV3" s="99"/>
      <c r="SWW3" s="99"/>
      <c r="SWX3" s="99"/>
      <c r="SWY3" s="99"/>
      <c r="SWZ3" s="99"/>
      <c r="SXA3" s="99"/>
      <c r="SXB3" s="99"/>
      <c r="SXC3" s="99"/>
      <c r="SXD3" s="99"/>
      <c r="SXE3" s="99"/>
      <c r="SXF3" s="99"/>
      <c r="SXG3" s="99"/>
      <c r="SXH3" s="99"/>
      <c r="SXI3" s="99"/>
      <c r="SXJ3" s="99"/>
      <c r="SXK3" s="99"/>
      <c r="SXL3" s="99"/>
      <c r="SXM3" s="99"/>
      <c r="SXN3" s="99"/>
      <c r="SXO3" s="99"/>
      <c r="SXP3" s="99"/>
      <c r="SXQ3" s="99"/>
      <c r="SXR3" s="99"/>
      <c r="SXS3" s="99"/>
      <c r="SXT3" s="99"/>
      <c r="SXU3" s="99"/>
      <c r="SXV3" s="99"/>
      <c r="SXW3" s="99"/>
      <c r="SXX3" s="99"/>
      <c r="SXY3" s="99"/>
      <c r="SXZ3" s="99"/>
      <c r="SYA3" s="99"/>
      <c r="SYB3" s="99"/>
      <c r="SYC3" s="99"/>
      <c r="SYD3" s="99"/>
      <c r="SYE3" s="99"/>
      <c r="SYF3" s="99"/>
      <c r="SYG3" s="99"/>
      <c r="SYH3" s="99"/>
      <c r="SYI3" s="99"/>
      <c r="SYJ3" s="99"/>
      <c r="SYK3" s="99"/>
      <c r="SYL3" s="99"/>
      <c r="SYM3" s="99"/>
      <c r="SYN3" s="99"/>
      <c r="SYO3" s="99"/>
      <c r="SYP3" s="99"/>
      <c r="SYQ3" s="99"/>
      <c r="SYR3" s="99"/>
      <c r="SYS3" s="99"/>
      <c r="SYT3" s="99"/>
      <c r="SYU3" s="99"/>
      <c r="SYV3" s="99"/>
      <c r="SYW3" s="99"/>
      <c r="SYX3" s="99"/>
      <c r="SYY3" s="99"/>
      <c r="SYZ3" s="99"/>
      <c r="SZA3" s="99"/>
      <c r="SZB3" s="99"/>
      <c r="SZC3" s="99"/>
      <c r="SZD3" s="99"/>
      <c r="SZE3" s="99"/>
      <c r="SZF3" s="99"/>
      <c r="SZG3" s="99"/>
      <c r="SZH3" s="99"/>
      <c r="SZI3" s="99"/>
      <c r="SZJ3" s="99"/>
      <c r="SZK3" s="99"/>
      <c r="SZL3" s="99"/>
      <c r="SZM3" s="99"/>
      <c r="SZN3" s="99"/>
      <c r="SZO3" s="99"/>
      <c r="SZP3" s="99"/>
      <c r="SZQ3" s="99"/>
      <c r="SZR3" s="99"/>
      <c r="SZS3" s="99"/>
      <c r="SZT3" s="99"/>
      <c r="SZU3" s="99"/>
      <c r="SZV3" s="99"/>
      <c r="SZW3" s="99"/>
      <c r="SZX3" s="99"/>
      <c r="SZY3" s="99"/>
      <c r="SZZ3" s="99"/>
      <c r="TAA3" s="99"/>
      <c r="TAB3" s="99"/>
      <c r="TAC3" s="99"/>
      <c r="TAD3" s="99"/>
      <c r="TAE3" s="99"/>
      <c r="TAF3" s="99"/>
      <c r="TAG3" s="99"/>
      <c r="TAH3" s="99"/>
      <c r="TAI3" s="99"/>
      <c r="TAJ3" s="99"/>
      <c r="TAK3" s="99"/>
      <c r="TAL3" s="99"/>
      <c r="TAM3" s="99"/>
      <c r="TAN3" s="99"/>
      <c r="TAO3" s="99"/>
      <c r="TAP3" s="99"/>
      <c r="TAQ3" s="99"/>
      <c r="TAR3" s="99"/>
      <c r="TAS3" s="99"/>
      <c r="TAT3" s="99"/>
      <c r="TAU3" s="99"/>
      <c r="TAV3" s="99"/>
      <c r="TAW3" s="99"/>
      <c r="TAX3" s="99"/>
      <c r="TAY3" s="99"/>
      <c r="TAZ3" s="99"/>
      <c r="TBA3" s="99"/>
      <c r="TBB3" s="99"/>
      <c r="TBC3" s="99"/>
      <c r="TBD3" s="99"/>
      <c r="TBE3" s="99"/>
      <c r="TBF3" s="99"/>
      <c r="TBG3" s="99"/>
      <c r="TBH3" s="99"/>
      <c r="TBI3" s="99"/>
      <c r="TBJ3" s="99"/>
      <c r="TBK3" s="99"/>
      <c r="TBL3" s="99"/>
      <c r="TBM3" s="99"/>
      <c r="TBN3" s="99"/>
      <c r="TBO3" s="99"/>
      <c r="TBP3" s="99"/>
      <c r="TBQ3" s="99"/>
      <c r="TBR3" s="99"/>
      <c r="TBS3" s="99"/>
      <c r="TBT3" s="99"/>
      <c r="TBU3" s="99"/>
      <c r="TBV3" s="99"/>
      <c r="TBW3" s="99"/>
      <c r="TBX3" s="99"/>
      <c r="TBY3" s="99"/>
      <c r="TBZ3" s="99"/>
      <c r="TCA3" s="99"/>
      <c r="TCB3" s="99"/>
      <c r="TCC3" s="99"/>
      <c r="TCD3" s="99"/>
      <c r="TCE3" s="99"/>
      <c r="TCF3" s="99"/>
      <c r="TCG3" s="99"/>
      <c r="TCH3" s="99"/>
      <c r="TCI3" s="99"/>
      <c r="TCJ3" s="99"/>
      <c r="TCK3" s="99"/>
      <c r="TCL3" s="99"/>
      <c r="TCM3" s="99"/>
      <c r="TCN3" s="99"/>
      <c r="TCO3" s="99"/>
      <c r="TCP3" s="99"/>
      <c r="TCQ3" s="99"/>
      <c r="TCR3" s="99"/>
      <c r="TCS3" s="99"/>
      <c r="TCT3" s="99"/>
      <c r="TCU3" s="99"/>
      <c r="TCV3" s="99"/>
      <c r="TCW3" s="99"/>
      <c r="TCX3" s="99"/>
      <c r="TCY3" s="99"/>
      <c r="TCZ3" s="99"/>
      <c r="TDA3" s="99"/>
      <c r="TDB3" s="99"/>
      <c r="TDC3" s="99"/>
      <c r="TDD3" s="99"/>
      <c r="TDE3" s="99"/>
      <c r="TDF3" s="99"/>
      <c r="TDG3" s="99"/>
      <c r="TDH3" s="99"/>
      <c r="TDI3" s="99"/>
      <c r="TDJ3" s="99"/>
      <c r="TDK3" s="99"/>
      <c r="TDL3" s="99"/>
      <c r="TDM3" s="99"/>
      <c r="TDN3" s="99"/>
      <c r="TDO3" s="99"/>
      <c r="TDP3" s="99"/>
      <c r="TDQ3" s="99"/>
      <c r="TDR3" s="99"/>
      <c r="TDS3" s="99"/>
      <c r="TDT3" s="99"/>
      <c r="TDU3" s="99"/>
      <c r="TDV3" s="99"/>
      <c r="TDW3" s="99"/>
      <c r="TDX3" s="99"/>
      <c r="TDY3" s="99"/>
      <c r="TDZ3" s="99"/>
      <c r="TEA3" s="99"/>
      <c r="TEB3" s="99"/>
      <c r="TEC3" s="99"/>
      <c r="TED3" s="99"/>
      <c r="TEE3" s="99"/>
      <c r="TEF3" s="99"/>
      <c r="TEG3" s="99"/>
      <c r="TEH3" s="99"/>
      <c r="TEI3" s="99"/>
      <c r="TEJ3" s="99"/>
      <c r="TEK3" s="99"/>
      <c r="TEL3" s="99"/>
      <c r="TEM3" s="99"/>
      <c r="TEN3" s="99"/>
      <c r="TEO3" s="99"/>
      <c r="TEP3" s="99"/>
      <c r="TEQ3" s="99"/>
      <c r="TER3" s="99"/>
      <c r="TES3" s="99"/>
      <c r="TET3" s="99"/>
      <c r="TEU3" s="99"/>
      <c r="TEV3" s="99"/>
      <c r="TEW3" s="99"/>
      <c r="TEX3" s="99"/>
      <c r="TEY3" s="99"/>
      <c r="TEZ3" s="99"/>
      <c r="TFA3" s="99"/>
      <c r="TFB3" s="99"/>
      <c r="TFC3" s="99"/>
      <c r="TFD3" s="99"/>
      <c r="TFE3" s="99"/>
      <c r="TFF3" s="99"/>
      <c r="TFG3" s="99"/>
      <c r="TFH3" s="99"/>
      <c r="TFI3" s="99"/>
      <c r="TFJ3" s="99"/>
      <c r="TFK3" s="99"/>
      <c r="TFL3" s="99"/>
      <c r="TFM3" s="99"/>
      <c r="TFN3" s="99"/>
      <c r="TFO3" s="99"/>
      <c r="TFP3" s="99"/>
      <c r="TFQ3" s="99"/>
      <c r="TFR3" s="99"/>
      <c r="TFS3" s="99"/>
      <c r="TFT3" s="99"/>
      <c r="TFU3" s="99"/>
      <c r="TFV3" s="99"/>
      <c r="TFW3" s="99"/>
      <c r="TFX3" s="99"/>
      <c r="TFY3" s="99"/>
      <c r="TFZ3" s="99"/>
      <c r="TGA3" s="99"/>
      <c r="TGB3" s="99"/>
      <c r="TGC3" s="99"/>
      <c r="TGD3" s="99"/>
      <c r="TGE3" s="99"/>
      <c r="TGF3" s="99"/>
      <c r="TGG3" s="99"/>
      <c r="TGH3" s="99"/>
      <c r="TGI3" s="99"/>
      <c r="TGJ3" s="99"/>
      <c r="TGK3" s="99"/>
      <c r="TGL3" s="99"/>
      <c r="TGM3" s="99"/>
      <c r="TGN3" s="99"/>
      <c r="TGO3" s="99"/>
      <c r="TGP3" s="99"/>
      <c r="TGQ3" s="99"/>
      <c r="TGR3" s="99"/>
      <c r="TGS3" s="99"/>
      <c r="TGT3" s="99"/>
      <c r="TGU3" s="99"/>
      <c r="TGV3" s="99"/>
      <c r="TGW3" s="99"/>
      <c r="TGX3" s="99"/>
      <c r="TGY3" s="99"/>
      <c r="TGZ3" s="99"/>
      <c r="THA3" s="99"/>
      <c r="THB3" s="99"/>
      <c r="THC3" s="99"/>
      <c r="THD3" s="99"/>
      <c r="THE3" s="99"/>
      <c r="THF3" s="99"/>
      <c r="THG3" s="99"/>
      <c r="THH3" s="99"/>
      <c r="THI3" s="99"/>
      <c r="THJ3" s="99"/>
      <c r="THK3" s="99"/>
      <c r="THL3" s="99"/>
      <c r="THM3" s="99"/>
      <c r="THN3" s="99"/>
      <c r="THO3" s="99"/>
      <c r="THP3" s="99"/>
      <c r="THQ3" s="99"/>
      <c r="THR3" s="99"/>
      <c r="THS3" s="99"/>
      <c r="THT3" s="99"/>
      <c r="THU3" s="99"/>
      <c r="THV3" s="99"/>
      <c r="THW3" s="99"/>
      <c r="THX3" s="99"/>
      <c r="THY3" s="99"/>
      <c r="THZ3" s="99"/>
      <c r="TIA3" s="99"/>
      <c r="TIB3" s="99"/>
      <c r="TIC3" s="99"/>
      <c r="TID3" s="99"/>
      <c r="TIE3" s="99"/>
      <c r="TIF3" s="99"/>
      <c r="TIG3" s="99"/>
      <c r="TIH3" s="99"/>
      <c r="TII3" s="99"/>
      <c r="TIJ3" s="99"/>
      <c r="TIK3" s="99"/>
      <c r="TIL3" s="99"/>
      <c r="TIM3" s="99"/>
      <c r="TIN3" s="99"/>
      <c r="TIO3" s="99"/>
      <c r="TIP3" s="99"/>
      <c r="TIQ3" s="99"/>
      <c r="TIR3" s="99"/>
      <c r="TIS3" s="99"/>
      <c r="TIT3" s="99"/>
      <c r="TIU3" s="99"/>
      <c r="TIV3" s="99"/>
      <c r="TIW3" s="99"/>
      <c r="TIX3" s="99"/>
      <c r="TIY3" s="99"/>
      <c r="TIZ3" s="99"/>
      <c r="TJA3" s="99"/>
      <c r="TJB3" s="99"/>
      <c r="TJC3" s="99"/>
      <c r="TJD3" s="99"/>
      <c r="TJE3" s="99"/>
      <c r="TJF3" s="99"/>
      <c r="TJG3" s="99"/>
      <c r="TJH3" s="99"/>
      <c r="TJI3" s="99"/>
      <c r="TJJ3" s="99"/>
      <c r="TJK3" s="99"/>
      <c r="TJL3" s="99"/>
      <c r="TJM3" s="99"/>
      <c r="TJN3" s="99"/>
      <c r="TJO3" s="99"/>
      <c r="TJP3" s="99"/>
      <c r="TJQ3" s="99"/>
      <c r="TJR3" s="99"/>
      <c r="TJS3" s="99"/>
      <c r="TJT3" s="99"/>
      <c r="TJU3" s="99"/>
      <c r="TJV3" s="99"/>
      <c r="TJW3" s="99"/>
      <c r="TJX3" s="99"/>
      <c r="TJY3" s="99"/>
      <c r="TJZ3" s="99"/>
      <c r="TKA3" s="99"/>
      <c r="TKB3" s="99"/>
      <c r="TKC3" s="99"/>
      <c r="TKD3" s="99"/>
      <c r="TKE3" s="99"/>
      <c r="TKF3" s="99"/>
      <c r="TKG3" s="99"/>
      <c r="TKH3" s="99"/>
      <c r="TKI3" s="99"/>
      <c r="TKJ3" s="99"/>
      <c r="TKK3" s="99"/>
      <c r="TKL3" s="99"/>
      <c r="TKM3" s="99"/>
      <c r="TKN3" s="99"/>
      <c r="TKO3" s="99"/>
      <c r="TKP3" s="99"/>
      <c r="TKQ3" s="99"/>
      <c r="TKR3" s="99"/>
      <c r="TKS3" s="99"/>
      <c r="TKT3" s="99"/>
      <c r="TKU3" s="99"/>
      <c r="TKV3" s="99"/>
      <c r="TKW3" s="99"/>
      <c r="TKX3" s="99"/>
      <c r="TKY3" s="99"/>
      <c r="TKZ3" s="99"/>
      <c r="TLA3" s="99"/>
      <c r="TLB3" s="99"/>
      <c r="TLC3" s="99"/>
      <c r="TLD3" s="99"/>
      <c r="TLE3" s="99"/>
      <c r="TLF3" s="99"/>
      <c r="TLG3" s="99"/>
      <c r="TLH3" s="99"/>
      <c r="TLI3" s="99"/>
      <c r="TLJ3" s="99"/>
      <c r="TLK3" s="99"/>
      <c r="TLL3" s="99"/>
      <c r="TLM3" s="99"/>
      <c r="TLN3" s="99"/>
      <c r="TLO3" s="99"/>
      <c r="TLP3" s="99"/>
      <c r="TLQ3" s="99"/>
      <c r="TLR3" s="99"/>
      <c r="TLS3" s="99"/>
      <c r="TLT3" s="99"/>
      <c r="TLU3" s="99"/>
      <c r="TLV3" s="99"/>
      <c r="TLW3" s="99"/>
      <c r="TLX3" s="99"/>
      <c r="TLY3" s="99"/>
      <c r="TLZ3" s="99"/>
      <c r="TMA3" s="99"/>
      <c r="TMB3" s="99"/>
      <c r="TMC3" s="99"/>
      <c r="TMD3" s="99"/>
      <c r="TME3" s="99"/>
      <c r="TMF3" s="99"/>
      <c r="TMG3" s="99"/>
      <c r="TMH3" s="99"/>
      <c r="TMI3" s="99"/>
      <c r="TMJ3" s="99"/>
      <c r="TMK3" s="99"/>
      <c r="TML3" s="99"/>
      <c r="TMM3" s="99"/>
      <c r="TMN3" s="99"/>
      <c r="TMO3" s="99"/>
      <c r="TMP3" s="99"/>
      <c r="TMQ3" s="99"/>
      <c r="TMR3" s="99"/>
      <c r="TMS3" s="99"/>
      <c r="TMT3" s="99"/>
      <c r="TMU3" s="99"/>
      <c r="TMV3" s="99"/>
      <c r="TMW3" s="99"/>
      <c r="TMX3" s="99"/>
      <c r="TMY3" s="99"/>
      <c r="TMZ3" s="99"/>
      <c r="TNA3" s="99"/>
      <c r="TNB3" s="99"/>
      <c r="TNC3" s="99"/>
      <c r="TND3" s="99"/>
      <c r="TNE3" s="99"/>
      <c r="TNF3" s="99"/>
      <c r="TNG3" s="99"/>
      <c r="TNH3" s="99"/>
      <c r="TNI3" s="99"/>
      <c r="TNJ3" s="99"/>
      <c r="TNK3" s="99"/>
      <c r="TNL3" s="99"/>
      <c r="TNM3" s="99"/>
      <c r="TNN3" s="99"/>
      <c r="TNO3" s="99"/>
      <c r="TNP3" s="99"/>
      <c r="TNQ3" s="99"/>
      <c r="TNR3" s="99"/>
      <c r="TNS3" s="99"/>
      <c r="TNT3" s="99"/>
      <c r="TNU3" s="99"/>
      <c r="TNV3" s="99"/>
      <c r="TNW3" s="99"/>
      <c r="TNX3" s="99"/>
      <c r="TNY3" s="99"/>
      <c r="TNZ3" s="99"/>
      <c r="TOA3" s="99"/>
      <c r="TOB3" s="99"/>
      <c r="TOC3" s="99"/>
      <c r="TOD3" s="99"/>
      <c r="TOE3" s="99"/>
      <c r="TOF3" s="99"/>
      <c r="TOG3" s="99"/>
      <c r="TOH3" s="99"/>
      <c r="TOI3" s="99"/>
      <c r="TOJ3" s="99"/>
      <c r="TOK3" s="99"/>
      <c r="TOL3" s="99"/>
      <c r="TOM3" s="99"/>
      <c r="TON3" s="99"/>
      <c r="TOO3" s="99"/>
      <c r="TOP3" s="99"/>
      <c r="TOQ3" s="99"/>
      <c r="TOR3" s="99"/>
      <c r="TOS3" s="99"/>
      <c r="TOT3" s="99"/>
      <c r="TOU3" s="99"/>
      <c r="TOV3" s="99"/>
      <c r="TOW3" s="99"/>
      <c r="TOX3" s="99"/>
      <c r="TOY3" s="99"/>
      <c r="TOZ3" s="99"/>
      <c r="TPA3" s="99"/>
      <c r="TPB3" s="99"/>
      <c r="TPC3" s="99"/>
      <c r="TPD3" s="99"/>
      <c r="TPE3" s="99"/>
      <c r="TPF3" s="99"/>
      <c r="TPG3" s="99"/>
      <c r="TPH3" s="99"/>
      <c r="TPI3" s="99"/>
      <c r="TPJ3" s="99"/>
      <c r="TPK3" s="99"/>
      <c r="TPL3" s="99"/>
      <c r="TPM3" s="99"/>
      <c r="TPN3" s="99"/>
      <c r="TPO3" s="99"/>
      <c r="TPP3" s="99"/>
      <c r="TPQ3" s="99"/>
      <c r="TPR3" s="99"/>
      <c r="TPS3" s="99"/>
      <c r="TPT3" s="99"/>
      <c r="TPU3" s="99"/>
      <c r="TPV3" s="99"/>
      <c r="TPW3" s="99"/>
      <c r="TPX3" s="99"/>
      <c r="TPY3" s="99"/>
      <c r="TPZ3" s="99"/>
      <c r="TQA3" s="99"/>
      <c r="TQB3" s="99"/>
      <c r="TQC3" s="99"/>
      <c r="TQD3" s="99"/>
      <c r="TQE3" s="99"/>
      <c r="TQF3" s="99"/>
      <c r="TQG3" s="99"/>
      <c r="TQH3" s="99"/>
      <c r="TQI3" s="99"/>
      <c r="TQJ3" s="99"/>
      <c r="TQK3" s="99"/>
      <c r="TQL3" s="99"/>
      <c r="TQM3" s="99"/>
      <c r="TQN3" s="99"/>
      <c r="TQO3" s="99"/>
      <c r="TQP3" s="99"/>
      <c r="TQQ3" s="99"/>
      <c r="TQR3" s="99"/>
      <c r="TQS3" s="99"/>
      <c r="TQT3" s="99"/>
      <c r="TQU3" s="99"/>
      <c r="TQV3" s="99"/>
      <c r="TQW3" s="99"/>
      <c r="TQX3" s="99"/>
      <c r="TQY3" s="99"/>
      <c r="TQZ3" s="99"/>
      <c r="TRA3" s="99"/>
      <c r="TRB3" s="99"/>
      <c r="TRC3" s="99"/>
      <c r="TRD3" s="99"/>
      <c r="TRE3" s="99"/>
      <c r="TRF3" s="99"/>
      <c r="TRG3" s="99"/>
      <c r="TRH3" s="99"/>
      <c r="TRI3" s="99"/>
      <c r="TRJ3" s="99"/>
      <c r="TRK3" s="99"/>
      <c r="TRL3" s="99"/>
      <c r="TRM3" s="99"/>
      <c r="TRN3" s="99"/>
      <c r="TRO3" s="99"/>
      <c r="TRP3" s="99"/>
      <c r="TRQ3" s="99"/>
      <c r="TRR3" s="99"/>
      <c r="TRS3" s="99"/>
      <c r="TRT3" s="99"/>
      <c r="TRU3" s="99"/>
      <c r="TRV3" s="99"/>
      <c r="TRW3" s="99"/>
      <c r="TRX3" s="99"/>
      <c r="TRY3" s="99"/>
      <c r="TRZ3" s="99"/>
      <c r="TSA3" s="99"/>
      <c r="TSB3" s="99"/>
      <c r="TSC3" s="99"/>
      <c r="TSD3" s="99"/>
      <c r="TSE3" s="99"/>
      <c r="TSF3" s="99"/>
      <c r="TSG3" s="99"/>
      <c r="TSH3" s="99"/>
      <c r="TSI3" s="99"/>
      <c r="TSJ3" s="99"/>
      <c r="TSK3" s="99"/>
      <c r="TSL3" s="99"/>
      <c r="TSM3" s="99"/>
      <c r="TSN3" s="99"/>
      <c r="TSO3" s="99"/>
      <c r="TSP3" s="99"/>
      <c r="TSQ3" s="99"/>
      <c r="TSR3" s="99"/>
      <c r="TSS3" s="99"/>
      <c r="TST3" s="99"/>
      <c r="TSU3" s="99"/>
      <c r="TSV3" s="99"/>
      <c r="TSW3" s="99"/>
      <c r="TSX3" s="99"/>
      <c r="TSY3" s="99"/>
      <c r="TSZ3" s="99"/>
      <c r="TTA3" s="99"/>
      <c r="TTB3" s="99"/>
      <c r="TTC3" s="99"/>
      <c r="TTD3" s="99"/>
      <c r="TTE3" s="99"/>
      <c r="TTF3" s="99"/>
      <c r="TTG3" s="99"/>
      <c r="TTH3" s="99"/>
      <c r="TTI3" s="99"/>
      <c r="TTJ3" s="99"/>
      <c r="TTK3" s="99"/>
      <c r="TTL3" s="99"/>
      <c r="TTM3" s="99"/>
      <c r="TTN3" s="99"/>
      <c r="TTO3" s="99"/>
      <c r="TTP3" s="99"/>
      <c r="TTQ3" s="99"/>
      <c r="TTR3" s="99"/>
      <c r="TTS3" s="99"/>
      <c r="TTT3" s="99"/>
      <c r="TTU3" s="99"/>
      <c r="TTV3" s="99"/>
      <c r="TTW3" s="99"/>
      <c r="TTX3" s="99"/>
      <c r="TTY3" s="99"/>
      <c r="TTZ3" s="99"/>
      <c r="TUA3" s="99"/>
      <c r="TUB3" s="99"/>
      <c r="TUC3" s="99"/>
      <c r="TUD3" s="99"/>
      <c r="TUE3" s="99"/>
      <c r="TUF3" s="99"/>
      <c r="TUG3" s="99"/>
      <c r="TUH3" s="99"/>
      <c r="TUI3" s="99"/>
      <c r="TUJ3" s="99"/>
      <c r="TUK3" s="99"/>
      <c r="TUL3" s="99"/>
      <c r="TUM3" s="99"/>
      <c r="TUN3" s="99"/>
      <c r="TUO3" s="99"/>
      <c r="TUP3" s="99"/>
      <c r="TUQ3" s="99"/>
      <c r="TUR3" s="99"/>
      <c r="TUS3" s="99"/>
      <c r="TUT3" s="99"/>
      <c r="TUU3" s="99"/>
      <c r="TUV3" s="99"/>
      <c r="TUW3" s="99"/>
      <c r="TUX3" s="99"/>
      <c r="TUY3" s="99"/>
      <c r="TUZ3" s="99"/>
      <c r="TVA3" s="99"/>
      <c r="TVB3" s="99"/>
      <c r="TVC3" s="99"/>
      <c r="TVD3" s="99"/>
      <c r="TVE3" s="99"/>
      <c r="TVF3" s="99"/>
      <c r="TVG3" s="99"/>
      <c r="TVH3" s="99"/>
      <c r="TVI3" s="99"/>
      <c r="TVJ3" s="99"/>
      <c r="TVK3" s="99"/>
      <c r="TVL3" s="99"/>
      <c r="TVM3" s="99"/>
      <c r="TVN3" s="99"/>
      <c r="TVO3" s="99"/>
      <c r="TVP3" s="99"/>
      <c r="TVQ3" s="99"/>
      <c r="TVR3" s="99"/>
      <c r="TVS3" s="99"/>
      <c r="TVT3" s="99"/>
      <c r="TVU3" s="99"/>
      <c r="TVV3" s="99"/>
      <c r="TVW3" s="99"/>
      <c r="TVX3" s="99"/>
      <c r="TVY3" s="99"/>
      <c r="TVZ3" s="99"/>
      <c r="TWA3" s="99"/>
      <c r="TWB3" s="99"/>
      <c r="TWC3" s="99"/>
      <c r="TWD3" s="99"/>
      <c r="TWE3" s="99"/>
      <c r="TWF3" s="99"/>
      <c r="TWG3" s="99"/>
      <c r="TWH3" s="99"/>
      <c r="TWI3" s="99"/>
      <c r="TWJ3" s="99"/>
      <c r="TWK3" s="99"/>
      <c r="TWL3" s="99"/>
      <c r="TWM3" s="99"/>
      <c r="TWN3" s="99"/>
      <c r="TWO3" s="99"/>
      <c r="TWP3" s="99"/>
      <c r="TWQ3" s="99"/>
      <c r="TWR3" s="99"/>
      <c r="TWS3" s="99"/>
      <c r="TWT3" s="99"/>
      <c r="TWU3" s="99"/>
      <c r="TWV3" s="99"/>
      <c r="TWW3" s="99"/>
      <c r="TWX3" s="99"/>
      <c r="TWY3" s="99"/>
      <c r="TWZ3" s="99"/>
      <c r="TXA3" s="99"/>
      <c r="TXB3" s="99"/>
      <c r="TXC3" s="99"/>
      <c r="TXD3" s="99"/>
      <c r="TXE3" s="99"/>
      <c r="TXF3" s="99"/>
      <c r="TXG3" s="99"/>
      <c r="TXH3" s="99"/>
      <c r="TXI3" s="99"/>
      <c r="TXJ3" s="99"/>
      <c r="TXK3" s="99"/>
      <c r="TXL3" s="99"/>
      <c r="TXM3" s="99"/>
      <c r="TXN3" s="99"/>
      <c r="TXO3" s="99"/>
      <c r="TXP3" s="99"/>
      <c r="TXQ3" s="99"/>
      <c r="TXR3" s="99"/>
      <c r="TXS3" s="99"/>
      <c r="TXT3" s="99"/>
      <c r="TXU3" s="99"/>
      <c r="TXV3" s="99"/>
      <c r="TXW3" s="99"/>
      <c r="TXX3" s="99"/>
      <c r="TXY3" s="99"/>
      <c r="TXZ3" s="99"/>
      <c r="TYA3" s="99"/>
      <c r="TYB3" s="99"/>
      <c r="TYC3" s="99"/>
      <c r="TYD3" s="99"/>
      <c r="TYE3" s="99"/>
      <c r="TYF3" s="99"/>
      <c r="TYG3" s="99"/>
      <c r="TYH3" s="99"/>
      <c r="TYI3" s="99"/>
      <c r="TYJ3" s="99"/>
      <c r="TYK3" s="99"/>
      <c r="TYL3" s="99"/>
      <c r="TYM3" s="99"/>
      <c r="TYN3" s="99"/>
      <c r="TYO3" s="99"/>
      <c r="TYP3" s="99"/>
      <c r="TYQ3" s="99"/>
      <c r="TYR3" s="99"/>
      <c r="TYS3" s="99"/>
      <c r="TYT3" s="99"/>
      <c r="TYU3" s="99"/>
      <c r="TYV3" s="99"/>
      <c r="TYW3" s="99"/>
      <c r="TYX3" s="99"/>
      <c r="TYY3" s="99"/>
      <c r="TYZ3" s="99"/>
      <c r="TZA3" s="99"/>
      <c r="TZB3" s="99"/>
      <c r="TZC3" s="99"/>
      <c r="TZD3" s="99"/>
      <c r="TZE3" s="99"/>
      <c r="TZF3" s="99"/>
      <c r="TZG3" s="99"/>
      <c r="TZH3" s="99"/>
      <c r="TZI3" s="99"/>
      <c r="TZJ3" s="99"/>
      <c r="TZK3" s="99"/>
      <c r="TZL3" s="99"/>
      <c r="TZM3" s="99"/>
      <c r="TZN3" s="99"/>
      <c r="TZO3" s="99"/>
      <c r="TZP3" s="99"/>
      <c r="TZQ3" s="99"/>
      <c r="TZR3" s="99"/>
      <c r="TZS3" s="99"/>
      <c r="TZT3" s="99"/>
      <c r="TZU3" s="99"/>
      <c r="TZV3" s="99"/>
      <c r="TZW3" s="99"/>
      <c r="TZX3" s="99"/>
      <c r="TZY3" s="99"/>
      <c r="TZZ3" s="99"/>
      <c r="UAA3" s="99"/>
      <c r="UAB3" s="99"/>
      <c r="UAC3" s="99"/>
      <c r="UAD3" s="99"/>
      <c r="UAE3" s="99"/>
      <c r="UAF3" s="99"/>
      <c r="UAG3" s="99"/>
      <c r="UAH3" s="99"/>
      <c r="UAI3" s="99"/>
      <c r="UAJ3" s="99"/>
      <c r="UAK3" s="99"/>
      <c r="UAL3" s="99"/>
      <c r="UAM3" s="99"/>
      <c r="UAN3" s="99"/>
      <c r="UAO3" s="99"/>
      <c r="UAP3" s="99"/>
      <c r="UAQ3" s="99"/>
      <c r="UAR3" s="99"/>
      <c r="UAS3" s="99"/>
      <c r="UAT3" s="99"/>
      <c r="UAU3" s="99"/>
      <c r="UAV3" s="99"/>
      <c r="UAW3" s="99"/>
      <c r="UAX3" s="99"/>
      <c r="UAY3" s="99"/>
      <c r="UAZ3" s="99"/>
      <c r="UBA3" s="99"/>
      <c r="UBB3" s="99"/>
      <c r="UBC3" s="99"/>
      <c r="UBD3" s="99"/>
      <c r="UBE3" s="99"/>
      <c r="UBF3" s="99"/>
      <c r="UBG3" s="99"/>
      <c r="UBH3" s="99"/>
      <c r="UBI3" s="99"/>
      <c r="UBJ3" s="99"/>
      <c r="UBK3" s="99"/>
      <c r="UBL3" s="99"/>
      <c r="UBM3" s="99"/>
      <c r="UBN3" s="99"/>
      <c r="UBO3" s="99"/>
      <c r="UBP3" s="99"/>
      <c r="UBQ3" s="99"/>
      <c r="UBR3" s="99"/>
      <c r="UBS3" s="99"/>
      <c r="UBT3" s="99"/>
      <c r="UBU3" s="99"/>
      <c r="UBV3" s="99"/>
      <c r="UBW3" s="99"/>
      <c r="UBX3" s="99"/>
      <c r="UBY3" s="99"/>
      <c r="UBZ3" s="99"/>
      <c r="UCA3" s="99"/>
      <c r="UCB3" s="99"/>
      <c r="UCC3" s="99"/>
      <c r="UCD3" s="99"/>
      <c r="UCE3" s="99"/>
      <c r="UCF3" s="99"/>
      <c r="UCG3" s="99"/>
      <c r="UCH3" s="99"/>
      <c r="UCI3" s="99"/>
      <c r="UCJ3" s="99"/>
      <c r="UCK3" s="99"/>
      <c r="UCL3" s="99"/>
      <c r="UCM3" s="99"/>
      <c r="UCN3" s="99"/>
      <c r="UCO3" s="99"/>
      <c r="UCP3" s="99"/>
      <c r="UCQ3" s="99"/>
      <c r="UCR3" s="99"/>
      <c r="UCS3" s="99"/>
      <c r="UCT3" s="99"/>
      <c r="UCU3" s="99"/>
      <c r="UCV3" s="99"/>
      <c r="UCW3" s="99"/>
      <c r="UCX3" s="99"/>
      <c r="UCY3" s="99"/>
      <c r="UCZ3" s="99"/>
      <c r="UDA3" s="99"/>
      <c r="UDB3" s="99"/>
      <c r="UDC3" s="99"/>
      <c r="UDD3" s="99"/>
      <c r="UDE3" s="99"/>
      <c r="UDF3" s="99"/>
      <c r="UDG3" s="99"/>
      <c r="UDH3" s="99"/>
      <c r="UDI3" s="99"/>
      <c r="UDJ3" s="99"/>
      <c r="UDK3" s="99"/>
      <c r="UDL3" s="99"/>
      <c r="UDM3" s="99"/>
      <c r="UDN3" s="99"/>
      <c r="UDO3" s="99"/>
      <c r="UDP3" s="99"/>
      <c r="UDQ3" s="99"/>
      <c r="UDR3" s="99"/>
      <c r="UDS3" s="99"/>
      <c r="UDT3" s="99"/>
      <c r="UDU3" s="99"/>
      <c r="UDV3" s="99"/>
      <c r="UDW3" s="99"/>
      <c r="UDX3" s="99"/>
      <c r="UDY3" s="99"/>
      <c r="UDZ3" s="99"/>
      <c r="UEA3" s="99"/>
      <c r="UEB3" s="99"/>
      <c r="UEC3" s="99"/>
      <c r="UED3" s="99"/>
      <c r="UEE3" s="99"/>
      <c r="UEF3" s="99"/>
      <c r="UEG3" s="99"/>
      <c r="UEH3" s="99"/>
      <c r="UEI3" s="99"/>
      <c r="UEJ3" s="99"/>
      <c r="UEK3" s="99"/>
      <c r="UEL3" s="99"/>
      <c r="UEM3" s="99"/>
      <c r="UEN3" s="99"/>
      <c r="UEO3" s="99"/>
      <c r="UEP3" s="99"/>
      <c r="UEQ3" s="99"/>
      <c r="UER3" s="99"/>
      <c r="UES3" s="99"/>
      <c r="UET3" s="99"/>
      <c r="UEU3" s="99"/>
      <c r="UEV3" s="99"/>
      <c r="UEW3" s="99"/>
      <c r="UEX3" s="99"/>
      <c r="UEY3" s="99"/>
      <c r="UEZ3" s="99"/>
      <c r="UFA3" s="99"/>
      <c r="UFB3" s="99"/>
      <c r="UFC3" s="99"/>
      <c r="UFD3" s="99"/>
      <c r="UFE3" s="99"/>
      <c r="UFF3" s="99"/>
      <c r="UFG3" s="99"/>
      <c r="UFH3" s="99"/>
      <c r="UFI3" s="99"/>
      <c r="UFJ3" s="99"/>
      <c r="UFK3" s="99"/>
      <c r="UFL3" s="99"/>
      <c r="UFM3" s="99"/>
      <c r="UFN3" s="99"/>
      <c r="UFO3" s="99"/>
      <c r="UFP3" s="99"/>
      <c r="UFQ3" s="99"/>
      <c r="UFR3" s="99"/>
      <c r="UFS3" s="99"/>
      <c r="UFT3" s="99"/>
      <c r="UFU3" s="99"/>
      <c r="UFV3" s="99"/>
      <c r="UFW3" s="99"/>
      <c r="UFX3" s="99"/>
      <c r="UFY3" s="99"/>
      <c r="UFZ3" s="99"/>
      <c r="UGA3" s="99"/>
      <c r="UGB3" s="99"/>
      <c r="UGC3" s="99"/>
      <c r="UGD3" s="99"/>
      <c r="UGE3" s="99"/>
      <c r="UGF3" s="99"/>
      <c r="UGG3" s="99"/>
      <c r="UGH3" s="99"/>
      <c r="UGI3" s="99"/>
      <c r="UGJ3" s="99"/>
      <c r="UGK3" s="99"/>
      <c r="UGL3" s="99"/>
      <c r="UGM3" s="99"/>
      <c r="UGN3" s="99"/>
      <c r="UGO3" s="99"/>
      <c r="UGP3" s="99"/>
      <c r="UGQ3" s="99"/>
      <c r="UGR3" s="99"/>
      <c r="UGS3" s="99"/>
      <c r="UGT3" s="99"/>
      <c r="UGU3" s="99"/>
      <c r="UGV3" s="99"/>
      <c r="UGW3" s="99"/>
      <c r="UGX3" s="99"/>
      <c r="UGY3" s="99"/>
      <c r="UGZ3" s="99"/>
      <c r="UHA3" s="99"/>
      <c r="UHB3" s="99"/>
      <c r="UHC3" s="99"/>
      <c r="UHD3" s="99"/>
      <c r="UHE3" s="99"/>
      <c r="UHF3" s="99"/>
      <c r="UHG3" s="99"/>
      <c r="UHH3" s="99"/>
      <c r="UHI3" s="99"/>
      <c r="UHJ3" s="99"/>
      <c r="UHK3" s="99"/>
      <c r="UHL3" s="99"/>
      <c r="UHM3" s="99"/>
      <c r="UHN3" s="99"/>
      <c r="UHO3" s="99"/>
      <c r="UHP3" s="99"/>
      <c r="UHQ3" s="99"/>
      <c r="UHR3" s="99"/>
      <c r="UHS3" s="99"/>
      <c r="UHT3" s="99"/>
      <c r="UHU3" s="99"/>
      <c r="UHV3" s="99"/>
      <c r="UHW3" s="99"/>
      <c r="UHX3" s="99"/>
      <c r="UHY3" s="99"/>
      <c r="UHZ3" s="99"/>
      <c r="UIA3" s="99"/>
      <c r="UIB3" s="99"/>
      <c r="UIC3" s="99"/>
      <c r="UID3" s="99"/>
      <c r="UIE3" s="99"/>
      <c r="UIF3" s="99"/>
      <c r="UIG3" s="99"/>
      <c r="UIH3" s="99"/>
      <c r="UII3" s="99"/>
      <c r="UIJ3" s="99"/>
      <c r="UIK3" s="99"/>
      <c r="UIL3" s="99"/>
      <c r="UIM3" s="99"/>
      <c r="UIN3" s="99"/>
      <c r="UIO3" s="99"/>
      <c r="UIP3" s="99"/>
      <c r="UIQ3" s="99"/>
      <c r="UIR3" s="99"/>
      <c r="UIS3" s="99"/>
      <c r="UIT3" s="99"/>
      <c r="UIU3" s="99"/>
      <c r="UIV3" s="99"/>
      <c r="UIW3" s="99"/>
      <c r="UIX3" s="99"/>
      <c r="UIY3" s="99"/>
      <c r="UIZ3" s="99"/>
      <c r="UJA3" s="99"/>
      <c r="UJB3" s="99"/>
      <c r="UJC3" s="99"/>
      <c r="UJD3" s="99"/>
      <c r="UJE3" s="99"/>
      <c r="UJF3" s="99"/>
      <c r="UJG3" s="99"/>
      <c r="UJH3" s="99"/>
      <c r="UJI3" s="99"/>
      <c r="UJJ3" s="99"/>
      <c r="UJK3" s="99"/>
      <c r="UJL3" s="99"/>
      <c r="UJM3" s="99"/>
      <c r="UJN3" s="99"/>
      <c r="UJO3" s="99"/>
      <c r="UJP3" s="99"/>
      <c r="UJQ3" s="99"/>
      <c r="UJR3" s="99"/>
      <c r="UJS3" s="99"/>
      <c r="UJT3" s="99"/>
      <c r="UJU3" s="99"/>
      <c r="UJV3" s="99"/>
      <c r="UJW3" s="99"/>
      <c r="UJX3" s="99"/>
      <c r="UJY3" s="99"/>
      <c r="UJZ3" s="99"/>
      <c r="UKA3" s="99"/>
      <c r="UKB3" s="99"/>
      <c r="UKC3" s="99"/>
      <c r="UKD3" s="99"/>
      <c r="UKE3" s="99"/>
      <c r="UKF3" s="99"/>
      <c r="UKG3" s="99"/>
      <c r="UKH3" s="99"/>
      <c r="UKI3" s="99"/>
      <c r="UKJ3" s="99"/>
      <c r="UKK3" s="99"/>
      <c r="UKL3" s="99"/>
      <c r="UKM3" s="99"/>
      <c r="UKN3" s="99"/>
      <c r="UKO3" s="99"/>
      <c r="UKP3" s="99"/>
      <c r="UKQ3" s="99"/>
      <c r="UKR3" s="99"/>
      <c r="UKS3" s="99"/>
      <c r="UKT3" s="99"/>
      <c r="UKU3" s="99"/>
      <c r="UKV3" s="99"/>
      <c r="UKW3" s="99"/>
      <c r="UKX3" s="99"/>
      <c r="UKY3" s="99"/>
      <c r="UKZ3" s="99"/>
      <c r="ULA3" s="99"/>
      <c r="ULB3" s="99"/>
      <c r="ULC3" s="99"/>
      <c r="ULD3" s="99"/>
      <c r="ULE3" s="99"/>
      <c r="ULF3" s="99"/>
      <c r="ULG3" s="99"/>
      <c r="ULH3" s="99"/>
      <c r="ULI3" s="99"/>
      <c r="ULJ3" s="99"/>
      <c r="ULK3" s="99"/>
      <c r="ULL3" s="99"/>
      <c r="ULM3" s="99"/>
      <c r="ULN3" s="99"/>
      <c r="ULO3" s="99"/>
      <c r="ULP3" s="99"/>
      <c r="ULQ3" s="99"/>
      <c r="ULR3" s="99"/>
      <c r="ULS3" s="99"/>
      <c r="ULT3" s="99"/>
      <c r="ULU3" s="99"/>
      <c r="ULV3" s="99"/>
      <c r="ULW3" s="99"/>
      <c r="ULX3" s="99"/>
      <c r="ULY3" s="99"/>
      <c r="ULZ3" s="99"/>
      <c r="UMA3" s="99"/>
      <c r="UMB3" s="99"/>
      <c r="UMC3" s="99"/>
      <c r="UMD3" s="99"/>
      <c r="UME3" s="99"/>
      <c r="UMF3" s="99"/>
      <c r="UMG3" s="99"/>
      <c r="UMH3" s="99"/>
      <c r="UMI3" s="99"/>
      <c r="UMJ3" s="99"/>
      <c r="UMK3" s="99"/>
      <c r="UML3" s="99"/>
      <c r="UMM3" s="99"/>
      <c r="UMN3" s="99"/>
      <c r="UMO3" s="99"/>
      <c r="UMP3" s="99"/>
      <c r="UMQ3" s="99"/>
      <c r="UMR3" s="99"/>
      <c r="UMS3" s="99"/>
      <c r="UMT3" s="99"/>
      <c r="UMU3" s="99"/>
      <c r="UMV3" s="99"/>
      <c r="UMW3" s="99"/>
      <c r="UMX3" s="99"/>
      <c r="UMY3" s="99"/>
      <c r="UMZ3" s="99"/>
      <c r="UNA3" s="99"/>
      <c r="UNB3" s="99"/>
      <c r="UNC3" s="99"/>
      <c r="UND3" s="99"/>
      <c r="UNE3" s="99"/>
      <c r="UNF3" s="99"/>
      <c r="UNG3" s="99"/>
      <c r="UNH3" s="99"/>
      <c r="UNI3" s="99"/>
      <c r="UNJ3" s="99"/>
      <c r="UNK3" s="99"/>
      <c r="UNL3" s="99"/>
      <c r="UNM3" s="99"/>
      <c r="UNN3" s="99"/>
      <c r="UNO3" s="99"/>
      <c r="UNP3" s="99"/>
      <c r="UNQ3" s="99"/>
      <c r="UNR3" s="99"/>
      <c r="UNS3" s="99"/>
      <c r="UNT3" s="99"/>
      <c r="UNU3" s="99"/>
      <c r="UNV3" s="99"/>
      <c r="UNW3" s="99"/>
      <c r="UNX3" s="99"/>
      <c r="UNY3" s="99"/>
      <c r="UNZ3" s="99"/>
      <c r="UOA3" s="99"/>
      <c r="UOB3" s="99"/>
      <c r="UOC3" s="99"/>
      <c r="UOD3" s="99"/>
      <c r="UOE3" s="99"/>
      <c r="UOF3" s="99"/>
      <c r="UOG3" s="99"/>
      <c r="UOH3" s="99"/>
      <c r="UOI3" s="99"/>
      <c r="UOJ3" s="99"/>
      <c r="UOK3" s="99"/>
      <c r="UOL3" s="99"/>
      <c r="UOM3" s="99"/>
      <c r="UON3" s="99"/>
      <c r="UOO3" s="99"/>
      <c r="UOP3" s="99"/>
      <c r="UOQ3" s="99"/>
      <c r="UOR3" s="99"/>
      <c r="UOS3" s="99"/>
      <c r="UOT3" s="99"/>
      <c r="UOU3" s="99"/>
      <c r="UOV3" s="99"/>
      <c r="UOW3" s="99"/>
      <c r="UOX3" s="99"/>
      <c r="UOY3" s="99"/>
      <c r="UOZ3" s="99"/>
      <c r="UPA3" s="99"/>
      <c r="UPB3" s="99"/>
      <c r="UPC3" s="99"/>
      <c r="UPD3" s="99"/>
      <c r="UPE3" s="99"/>
      <c r="UPF3" s="99"/>
      <c r="UPG3" s="99"/>
      <c r="UPH3" s="99"/>
      <c r="UPI3" s="99"/>
      <c r="UPJ3" s="99"/>
      <c r="UPK3" s="99"/>
      <c r="UPL3" s="99"/>
      <c r="UPM3" s="99"/>
      <c r="UPN3" s="99"/>
      <c r="UPO3" s="99"/>
      <c r="UPP3" s="99"/>
      <c r="UPQ3" s="99"/>
      <c r="UPR3" s="99"/>
      <c r="UPS3" s="99"/>
      <c r="UPT3" s="99"/>
      <c r="UPU3" s="99"/>
      <c r="UPV3" s="99"/>
      <c r="UPW3" s="99"/>
      <c r="UPX3" s="99"/>
      <c r="UPY3" s="99"/>
      <c r="UPZ3" s="99"/>
      <c r="UQA3" s="99"/>
      <c r="UQB3" s="99"/>
      <c r="UQC3" s="99"/>
      <c r="UQD3" s="99"/>
      <c r="UQE3" s="99"/>
      <c r="UQF3" s="99"/>
      <c r="UQG3" s="99"/>
      <c r="UQH3" s="99"/>
      <c r="UQI3" s="99"/>
      <c r="UQJ3" s="99"/>
      <c r="UQK3" s="99"/>
      <c r="UQL3" s="99"/>
      <c r="UQM3" s="99"/>
      <c r="UQN3" s="99"/>
      <c r="UQO3" s="99"/>
      <c r="UQP3" s="99"/>
      <c r="UQQ3" s="99"/>
      <c r="UQR3" s="99"/>
      <c r="UQS3" s="99"/>
      <c r="UQT3" s="99"/>
      <c r="UQU3" s="99"/>
      <c r="UQV3" s="99"/>
      <c r="UQW3" s="99"/>
      <c r="UQX3" s="99"/>
      <c r="UQY3" s="99"/>
      <c r="UQZ3" s="99"/>
      <c r="URA3" s="99"/>
      <c r="URB3" s="99"/>
      <c r="URC3" s="99"/>
      <c r="URD3" s="99"/>
      <c r="URE3" s="99"/>
      <c r="URF3" s="99"/>
      <c r="URG3" s="99"/>
      <c r="URH3" s="99"/>
      <c r="URI3" s="99"/>
      <c r="URJ3" s="99"/>
      <c r="URK3" s="99"/>
      <c r="URL3" s="99"/>
      <c r="URM3" s="99"/>
      <c r="URN3" s="99"/>
      <c r="URO3" s="99"/>
      <c r="URP3" s="99"/>
      <c r="URQ3" s="99"/>
      <c r="URR3" s="99"/>
      <c r="URS3" s="99"/>
      <c r="URT3" s="99"/>
      <c r="URU3" s="99"/>
      <c r="URV3" s="99"/>
      <c r="URW3" s="99"/>
      <c r="URX3" s="99"/>
      <c r="URY3" s="99"/>
      <c r="URZ3" s="99"/>
      <c r="USA3" s="99"/>
      <c r="USB3" s="99"/>
      <c r="USC3" s="99"/>
      <c r="USD3" s="99"/>
      <c r="USE3" s="99"/>
      <c r="USF3" s="99"/>
      <c r="USG3" s="99"/>
      <c r="USH3" s="99"/>
      <c r="USI3" s="99"/>
      <c r="USJ3" s="99"/>
      <c r="USK3" s="99"/>
      <c r="USL3" s="99"/>
      <c r="USM3" s="99"/>
      <c r="USN3" s="99"/>
      <c r="USO3" s="99"/>
      <c r="USP3" s="99"/>
      <c r="USQ3" s="99"/>
      <c r="USR3" s="99"/>
      <c r="USS3" s="99"/>
      <c r="UST3" s="99"/>
      <c r="USU3" s="99"/>
      <c r="USV3" s="99"/>
      <c r="USW3" s="99"/>
      <c r="USX3" s="99"/>
      <c r="USY3" s="99"/>
      <c r="USZ3" s="99"/>
      <c r="UTA3" s="99"/>
      <c r="UTB3" s="99"/>
      <c r="UTC3" s="99"/>
      <c r="UTD3" s="99"/>
      <c r="UTE3" s="99"/>
      <c r="UTF3" s="99"/>
      <c r="UTG3" s="99"/>
      <c r="UTH3" s="99"/>
      <c r="UTI3" s="99"/>
      <c r="UTJ3" s="99"/>
      <c r="UTK3" s="99"/>
      <c r="UTL3" s="99"/>
      <c r="UTM3" s="99"/>
      <c r="UTN3" s="99"/>
      <c r="UTO3" s="99"/>
      <c r="UTP3" s="99"/>
      <c r="UTQ3" s="99"/>
      <c r="UTR3" s="99"/>
      <c r="UTS3" s="99"/>
      <c r="UTT3" s="99"/>
      <c r="UTU3" s="99"/>
      <c r="UTV3" s="99"/>
      <c r="UTW3" s="99"/>
      <c r="UTX3" s="99"/>
      <c r="UTY3" s="99"/>
      <c r="UTZ3" s="99"/>
      <c r="UUA3" s="99"/>
      <c r="UUB3" s="99"/>
      <c r="UUC3" s="99"/>
      <c r="UUD3" s="99"/>
      <c r="UUE3" s="99"/>
      <c r="UUF3" s="99"/>
      <c r="UUG3" s="99"/>
      <c r="UUH3" s="99"/>
      <c r="UUI3" s="99"/>
      <c r="UUJ3" s="99"/>
      <c r="UUK3" s="99"/>
      <c r="UUL3" s="99"/>
      <c r="UUM3" s="99"/>
      <c r="UUN3" s="99"/>
      <c r="UUO3" s="99"/>
      <c r="UUP3" s="99"/>
      <c r="UUQ3" s="99"/>
      <c r="UUR3" s="99"/>
      <c r="UUS3" s="99"/>
      <c r="UUT3" s="99"/>
      <c r="UUU3" s="99"/>
      <c r="UUV3" s="99"/>
      <c r="UUW3" s="99"/>
      <c r="UUX3" s="99"/>
      <c r="UUY3" s="99"/>
      <c r="UUZ3" s="99"/>
      <c r="UVA3" s="99"/>
      <c r="UVB3" s="99"/>
      <c r="UVC3" s="99"/>
      <c r="UVD3" s="99"/>
      <c r="UVE3" s="99"/>
      <c r="UVF3" s="99"/>
      <c r="UVG3" s="99"/>
      <c r="UVH3" s="99"/>
      <c r="UVI3" s="99"/>
      <c r="UVJ3" s="99"/>
      <c r="UVK3" s="99"/>
      <c r="UVL3" s="99"/>
      <c r="UVM3" s="99"/>
      <c r="UVN3" s="99"/>
      <c r="UVO3" s="99"/>
      <c r="UVP3" s="99"/>
      <c r="UVQ3" s="99"/>
      <c r="UVR3" s="99"/>
      <c r="UVS3" s="99"/>
      <c r="UVT3" s="99"/>
      <c r="UVU3" s="99"/>
      <c r="UVV3" s="99"/>
      <c r="UVW3" s="99"/>
      <c r="UVX3" s="99"/>
      <c r="UVY3" s="99"/>
      <c r="UVZ3" s="99"/>
      <c r="UWA3" s="99"/>
      <c r="UWB3" s="99"/>
      <c r="UWC3" s="99"/>
      <c r="UWD3" s="99"/>
      <c r="UWE3" s="99"/>
      <c r="UWF3" s="99"/>
      <c r="UWG3" s="99"/>
      <c r="UWH3" s="99"/>
      <c r="UWI3" s="99"/>
      <c r="UWJ3" s="99"/>
      <c r="UWK3" s="99"/>
      <c r="UWL3" s="99"/>
      <c r="UWM3" s="99"/>
      <c r="UWN3" s="99"/>
      <c r="UWO3" s="99"/>
      <c r="UWP3" s="99"/>
      <c r="UWQ3" s="99"/>
      <c r="UWR3" s="99"/>
      <c r="UWS3" s="99"/>
      <c r="UWT3" s="99"/>
      <c r="UWU3" s="99"/>
      <c r="UWV3" s="99"/>
      <c r="UWW3" s="99"/>
      <c r="UWX3" s="99"/>
      <c r="UWY3" s="99"/>
      <c r="UWZ3" s="99"/>
      <c r="UXA3" s="99"/>
      <c r="UXB3" s="99"/>
      <c r="UXC3" s="99"/>
      <c r="UXD3" s="99"/>
      <c r="UXE3" s="99"/>
      <c r="UXF3" s="99"/>
      <c r="UXG3" s="99"/>
      <c r="UXH3" s="99"/>
      <c r="UXI3" s="99"/>
      <c r="UXJ3" s="99"/>
      <c r="UXK3" s="99"/>
      <c r="UXL3" s="99"/>
      <c r="UXM3" s="99"/>
      <c r="UXN3" s="99"/>
      <c r="UXO3" s="99"/>
      <c r="UXP3" s="99"/>
      <c r="UXQ3" s="99"/>
      <c r="UXR3" s="99"/>
      <c r="UXS3" s="99"/>
      <c r="UXT3" s="99"/>
      <c r="UXU3" s="99"/>
      <c r="UXV3" s="99"/>
      <c r="UXW3" s="99"/>
      <c r="UXX3" s="99"/>
      <c r="UXY3" s="99"/>
      <c r="UXZ3" s="99"/>
      <c r="UYA3" s="99"/>
      <c r="UYB3" s="99"/>
      <c r="UYC3" s="99"/>
      <c r="UYD3" s="99"/>
      <c r="UYE3" s="99"/>
      <c r="UYF3" s="99"/>
      <c r="UYG3" s="99"/>
      <c r="UYH3" s="99"/>
      <c r="UYI3" s="99"/>
      <c r="UYJ3" s="99"/>
      <c r="UYK3" s="99"/>
      <c r="UYL3" s="99"/>
      <c r="UYM3" s="99"/>
      <c r="UYN3" s="99"/>
      <c r="UYO3" s="99"/>
      <c r="UYP3" s="99"/>
      <c r="UYQ3" s="99"/>
      <c r="UYR3" s="99"/>
      <c r="UYS3" s="99"/>
      <c r="UYT3" s="99"/>
      <c r="UYU3" s="99"/>
      <c r="UYV3" s="99"/>
      <c r="UYW3" s="99"/>
      <c r="UYX3" s="99"/>
      <c r="UYY3" s="99"/>
      <c r="UYZ3" s="99"/>
      <c r="UZA3" s="99"/>
      <c r="UZB3" s="99"/>
      <c r="UZC3" s="99"/>
      <c r="UZD3" s="99"/>
      <c r="UZE3" s="99"/>
      <c r="UZF3" s="99"/>
      <c r="UZG3" s="99"/>
      <c r="UZH3" s="99"/>
      <c r="UZI3" s="99"/>
      <c r="UZJ3" s="99"/>
      <c r="UZK3" s="99"/>
      <c r="UZL3" s="99"/>
      <c r="UZM3" s="99"/>
      <c r="UZN3" s="99"/>
      <c r="UZO3" s="99"/>
      <c r="UZP3" s="99"/>
      <c r="UZQ3" s="99"/>
      <c r="UZR3" s="99"/>
      <c r="UZS3" s="99"/>
      <c r="UZT3" s="99"/>
      <c r="UZU3" s="99"/>
      <c r="UZV3" s="99"/>
      <c r="UZW3" s="99"/>
      <c r="UZX3" s="99"/>
      <c r="UZY3" s="99"/>
      <c r="UZZ3" s="99"/>
      <c r="VAA3" s="99"/>
      <c r="VAB3" s="99"/>
      <c r="VAC3" s="99"/>
      <c r="VAD3" s="99"/>
      <c r="VAE3" s="99"/>
      <c r="VAF3" s="99"/>
      <c r="VAG3" s="99"/>
      <c r="VAH3" s="99"/>
      <c r="VAI3" s="99"/>
      <c r="VAJ3" s="99"/>
      <c r="VAK3" s="99"/>
      <c r="VAL3" s="99"/>
      <c r="VAM3" s="99"/>
      <c r="VAN3" s="99"/>
      <c r="VAO3" s="99"/>
      <c r="VAP3" s="99"/>
      <c r="VAQ3" s="99"/>
      <c r="VAR3" s="99"/>
      <c r="VAS3" s="99"/>
      <c r="VAT3" s="99"/>
      <c r="VAU3" s="99"/>
      <c r="VAV3" s="99"/>
      <c r="VAW3" s="99"/>
      <c r="VAX3" s="99"/>
      <c r="VAY3" s="99"/>
      <c r="VAZ3" s="99"/>
      <c r="VBA3" s="99"/>
      <c r="VBB3" s="99"/>
      <c r="VBC3" s="99"/>
      <c r="VBD3" s="99"/>
      <c r="VBE3" s="99"/>
      <c r="VBF3" s="99"/>
      <c r="VBG3" s="99"/>
      <c r="VBH3" s="99"/>
      <c r="VBI3" s="99"/>
      <c r="VBJ3" s="99"/>
      <c r="VBK3" s="99"/>
      <c r="VBL3" s="99"/>
      <c r="VBM3" s="99"/>
      <c r="VBN3" s="99"/>
      <c r="VBO3" s="99"/>
      <c r="VBP3" s="99"/>
      <c r="VBQ3" s="99"/>
      <c r="VBR3" s="99"/>
      <c r="VBS3" s="99"/>
      <c r="VBT3" s="99"/>
      <c r="VBU3" s="99"/>
      <c r="VBV3" s="99"/>
      <c r="VBW3" s="99"/>
      <c r="VBX3" s="99"/>
      <c r="VBY3" s="99"/>
      <c r="VBZ3" s="99"/>
      <c r="VCA3" s="99"/>
      <c r="VCB3" s="99"/>
      <c r="VCC3" s="99"/>
      <c r="VCD3" s="99"/>
      <c r="VCE3" s="99"/>
      <c r="VCF3" s="99"/>
      <c r="VCG3" s="99"/>
      <c r="VCH3" s="99"/>
      <c r="VCI3" s="99"/>
      <c r="VCJ3" s="99"/>
      <c r="VCK3" s="99"/>
      <c r="VCL3" s="99"/>
      <c r="VCM3" s="99"/>
      <c r="VCN3" s="99"/>
      <c r="VCO3" s="99"/>
      <c r="VCP3" s="99"/>
      <c r="VCQ3" s="99"/>
      <c r="VCR3" s="99"/>
      <c r="VCS3" s="99"/>
      <c r="VCT3" s="99"/>
      <c r="VCU3" s="99"/>
      <c r="VCV3" s="99"/>
      <c r="VCW3" s="99"/>
      <c r="VCX3" s="99"/>
      <c r="VCY3" s="99"/>
      <c r="VCZ3" s="99"/>
      <c r="VDA3" s="99"/>
      <c r="VDB3" s="99"/>
      <c r="VDC3" s="99"/>
      <c r="VDD3" s="99"/>
      <c r="VDE3" s="99"/>
      <c r="VDF3" s="99"/>
      <c r="VDG3" s="99"/>
      <c r="VDH3" s="99"/>
      <c r="VDI3" s="99"/>
      <c r="VDJ3" s="99"/>
      <c r="VDK3" s="99"/>
      <c r="VDL3" s="99"/>
      <c r="VDM3" s="99"/>
      <c r="VDN3" s="99"/>
      <c r="VDO3" s="99"/>
      <c r="VDP3" s="99"/>
      <c r="VDQ3" s="99"/>
      <c r="VDR3" s="99"/>
      <c r="VDS3" s="99"/>
      <c r="VDT3" s="99"/>
      <c r="VDU3" s="99"/>
      <c r="VDV3" s="99"/>
      <c r="VDW3" s="99"/>
      <c r="VDX3" s="99"/>
      <c r="VDY3" s="99"/>
      <c r="VDZ3" s="99"/>
      <c r="VEA3" s="99"/>
      <c r="VEB3" s="99"/>
      <c r="VEC3" s="99"/>
      <c r="VED3" s="99"/>
      <c r="VEE3" s="99"/>
      <c r="VEF3" s="99"/>
      <c r="VEG3" s="99"/>
      <c r="VEH3" s="99"/>
      <c r="VEI3" s="99"/>
      <c r="VEJ3" s="99"/>
      <c r="VEK3" s="99"/>
      <c r="VEL3" s="99"/>
      <c r="VEM3" s="99"/>
      <c r="VEN3" s="99"/>
      <c r="VEO3" s="99"/>
      <c r="VEP3" s="99"/>
      <c r="VEQ3" s="99"/>
      <c r="VER3" s="99"/>
      <c r="VES3" s="99"/>
      <c r="VET3" s="99"/>
      <c r="VEU3" s="99"/>
      <c r="VEV3" s="99"/>
      <c r="VEW3" s="99"/>
      <c r="VEX3" s="99"/>
      <c r="VEY3" s="99"/>
      <c r="VEZ3" s="99"/>
      <c r="VFA3" s="99"/>
      <c r="VFB3" s="99"/>
      <c r="VFC3" s="99"/>
      <c r="VFD3" s="99"/>
      <c r="VFE3" s="99"/>
      <c r="VFF3" s="99"/>
      <c r="VFG3" s="99"/>
      <c r="VFH3" s="99"/>
      <c r="VFI3" s="99"/>
      <c r="VFJ3" s="99"/>
      <c r="VFK3" s="99"/>
      <c r="VFL3" s="99"/>
      <c r="VFM3" s="99"/>
      <c r="VFN3" s="99"/>
      <c r="VFO3" s="99"/>
      <c r="VFP3" s="99"/>
      <c r="VFQ3" s="99"/>
      <c r="VFR3" s="99"/>
      <c r="VFS3" s="99"/>
      <c r="VFT3" s="99"/>
      <c r="VFU3" s="99"/>
      <c r="VFV3" s="99"/>
      <c r="VFW3" s="99"/>
      <c r="VFX3" s="99"/>
      <c r="VFY3" s="99"/>
      <c r="VFZ3" s="99"/>
      <c r="VGA3" s="99"/>
      <c r="VGB3" s="99"/>
      <c r="VGC3" s="99"/>
      <c r="VGD3" s="99"/>
      <c r="VGE3" s="99"/>
      <c r="VGF3" s="99"/>
      <c r="VGG3" s="99"/>
      <c r="VGH3" s="99"/>
      <c r="VGI3" s="99"/>
      <c r="VGJ3" s="99"/>
      <c r="VGK3" s="99"/>
      <c r="VGL3" s="99"/>
      <c r="VGM3" s="99"/>
      <c r="VGN3" s="99"/>
      <c r="VGO3" s="99"/>
      <c r="VGP3" s="99"/>
      <c r="VGQ3" s="99"/>
      <c r="VGR3" s="99"/>
      <c r="VGS3" s="99"/>
      <c r="VGT3" s="99"/>
      <c r="VGU3" s="99"/>
      <c r="VGV3" s="99"/>
      <c r="VGW3" s="99"/>
      <c r="VGX3" s="99"/>
      <c r="VGY3" s="99"/>
      <c r="VGZ3" s="99"/>
      <c r="VHA3" s="99"/>
      <c r="VHB3" s="99"/>
      <c r="VHC3" s="99"/>
      <c r="VHD3" s="99"/>
      <c r="VHE3" s="99"/>
      <c r="VHF3" s="99"/>
      <c r="VHG3" s="99"/>
      <c r="VHH3" s="99"/>
      <c r="VHI3" s="99"/>
      <c r="VHJ3" s="99"/>
      <c r="VHK3" s="99"/>
      <c r="VHL3" s="99"/>
      <c r="VHM3" s="99"/>
      <c r="VHN3" s="99"/>
      <c r="VHO3" s="99"/>
      <c r="VHP3" s="99"/>
      <c r="VHQ3" s="99"/>
      <c r="VHR3" s="99"/>
      <c r="VHS3" s="99"/>
      <c r="VHT3" s="99"/>
      <c r="VHU3" s="99"/>
      <c r="VHV3" s="99"/>
      <c r="VHW3" s="99"/>
      <c r="VHX3" s="99"/>
      <c r="VHY3" s="99"/>
      <c r="VHZ3" s="99"/>
      <c r="VIA3" s="99"/>
      <c r="VIB3" s="99"/>
      <c r="VIC3" s="99"/>
      <c r="VID3" s="99"/>
      <c r="VIE3" s="99"/>
      <c r="VIF3" s="99"/>
      <c r="VIG3" s="99"/>
      <c r="VIH3" s="99"/>
      <c r="VII3" s="99"/>
      <c r="VIJ3" s="99"/>
      <c r="VIK3" s="99"/>
      <c r="VIL3" s="99"/>
      <c r="VIM3" s="99"/>
      <c r="VIN3" s="99"/>
      <c r="VIO3" s="99"/>
      <c r="VIP3" s="99"/>
      <c r="VIQ3" s="99"/>
      <c r="VIR3" s="99"/>
      <c r="VIS3" s="99"/>
      <c r="VIT3" s="99"/>
      <c r="VIU3" s="99"/>
      <c r="VIV3" s="99"/>
      <c r="VIW3" s="99"/>
      <c r="VIX3" s="99"/>
      <c r="VIY3" s="99"/>
      <c r="VIZ3" s="99"/>
      <c r="VJA3" s="99"/>
      <c r="VJB3" s="99"/>
      <c r="VJC3" s="99"/>
      <c r="VJD3" s="99"/>
      <c r="VJE3" s="99"/>
      <c r="VJF3" s="99"/>
      <c r="VJG3" s="99"/>
      <c r="VJH3" s="99"/>
      <c r="VJI3" s="99"/>
      <c r="VJJ3" s="99"/>
      <c r="VJK3" s="99"/>
      <c r="VJL3" s="99"/>
      <c r="VJM3" s="99"/>
      <c r="VJN3" s="99"/>
      <c r="VJO3" s="99"/>
      <c r="VJP3" s="99"/>
      <c r="VJQ3" s="99"/>
      <c r="VJR3" s="99"/>
      <c r="VJS3" s="99"/>
      <c r="VJT3" s="99"/>
      <c r="VJU3" s="99"/>
      <c r="VJV3" s="99"/>
      <c r="VJW3" s="99"/>
      <c r="VJX3" s="99"/>
      <c r="VJY3" s="99"/>
      <c r="VJZ3" s="99"/>
      <c r="VKA3" s="99"/>
      <c r="VKB3" s="99"/>
      <c r="VKC3" s="99"/>
      <c r="VKD3" s="99"/>
      <c r="VKE3" s="99"/>
      <c r="VKF3" s="99"/>
      <c r="VKG3" s="99"/>
      <c r="VKH3" s="99"/>
      <c r="VKI3" s="99"/>
      <c r="VKJ3" s="99"/>
      <c r="VKK3" s="99"/>
      <c r="VKL3" s="99"/>
      <c r="VKM3" s="99"/>
      <c r="VKN3" s="99"/>
      <c r="VKO3" s="99"/>
      <c r="VKP3" s="99"/>
      <c r="VKQ3" s="99"/>
      <c r="VKR3" s="99"/>
      <c r="VKS3" s="99"/>
      <c r="VKT3" s="99"/>
      <c r="VKU3" s="99"/>
      <c r="VKV3" s="99"/>
      <c r="VKW3" s="99"/>
      <c r="VKX3" s="99"/>
      <c r="VKY3" s="99"/>
      <c r="VKZ3" s="99"/>
      <c r="VLA3" s="99"/>
      <c r="VLB3" s="99"/>
      <c r="VLC3" s="99"/>
      <c r="VLD3" s="99"/>
      <c r="VLE3" s="99"/>
      <c r="VLF3" s="99"/>
      <c r="VLG3" s="99"/>
      <c r="VLH3" s="99"/>
      <c r="VLI3" s="99"/>
      <c r="VLJ3" s="99"/>
      <c r="VLK3" s="99"/>
      <c r="VLL3" s="99"/>
      <c r="VLM3" s="99"/>
      <c r="VLN3" s="99"/>
      <c r="VLO3" s="99"/>
      <c r="VLP3" s="99"/>
      <c r="VLQ3" s="99"/>
      <c r="VLR3" s="99"/>
      <c r="VLS3" s="99"/>
      <c r="VLT3" s="99"/>
      <c r="VLU3" s="99"/>
      <c r="VLV3" s="99"/>
      <c r="VLW3" s="99"/>
      <c r="VLX3" s="99"/>
      <c r="VLY3" s="99"/>
      <c r="VLZ3" s="99"/>
      <c r="VMA3" s="99"/>
      <c r="VMB3" s="99"/>
      <c r="VMC3" s="99"/>
      <c r="VMD3" s="99"/>
      <c r="VME3" s="99"/>
      <c r="VMF3" s="99"/>
      <c r="VMG3" s="99"/>
      <c r="VMH3" s="99"/>
      <c r="VMI3" s="99"/>
      <c r="VMJ3" s="99"/>
      <c r="VMK3" s="99"/>
      <c r="VML3" s="99"/>
      <c r="VMM3" s="99"/>
      <c r="VMN3" s="99"/>
      <c r="VMO3" s="99"/>
      <c r="VMP3" s="99"/>
      <c r="VMQ3" s="99"/>
      <c r="VMR3" s="99"/>
      <c r="VMS3" s="99"/>
      <c r="VMT3" s="99"/>
      <c r="VMU3" s="99"/>
      <c r="VMV3" s="99"/>
      <c r="VMW3" s="99"/>
      <c r="VMX3" s="99"/>
      <c r="VMY3" s="99"/>
      <c r="VMZ3" s="99"/>
      <c r="VNA3" s="99"/>
      <c r="VNB3" s="99"/>
      <c r="VNC3" s="99"/>
      <c r="VND3" s="99"/>
      <c r="VNE3" s="99"/>
      <c r="VNF3" s="99"/>
      <c r="VNG3" s="99"/>
      <c r="VNH3" s="99"/>
      <c r="VNI3" s="99"/>
      <c r="VNJ3" s="99"/>
      <c r="VNK3" s="99"/>
      <c r="VNL3" s="99"/>
      <c r="VNM3" s="99"/>
      <c r="VNN3" s="99"/>
      <c r="VNO3" s="99"/>
      <c r="VNP3" s="99"/>
      <c r="VNQ3" s="99"/>
      <c r="VNR3" s="99"/>
      <c r="VNS3" s="99"/>
      <c r="VNT3" s="99"/>
      <c r="VNU3" s="99"/>
      <c r="VNV3" s="99"/>
      <c r="VNW3" s="99"/>
      <c r="VNX3" s="99"/>
      <c r="VNY3" s="99"/>
      <c r="VNZ3" s="99"/>
      <c r="VOA3" s="99"/>
      <c r="VOB3" s="99"/>
      <c r="VOC3" s="99"/>
      <c r="VOD3" s="99"/>
      <c r="VOE3" s="99"/>
      <c r="VOF3" s="99"/>
      <c r="VOG3" s="99"/>
      <c r="VOH3" s="99"/>
      <c r="VOI3" s="99"/>
      <c r="VOJ3" s="99"/>
      <c r="VOK3" s="99"/>
      <c r="VOL3" s="99"/>
      <c r="VOM3" s="99"/>
      <c r="VON3" s="99"/>
      <c r="VOO3" s="99"/>
      <c r="VOP3" s="99"/>
      <c r="VOQ3" s="99"/>
      <c r="VOR3" s="99"/>
      <c r="VOS3" s="99"/>
      <c r="VOT3" s="99"/>
      <c r="VOU3" s="99"/>
      <c r="VOV3" s="99"/>
      <c r="VOW3" s="99"/>
      <c r="VOX3" s="99"/>
      <c r="VOY3" s="99"/>
      <c r="VOZ3" s="99"/>
      <c r="VPA3" s="99"/>
      <c r="VPB3" s="99"/>
      <c r="VPC3" s="99"/>
      <c r="VPD3" s="99"/>
      <c r="VPE3" s="99"/>
      <c r="VPF3" s="99"/>
      <c r="VPG3" s="99"/>
      <c r="VPH3" s="99"/>
      <c r="VPI3" s="99"/>
      <c r="VPJ3" s="99"/>
      <c r="VPK3" s="99"/>
      <c r="VPL3" s="99"/>
      <c r="VPM3" s="99"/>
      <c r="VPN3" s="99"/>
      <c r="VPO3" s="99"/>
      <c r="VPP3" s="99"/>
      <c r="VPQ3" s="99"/>
      <c r="VPR3" s="99"/>
      <c r="VPS3" s="99"/>
      <c r="VPT3" s="99"/>
      <c r="VPU3" s="99"/>
      <c r="VPV3" s="99"/>
      <c r="VPW3" s="99"/>
      <c r="VPX3" s="99"/>
      <c r="VPY3" s="99"/>
      <c r="VPZ3" s="99"/>
      <c r="VQA3" s="99"/>
      <c r="VQB3" s="99"/>
      <c r="VQC3" s="99"/>
      <c r="VQD3" s="99"/>
      <c r="VQE3" s="99"/>
      <c r="VQF3" s="99"/>
      <c r="VQG3" s="99"/>
      <c r="VQH3" s="99"/>
      <c r="VQI3" s="99"/>
      <c r="VQJ3" s="99"/>
      <c r="VQK3" s="99"/>
      <c r="VQL3" s="99"/>
      <c r="VQM3" s="99"/>
      <c r="VQN3" s="99"/>
      <c r="VQO3" s="99"/>
      <c r="VQP3" s="99"/>
      <c r="VQQ3" s="99"/>
      <c r="VQR3" s="99"/>
      <c r="VQS3" s="99"/>
      <c r="VQT3" s="99"/>
      <c r="VQU3" s="99"/>
      <c r="VQV3" s="99"/>
      <c r="VQW3" s="99"/>
      <c r="VQX3" s="99"/>
      <c r="VQY3" s="99"/>
      <c r="VQZ3" s="99"/>
      <c r="VRA3" s="99"/>
      <c r="VRB3" s="99"/>
      <c r="VRC3" s="99"/>
      <c r="VRD3" s="99"/>
      <c r="VRE3" s="99"/>
      <c r="VRF3" s="99"/>
      <c r="VRG3" s="99"/>
      <c r="VRH3" s="99"/>
      <c r="VRI3" s="99"/>
      <c r="VRJ3" s="99"/>
      <c r="VRK3" s="99"/>
      <c r="VRL3" s="99"/>
      <c r="VRM3" s="99"/>
      <c r="VRN3" s="99"/>
      <c r="VRO3" s="99"/>
      <c r="VRP3" s="99"/>
      <c r="VRQ3" s="99"/>
      <c r="VRR3" s="99"/>
      <c r="VRS3" s="99"/>
      <c r="VRT3" s="99"/>
      <c r="VRU3" s="99"/>
      <c r="VRV3" s="99"/>
      <c r="VRW3" s="99"/>
      <c r="VRX3" s="99"/>
      <c r="VRY3" s="99"/>
      <c r="VRZ3" s="99"/>
      <c r="VSA3" s="99"/>
      <c r="VSB3" s="99"/>
      <c r="VSC3" s="99"/>
      <c r="VSD3" s="99"/>
      <c r="VSE3" s="99"/>
      <c r="VSF3" s="99"/>
      <c r="VSG3" s="99"/>
      <c r="VSH3" s="99"/>
      <c r="VSI3" s="99"/>
      <c r="VSJ3" s="99"/>
      <c r="VSK3" s="99"/>
      <c r="VSL3" s="99"/>
      <c r="VSM3" s="99"/>
      <c r="VSN3" s="99"/>
      <c r="VSO3" s="99"/>
      <c r="VSP3" s="99"/>
      <c r="VSQ3" s="99"/>
      <c r="VSR3" s="99"/>
      <c r="VSS3" s="99"/>
      <c r="VST3" s="99"/>
      <c r="VSU3" s="99"/>
      <c r="VSV3" s="99"/>
      <c r="VSW3" s="99"/>
      <c r="VSX3" s="99"/>
      <c r="VSY3" s="99"/>
      <c r="VSZ3" s="99"/>
      <c r="VTA3" s="99"/>
      <c r="VTB3" s="99"/>
      <c r="VTC3" s="99"/>
      <c r="VTD3" s="99"/>
      <c r="VTE3" s="99"/>
      <c r="VTF3" s="99"/>
      <c r="VTG3" s="99"/>
      <c r="VTH3" s="99"/>
      <c r="VTI3" s="99"/>
      <c r="VTJ3" s="99"/>
      <c r="VTK3" s="99"/>
      <c r="VTL3" s="99"/>
      <c r="VTM3" s="99"/>
      <c r="VTN3" s="99"/>
      <c r="VTO3" s="99"/>
      <c r="VTP3" s="99"/>
      <c r="VTQ3" s="99"/>
      <c r="VTR3" s="99"/>
      <c r="VTS3" s="99"/>
      <c r="VTT3" s="99"/>
      <c r="VTU3" s="99"/>
      <c r="VTV3" s="99"/>
      <c r="VTW3" s="99"/>
      <c r="VTX3" s="99"/>
      <c r="VTY3" s="99"/>
      <c r="VTZ3" s="99"/>
      <c r="VUA3" s="99"/>
      <c r="VUB3" s="99"/>
      <c r="VUC3" s="99"/>
      <c r="VUD3" s="99"/>
      <c r="VUE3" s="99"/>
      <c r="VUF3" s="99"/>
      <c r="VUG3" s="99"/>
      <c r="VUH3" s="99"/>
      <c r="VUI3" s="99"/>
      <c r="VUJ3" s="99"/>
      <c r="VUK3" s="99"/>
      <c r="VUL3" s="99"/>
      <c r="VUM3" s="99"/>
      <c r="VUN3" s="99"/>
      <c r="VUO3" s="99"/>
      <c r="VUP3" s="99"/>
      <c r="VUQ3" s="99"/>
      <c r="VUR3" s="99"/>
      <c r="VUS3" s="99"/>
      <c r="VUT3" s="99"/>
      <c r="VUU3" s="99"/>
      <c r="VUV3" s="99"/>
      <c r="VUW3" s="99"/>
      <c r="VUX3" s="99"/>
      <c r="VUY3" s="99"/>
      <c r="VUZ3" s="99"/>
      <c r="VVA3" s="99"/>
      <c r="VVB3" s="99"/>
      <c r="VVC3" s="99"/>
      <c r="VVD3" s="99"/>
      <c r="VVE3" s="99"/>
      <c r="VVF3" s="99"/>
      <c r="VVG3" s="99"/>
      <c r="VVH3" s="99"/>
      <c r="VVI3" s="99"/>
      <c r="VVJ3" s="99"/>
      <c r="VVK3" s="99"/>
      <c r="VVL3" s="99"/>
      <c r="VVM3" s="99"/>
      <c r="VVN3" s="99"/>
      <c r="VVO3" s="99"/>
      <c r="VVP3" s="99"/>
      <c r="VVQ3" s="99"/>
      <c r="VVR3" s="99"/>
      <c r="VVS3" s="99"/>
      <c r="VVT3" s="99"/>
      <c r="VVU3" s="99"/>
      <c r="VVV3" s="99"/>
      <c r="VVW3" s="99"/>
      <c r="VVX3" s="99"/>
      <c r="VVY3" s="99"/>
      <c r="VVZ3" s="99"/>
      <c r="VWA3" s="99"/>
      <c r="VWB3" s="99"/>
      <c r="VWC3" s="99"/>
      <c r="VWD3" s="99"/>
      <c r="VWE3" s="99"/>
      <c r="VWF3" s="99"/>
      <c r="VWG3" s="99"/>
      <c r="VWH3" s="99"/>
      <c r="VWI3" s="99"/>
      <c r="VWJ3" s="99"/>
      <c r="VWK3" s="99"/>
      <c r="VWL3" s="99"/>
      <c r="VWM3" s="99"/>
      <c r="VWN3" s="99"/>
      <c r="VWO3" s="99"/>
      <c r="VWP3" s="99"/>
      <c r="VWQ3" s="99"/>
      <c r="VWR3" s="99"/>
      <c r="VWS3" s="99"/>
      <c r="VWT3" s="99"/>
      <c r="VWU3" s="99"/>
      <c r="VWV3" s="99"/>
      <c r="VWW3" s="99"/>
      <c r="VWX3" s="99"/>
      <c r="VWY3" s="99"/>
      <c r="VWZ3" s="99"/>
      <c r="VXA3" s="99"/>
      <c r="VXB3" s="99"/>
      <c r="VXC3" s="99"/>
      <c r="VXD3" s="99"/>
      <c r="VXE3" s="99"/>
      <c r="VXF3" s="99"/>
      <c r="VXG3" s="99"/>
      <c r="VXH3" s="99"/>
      <c r="VXI3" s="99"/>
      <c r="VXJ3" s="99"/>
      <c r="VXK3" s="99"/>
      <c r="VXL3" s="99"/>
      <c r="VXM3" s="99"/>
      <c r="VXN3" s="99"/>
      <c r="VXO3" s="99"/>
      <c r="VXP3" s="99"/>
      <c r="VXQ3" s="99"/>
      <c r="VXR3" s="99"/>
      <c r="VXS3" s="99"/>
      <c r="VXT3" s="99"/>
      <c r="VXU3" s="99"/>
      <c r="VXV3" s="99"/>
      <c r="VXW3" s="99"/>
      <c r="VXX3" s="99"/>
      <c r="VXY3" s="99"/>
      <c r="VXZ3" s="99"/>
      <c r="VYA3" s="99"/>
      <c r="VYB3" s="99"/>
      <c r="VYC3" s="99"/>
      <c r="VYD3" s="99"/>
      <c r="VYE3" s="99"/>
      <c r="VYF3" s="99"/>
      <c r="VYG3" s="99"/>
      <c r="VYH3" s="99"/>
      <c r="VYI3" s="99"/>
      <c r="VYJ3" s="99"/>
      <c r="VYK3" s="99"/>
      <c r="VYL3" s="99"/>
      <c r="VYM3" s="99"/>
      <c r="VYN3" s="99"/>
      <c r="VYO3" s="99"/>
      <c r="VYP3" s="99"/>
      <c r="VYQ3" s="99"/>
      <c r="VYR3" s="99"/>
      <c r="VYS3" s="99"/>
      <c r="VYT3" s="99"/>
      <c r="VYU3" s="99"/>
      <c r="VYV3" s="99"/>
      <c r="VYW3" s="99"/>
      <c r="VYX3" s="99"/>
      <c r="VYY3" s="99"/>
      <c r="VYZ3" s="99"/>
      <c r="VZA3" s="99"/>
      <c r="VZB3" s="99"/>
      <c r="VZC3" s="99"/>
      <c r="VZD3" s="99"/>
      <c r="VZE3" s="99"/>
      <c r="VZF3" s="99"/>
      <c r="VZG3" s="99"/>
      <c r="VZH3" s="99"/>
      <c r="VZI3" s="99"/>
      <c r="VZJ3" s="99"/>
      <c r="VZK3" s="99"/>
      <c r="VZL3" s="99"/>
      <c r="VZM3" s="99"/>
      <c r="VZN3" s="99"/>
      <c r="VZO3" s="99"/>
      <c r="VZP3" s="99"/>
      <c r="VZQ3" s="99"/>
      <c r="VZR3" s="99"/>
      <c r="VZS3" s="99"/>
      <c r="VZT3" s="99"/>
      <c r="VZU3" s="99"/>
      <c r="VZV3" s="99"/>
      <c r="VZW3" s="99"/>
      <c r="VZX3" s="99"/>
      <c r="VZY3" s="99"/>
      <c r="VZZ3" s="99"/>
      <c r="WAA3" s="99"/>
      <c r="WAB3" s="99"/>
      <c r="WAC3" s="99"/>
      <c r="WAD3" s="99"/>
      <c r="WAE3" s="99"/>
      <c r="WAF3" s="99"/>
      <c r="WAG3" s="99"/>
      <c r="WAH3" s="99"/>
      <c r="WAI3" s="99"/>
      <c r="WAJ3" s="99"/>
      <c r="WAK3" s="99"/>
      <c r="WAL3" s="99"/>
      <c r="WAM3" s="99"/>
      <c r="WAN3" s="99"/>
      <c r="WAO3" s="99"/>
      <c r="WAP3" s="99"/>
      <c r="WAQ3" s="99"/>
      <c r="WAR3" s="99"/>
      <c r="WAS3" s="99"/>
      <c r="WAT3" s="99"/>
      <c r="WAU3" s="99"/>
      <c r="WAV3" s="99"/>
      <c r="WAW3" s="99"/>
      <c r="WAX3" s="99"/>
      <c r="WAY3" s="99"/>
      <c r="WAZ3" s="99"/>
      <c r="WBA3" s="99"/>
      <c r="WBB3" s="99"/>
      <c r="WBC3" s="99"/>
      <c r="WBD3" s="99"/>
      <c r="WBE3" s="99"/>
      <c r="WBF3" s="99"/>
      <c r="WBG3" s="99"/>
      <c r="WBH3" s="99"/>
      <c r="WBI3" s="99"/>
      <c r="WBJ3" s="99"/>
      <c r="WBK3" s="99"/>
      <c r="WBL3" s="99"/>
      <c r="WBM3" s="99"/>
      <c r="WBN3" s="99"/>
      <c r="WBO3" s="99"/>
      <c r="WBP3" s="99"/>
      <c r="WBQ3" s="99"/>
      <c r="WBR3" s="99"/>
      <c r="WBS3" s="99"/>
      <c r="WBT3" s="99"/>
      <c r="WBU3" s="99"/>
      <c r="WBV3" s="99"/>
      <c r="WBW3" s="99"/>
      <c r="WBX3" s="99"/>
      <c r="WBY3" s="99"/>
      <c r="WBZ3" s="99"/>
      <c r="WCA3" s="99"/>
      <c r="WCB3" s="99"/>
      <c r="WCC3" s="99"/>
      <c r="WCD3" s="99"/>
      <c r="WCE3" s="99"/>
      <c r="WCF3" s="99"/>
      <c r="WCG3" s="99"/>
      <c r="WCH3" s="99"/>
      <c r="WCI3" s="99"/>
      <c r="WCJ3" s="99"/>
      <c r="WCK3" s="99"/>
      <c r="WCL3" s="99"/>
      <c r="WCM3" s="99"/>
      <c r="WCN3" s="99"/>
      <c r="WCO3" s="99"/>
      <c r="WCP3" s="99"/>
      <c r="WCQ3" s="99"/>
      <c r="WCR3" s="99"/>
      <c r="WCS3" s="99"/>
      <c r="WCT3" s="99"/>
      <c r="WCU3" s="99"/>
      <c r="WCV3" s="99"/>
      <c r="WCW3" s="99"/>
      <c r="WCX3" s="99"/>
      <c r="WCY3" s="99"/>
      <c r="WCZ3" s="99"/>
      <c r="WDA3" s="99"/>
      <c r="WDB3" s="99"/>
      <c r="WDC3" s="99"/>
      <c r="WDD3" s="99"/>
      <c r="WDE3" s="99"/>
      <c r="WDF3" s="99"/>
      <c r="WDG3" s="99"/>
      <c r="WDH3" s="99"/>
      <c r="WDI3" s="99"/>
      <c r="WDJ3" s="99"/>
      <c r="WDK3" s="99"/>
      <c r="WDL3" s="99"/>
      <c r="WDM3" s="99"/>
      <c r="WDN3" s="99"/>
      <c r="WDO3" s="99"/>
      <c r="WDP3" s="99"/>
      <c r="WDQ3" s="99"/>
      <c r="WDR3" s="99"/>
      <c r="WDS3" s="99"/>
      <c r="WDT3" s="99"/>
      <c r="WDU3" s="99"/>
      <c r="WDV3" s="99"/>
      <c r="WDW3" s="99"/>
      <c r="WDX3" s="99"/>
      <c r="WDY3" s="99"/>
      <c r="WDZ3" s="99"/>
      <c r="WEA3" s="99"/>
      <c r="WEB3" s="99"/>
      <c r="WEC3" s="99"/>
      <c r="WED3" s="99"/>
      <c r="WEE3" s="99"/>
      <c r="WEF3" s="99"/>
      <c r="WEG3" s="99"/>
      <c r="WEH3" s="99"/>
      <c r="WEI3" s="99"/>
      <c r="WEJ3" s="99"/>
      <c r="WEK3" s="99"/>
      <c r="WEL3" s="99"/>
      <c r="WEM3" s="99"/>
      <c r="WEN3" s="99"/>
      <c r="WEO3" s="99"/>
      <c r="WEP3" s="99"/>
      <c r="WEQ3" s="99"/>
      <c r="WER3" s="99"/>
      <c r="WES3" s="99"/>
      <c r="WET3" s="99"/>
      <c r="WEU3" s="99"/>
      <c r="WEV3" s="99"/>
      <c r="WEW3" s="99"/>
      <c r="WEX3" s="99"/>
      <c r="WEY3" s="99"/>
      <c r="WEZ3" s="99"/>
      <c r="WFA3" s="99"/>
      <c r="WFB3" s="99"/>
      <c r="WFC3" s="99"/>
      <c r="WFD3" s="99"/>
      <c r="WFE3" s="99"/>
      <c r="WFF3" s="99"/>
      <c r="WFG3" s="99"/>
      <c r="WFH3" s="99"/>
      <c r="WFI3" s="99"/>
      <c r="WFJ3" s="99"/>
      <c r="WFK3" s="99"/>
      <c r="WFL3" s="99"/>
      <c r="WFM3" s="99"/>
      <c r="WFN3" s="99"/>
      <c r="WFO3" s="99"/>
      <c r="WFP3" s="99"/>
      <c r="WFQ3" s="99"/>
      <c r="WFR3" s="99"/>
      <c r="WFS3" s="99"/>
      <c r="WFT3" s="99"/>
      <c r="WFU3" s="99"/>
      <c r="WFV3" s="99"/>
      <c r="WFW3" s="99"/>
      <c r="WFX3" s="99"/>
      <c r="WFY3" s="99"/>
      <c r="WFZ3" s="99"/>
      <c r="WGA3" s="99"/>
      <c r="WGB3" s="99"/>
      <c r="WGC3" s="99"/>
      <c r="WGD3" s="99"/>
      <c r="WGE3" s="99"/>
      <c r="WGF3" s="99"/>
      <c r="WGG3" s="99"/>
      <c r="WGH3" s="99"/>
      <c r="WGI3" s="99"/>
      <c r="WGJ3" s="99"/>
      <c r="WGK3" s="99"/>
      <c r="WGL3" s="99"/>
      <c r="WGM3" s="99"/>
      <c r="WGN3" s="99"/>
      <c r="WGO3" s="99"/>
      <c r="WGP3" s="99"/>
      <c r="WGQ3" s="99"/>
      <c r="WGR3" s="99"/>
      <c r="WGS3" s="99"/>
      <c r="WGT3" s="99"/>
      <c r="WGU3" s="99"/>
      <c r="WGV3" s="99"/>
      <c r="WGW3" s="99"/>
      <c r="WGX3" s="99"/>
      <c r="WGY3" s="99"/>
      <c r="WGZ3" s="99"/>
      <c r="WHA3" s="99"/>
      <c r="WHB3" s="99"/>
      <c r="WHC3" s="99"/>
      <c r="WHD3" s="99"/>
      <c r="WHE3" s="99"/>
      <c r="WHF3" s="99"/>
      <c r="WHG3" s="99"/>
      <c r="WHH3" s="99"/>
      <c r="WHI3" s="99"/>
      <c r="WHJ3" s="99"/>
      <c r="WHK3" s="99"/>
      <c r="WHL3" s="99"/>
      <c r="WHM3" s="99"/>
      <c r="WHN3" s="99"/>
      <c r="WHO3" s="99"/>
      <c r="WHP3" s="99"/>
      <c r="WHQ3" s="99"/>
      <c r="WHR3" s="99"/>
      <c r="WHS3" s="99"/>
      <c r="WHT3" s="99"/>
      <c r="WHU3" s="99"/>
      <c r="WHV3" s="99"/>
      <c r="WHW3" s="99"/>
      <c r="WHX3" s="99"/>
      <c r="WHY3" s="99"/>
      <c r="WHZ3" s="99"/>
      <c r="WIA3" s="99"/>
      <c r="WIB3" s="99"/>
      <c r="WIC3" s="99"/>
      <c r="WID3" s="99"/>
      <c r="WIE3" s="99"/>
      <c r="WIF3" s="99"/>
      <c r="WIG3" s="99"/>
      <c r="WIH3" s="99"/>
      <c r="WII3" s="99"/>
      <c r="WIJ3" s="99"/>
      <c r="WIK3" s="99"/>
      <c r="WIL3" s="99"/>
      <c r="WIM3" s="99"/>
      <c r="WIN3" s="99"/>
      <c r="WIO3" s="99"/>
      <c r="WIP3" s="99"/>
      <c r="WIQ3" s="99"/>
      <c r="WIR3" s="99"/>
      <c r="WIS3" s="99"/>
      <c r="WIT3" s="99"/>
      <c r="WIU3" s="99"/>
      <c r="WIV3" s="99"/>
      <c r="WIW3" s="99"/>
      <c r="WIX3" s="99"/>
      <c r="WIY3" s="99"/>
      <c r="WIZ3" s="99"/>
      <c r="WJA3" s="99"/>
      <c r="WJB3" s="99"/>
      <c r="WJC3" s="99"/>
      <c r="WJD3" s="99"/>
      <c r="WJE3" s="99"/>
      <c r="WJF3" s="99"/>
      <c r="WJG3" s="99"/>
      <c r="WJH3" s="99"/>
      <c r="WJI3" s="99"/>
      <c r="WJJ3" s="99"/>
      <c r="WJK3" s="99"/>
      <c r="WJL3" s="99"/>
      <c r="WJM3" s="99"/>
      <c r="WJN3" s="99"/>
      <c r="WJO3" s="99"/>
      <c r="WJP3" s="99"/>
      <c r="WJQ3" s="99"/>
      <c r="WJR3" s="99"/>
      <c r="WJS3" s="99"/>
      <c r="WJT3" s="99"/>
      <c r="WJU3" s="99"/>
      <c r="WJV3" s="99"/>
      <c r="WJW3" s="99"/>
      <c r="WJX3" s="99"/>
      <c r="WJY3" s="99"/>
      <c r="WJZ3" s="99"/>
      <c r="WKA3" s="99"/>
      <c r="WKB3" s="99"/>
      <c r="WKC3" s="99"/>
      <c r="WKD3" s="99"/>
      <c r="WKE3" s="99"/>
      <c r="WKF3" s="99"/>
      <c r="WKG3" s="99"/>
      <c r="WKH3" s="99"/>
      <c r="WKI3" s="99"/>
      <c r="WKJ3" s="99"/>
      <c r="WKK3" s="99"/>
      <c r="WKL3" s="99"/>
      <c r="WKM3" s="99"/>
      <c r="WKN3" s="99"/>
      <c r="WKO3" s="99"/>
      <c r="WKP3" s="99"/>
      <c r="WKQ3" s="99"/>
      <c r="WKR3" s="99"/>
      <c r="WKS3" s="99"/>
      <c r="WKT3" s="99"/>
      <c r="WKU3" s="99"/>
      <c r="WKV3" s="99"/>
      <c r="WKW3" s="99"/>
      <c r="WKX3" s="99"/>
      <c r="WKY3" s="99"/>
      <c r="WKZ3" s="99"/>
      <c r="WLA3" s="99"/>
      <c r="WLB3" s="99"/>
      <c r="WLC3" s="99"/>
      <c r="WLD3" s="99"/>
      <c r="WLE3" s="99"/>
      <c r="WLF3" s="99"/>
      <c r="WLG3" s="99"/>
      <c r="WLH3" s="99"/>
      <c r="WLI3" s="99"/>
      <c r="WLJ3" s="99"/>
      <c r="WLK3" s="99"/>
      <c r="WLL3" s="99"/>
      <c r="WLM3" s="99"/>
      <c r="WLN3" s="99"/>
      <c r="WLO3" s="99"/>
      <c r="WLP3" s="99"/>
      <c r="WLQ3" s="99"/>
      <c r="WLR3" s="99"/>
      <c r="WLS3" s="99"/>
      <c r="WLT3" s="99"/>
      <c r="WLU3" s="99"/>
      <c r="WLV3" s="99"/>
      <c r="WLW3" s="99"/>
      <c r="WLX3" s="99"/>
      <c r="WLY3" s="99"/>
      <c r="WLZ3" s="99"/>
      <c r="WMA3" s="99"/>
      <c r="WMB3" s="99"/>
      <c r="WMC3" s="99"/>
      <c r="WMD3" s="99"/>
      <c r="WME3" s="99"/>
      <c r="WMF3" s="99"/>
      <c r="WMG3" s="99"/>
      <c r="WMH3" s="99"/>
      <c r="WMI3" s="99"/>
      <c r="WMJ3" s="99"/>
      <c r="WMK3" s="99"/>
      <c r="WML3" s="99"/>
      <c r="WMM3" s="99"/>
      <c r="WMN3" s="99"/>
      <c r="WMO3" s="99"/>
      <c r="WMP3" s="99"/>
      <c r="WMQ3" s="99"/>
      <c r="WMR3" s="99"/>
      <c r="WMS3" s="99"/>
      <c r="WMT3" s="99"/>
      <c r="WMU3" s="99"/>
      <c r="WMV3" s="99"/>
      <c r="WMW3" s="99"/>
      <c r="WMX3" s="99"/>
      <c r="WMY3" s="99"/>
      <c r="WMZ3" s="99"/>
      <c r="WNA3" s="99"/>
      <c r="WNB3" s="99"/>
      <c r="WNC3" s="99"/>
      <c r="WND3" s="99"/>
      <c r="WNE3" s="99"/>
      <c r="WNF3" s="99"/>
      <c r="WNG3" s="99"/>
      <c r="WNH3" s="99"/>
      <c r="WNI3" s="99"/>
      <c r="WNJ3" s="99"/>
      <c r="WNK3" s="99"/>
      <c r="WNL3" s="99"/>
      <c r="WNM3" s="99"/>
      <c r="WNN3" s="99"/>
      <c r="WNO3" s="99"/>
      <c r="WNP3" s="99"/>
      <c r="WNQ3" s="99"/>
      <c r="WNR3" s="99"/>
      <c r="WNS3" s="99"/>
      <c r="WNT3" s="99"/>
      <c r="WNU3" s="99"/>
      <c r="WNV3" s="99"/>
      <c r="WNW3" s="99"/>
      <c r="WNX3" s="99"/>
      <c r="WNY3" s="99"/>
      <c r="WNZ3" s="99"/>
      <c r="WOA3" s="99"/>
      <c r="WOB3" s="99"/>
      <c r="WOC3" s="99"/>
      <c r="WOD3" s="99"/>
      <c r="WOE3" s="99"/>
      <c r="WOF3" s="99"/>
      <c r="WOG3" s="99"/>
      <c r="WOH3" s="99"/>
      <c r="WOI3" s="99"/>
      <c r="WOJ3" s="99"/>
      <c r="WOK3" s="99"/>
      <c r="WOL3" s="99"/>
      <c r="WOM3" s="99"/>
      <c r="WON3" s="99"/>
      <c r="WOO3" s="99"/>
      <c r="WOP3" s="99"/>
      <c r="WOQ3" s="99"/>
      <c r="WOR3" s="99"/>
      <c r="WOS3" s="99"/>
      <c r="WOT3" s="99"/>
      <c r="WOU3" s="99"/>
      <c r="WOV3" s="99"/>
      <c r="WOW3" s="99"/>
      <c r="WOX3" s="99"/>
      <c r="WOY3" s="99"/>
      <c r="WOZ3" s="99"/>
      <c r="WPA3" s="99"/>
      <c r="WPB3" s="99"/>
      <c r="WPC3" s="99"/>
      <c r="WPD3" s="99"/>
      <c r="WPE3" s="99"/>
      <c r="WPF3" s="99"/>
      <c r="WPG3" s="99"/>
      <c r="WPH3" s="99"/>
      <c r="WPI3" s="99"/>
      <c r="WPJ3" s="99"/>
      <c r="WPK3" s="99"/>
      <c r="WPL3" s="99"/>
      <c r="WPM3" s="99"/>
      <c r="WPN3" s="99"/>
      <c r="WPO3" s="99"/>
      <c r="WPP3" s="99"/>
      <c r="WPQ3" s="99"/>
      <c r="WPR3" s="99"/>
      <c r="WPS3" s="99"/>
      <c r="WPT3" s="99"/>
      <c r="WPU3" s="99"/>
      <c r="WPV3" s="99"/>
      <c r="WPW3" s="99"/>
      <c r="WPX3" s="99"/>
      <c r="WPY3" s="99"/>
      <c r="WPZ3" s="99"/>
      <c r="WQA3" s="99"/>
      <c r="WQB3" s="99"/>
      <c r="WQC3" s="99"/>
      <c r="WQD3" s="99"/>
      <c r="WQE3" s="99"/>
      <c r="WQF3" s="99"/>
      <c r="WQG3" s="99"/>
      <c r="WQH3" s="99"/>
      <c r="WQI3" s="99"/>
      <c r="WQJ3" s="99"/>
      <c r="WQK3" s="99"/>
      <c r="WQL3" s="99"/>
      <c r="WQM3" s="99"/>
      <c r="WQN3" s="99"/>
      <c r="WQO3" s="99"/>
      <c r="WQP3" s="99"/>
      <c r="WQQ3" s="99"/>
      <c r="WQR3" s="99"/>
      <c r="WQS3" s="99"/>
      <c r="WQT3" s="99"/>
      <c r="WQU3" s="99"/>
      <c r="WQV3" s="99"/>
      <c r="WQW3" s="99"/>
      <c r="WQX3" s="99"/>
      <c r="WQY3" s="99"/>
      <c r="WQZ3" s="99"/>
      <c r="WRA3" s="99"/>
      <c r="WRB3" s="99"/>
      <c r="WRC3" s="99"/>
      <c r="WRD3" s="99"/>
      <c r="WRE3" s="99"/>
      <c r="WRF3" s="99"/>
      <c r="WRG3" s="99"/>
      <c r="WRH3" s="99"/>
      <c r="WRI3" s="99"/>
      <c r="WRJ3" s="99"/>
      <c r="WRK3" s="99"/>
      <c r="WRL3" s="99"/>
      <c r="WRM3" s="99"/>
      <c r="WRN3" s="99"/>
      <c r="WRO3" s="99"/>
      <c r="WRP3" s="99"/>
      <c r="WRQ3" s="99"/>
      <c r="WRR3" s="99"/>
      <c r="WRS3" s="99"/>
      <c r="WRT3" s="99"/>
      <c r="WRU3" s="99"/>
      <c r="WRV3" s="99"/>
      <c r="WRW3" s="99"/>
      <c r="WRX3" s="99"/>
      <c r="WRY3" s="99"/>
      <c r="WRZ3" s="99"/>
      <c r="WSA3" s="99"/>
      <c r="WSB3" s="99"/>
      <c r="WSC3" s="99"/>
      <c r="WSD3" s="99"/>
      <c r="WSE3" s="99"/>
      <c r="WSF3" s="99"/>
      <c r="WSG3" s="99"/>
      <c r="WSH3" s="99"/>
      <c r="WSI3" s="99"/>
      <c r="WSJ3" s="99"/>
      <c r="WSK3" s="99"/>
      <c r="WSL3" s="99"/>
      <c r="WSM3" s="99"/>
      <c r="WSN3" s="99"/>
      <c r="WSO3" s="99"/>
      <c r="WSP3" s="99"/>
      <c r="WSQ3" s="99"/>
      <c r="WSR3" s="99"/>
      <c r="WSS3" s="99"/>
      <c r="WST3" s="99"/>
      <c r="WSU3" s="99"/>
      <c r="WSV3" s="99"/>
      <c r="WSW3" s="99"/>
      <c r="WSX3" s="99"/>
      <c r="WSY3" s="99"/>
      <c r="WSZ3" s="99"/>
      <c r="WTA3" s="99"/>
      <c r="WTB3" s="99"/>
      <c r="WTC3" s="99"/>
      <c r="WTD3" s="99"/>
      <c r="WTE3" s="99"/>
      <c r="WTF3" s="99"/>
      <c r="WTG3" s="99"/>
      <c r="WTH3" s="99"/>
      <c r="WTI3" s="99"/>
      <c r="WTJ3" s="99"/>
      <c r="WTK3" s="99"/>
      <c r="WTL3" s="99"/>
      <c r="WTM3" s="99"/>
      <c r="WTN3" s="99"/>
      <c r="WTO3" s="99"/>
      <c r="WTP3" s="99"/>
      <c r="WTQ3" s="99"/>
      <c r="WTR3" s="99"/>
      <c r="WTS3" s="99"/>
      <c r="WTT3" s="99"/>
      <c r="WTU3" s="99"/>
      <c r="WTV3" s="99"/>
      <c r="WTW3" s="99"/>
      <c r="WTX3" s="99"/>
      <c r="WTY3" s="99"/>
      <c r="WTZ3" s="99"/>
      <c r="WUA3" s="99"/>
      <c r="WUB3" s="99"/>
      <c r="WUC3" s="99"/>
      <c r="WUD3" s="99"/>
      <c r="WUE3" s="99"/>
      <c r="WUF3" s="99"/>
      <c r="WUG3" s="99"/>
      <c r="WUH3" s="99"/>
      <c r="WUI3" s="99"/>
      <c r="WUJ3" s="99"/>
      <c r="WUK3" s="99"/>
      <c r="WUL3" s="99"/>
      <c r="WUM3" s="99"/>
      <c r="WUN3" s="99"/>
      <c r="WUO3" s="99"/>
      <c r="WUP3" s="99"/>
      <c r="WUQ3" s="99"/>
      <c r="WUR3" s="99"/>
      <c r="WUS3" s="99"/>
      <c r="WUT3" s="99"/>
      <c r="WUU3" s="99"/>
      <c r="WUV3" s="99"/>
      <c r="WUW3" s="99"/>
      <c r="WUX3" s="99"/>
      <c r="WUY3" s="99"/>
      <c r="WUZ3" s="99"/>
      <c r="WVA3" s="99"/>
      <c r="WVB3" s="99"/>
      <c r="WVC3" s="99"/>
      <c r="WVD3" s="99"/>
      <c r="WVE3" s="99"/>
      <c r="WVF3" s="99"/>
      <c r="WVG3" s="99"/>
      <c r="WVH3" s="99"/>
      <c r="WVI3" s="99"/>
      <c r="WVJ3" s="99"/>
      <c r="WVK3" s="99"/>
      <c r="WVL3" s="99"/>
      <c r="WVM3" s="99"/>
      <c r="WVN3" s="99"/>
      <c r="WVO3" s="99"/>
      <c r="WVP3" s="99"/>
      <c r="WVQ3" s="99"/>
      <c r="WVR3" s="99"/>
      <c r="WVS3" s="99"/>
      <c r="WVT3" s="99"/>
      <c r="WVU3" s="99"/>
      <c r="WVV3" s="99"/>
      <c r="WVW3" s="99"/>
      <c r="WVX3" s="99"/>
      <c r="WVY3" s="99"/>
      <c r="WVZ3" s="99"/>
      <c r="WWA3" s="99"/>
      <c r="WWB3" s="99"/>
      <c r="WWC3" s="99"/>
      <c r="WWD3" s="99"/>
      <c r="WWE3" s="99"/>
      <c r="WWF3" s="99"/>
      <c r="WWG3" s="99"/>
      <c r="WWH3" s="99"/>
      <c r="WWI3" s="99"/>
      <c r="WWJ3" s="99"/>
      <c r="WWK3" s="99"/>
      <c r="WWL3" s="99"/>
      <c r="WWM3" s="99"/>
      <c r="WWN3" s="99"/>
      <c r="WWO3" s="99"/>
      <c r="WWP3" s="99"/>
      <c r="WWQ3" s="99"/>
      <c r="WWR3" s="99"/>
      <c r="WWS3" s="99"/>
      <c r="WWT3" s="99"/>
      <c r="WWU3" s="99"/>
      <c r="WWV3" s="99"/>
      <c r="WWW3" s="99"/>
      <c r="WWX3" s="99"/>
      <c r="WWY3" s="99"/>
      <c r="WWZ3" s="99"/>
      <c r="WXA3" s="99"/>
      <c r="WXB3" s="99"/>
      <c r="WXC3" s="99"/>
      <c r="WXD3" s="99"/>
      <c r="WXE3" s="99"/>
      <c r="WXF3" s="99"/>
      <c r="WXG3" s="99"/>
      <c r="WXH3" s="99"/>
      <c r="WXI3" s="99"/>
      <c r="WXJ3" s="99"/>
      <c r="WXK3" s="99"/>
      <c r="WXL3" s="99"/>
      <c r="WXM3" s="99"/>
      <c r="WXN3" s="99"/>
      <c r="WXO3" s="99"/>
      <c r="WXP3" s="99"/>
      <c r="WXQ3" s="99"/>
      <c r="WXR3" s="99"/>
      <c r="WXS3" s="99"/>
      <c r="WXT3" s="99"/>
      <c r="WXU3" s="99"/>
      <c r="WXV3" s="99"/>
      <c r="WXW3" s="99"/>
      <c r="WXX3" s="99"/>
      <c r="WXY3" s="99"/>
      <c r="WXZ3" s="99"/>
      <c r="WYA3" s="99"/>
      <c r="WYB3" s="99"/>
      <c r="WYC3" s="99"/>
      <c r="WYD3" s="99"/>
      <c r="WYE3" s="99"/>
      <c r="WYF3" s="99"/>
      <c r="WYG3" s="99"/>
      <c r="WYH3" s="99"/>
      <c r="WYI3" s="99"/>
      <c r="WYJ3" s="99"/>
      <c r="WYK3" s="99"/>
      <c r="WYL3" s="99"/>
      <c r="WYM3" s="99"/>
      <c r="WYN3" s="99"/>
      <c r="WYO3" s="99"/>
      <c r="WYP3" s="99"/>
      <c r="WYQ3" s="99"/>
      <c r="WYR3" s="99"/>
      <c r="WYS3" s="99"/>
      <c r="WYT3" s="99"/>
      <c r="WYU3" s="99"/>
      <c r="WYV3" s="99"/>
      <c r="WYW3" s="99"/>
      <c r="WYX3" s="99"/>
      <c r="WYY3" s="99"/>
      <c r="WYZ3" s="99"/>
      <c r="WZA3" s="99"/>
      <c r="WZB3" s="99"/>
      <c r="WZC3" s="99"/>
      <c r="WZD3" s="99"/>
      <c r="WZE3" s="99"/>
      <c r="WZF3" s="99"/>
      <c r="WZG3" s="99"/>
      <c r="WZH3" s="99"/>
      <c r="WZI3" s="99"/>
      <c r="WZJ3" s="99"/>
      <c r="WZK3" s="99"/>
      <c r="WZL3" s="99"/>
      <c r="WZM3" s="99"/>
      <c r="WZN3" s="99"/>
      <c r="WZO3" s="99"/>
      <c r="WZP3" s="99"/>
      <c r="WZQ3" s="99"/>
      <c r="WZR3" s="99"/>
      <c r="WZS3" s="99"/>
      <c r="WZT3" s="99"/>
      <c r="WZU3" s="99"/>
      <c r="WZV3" s="99"/>
    </row>
    <row r="5" spans="1:16246" s="1" customFormat="1" ht="37.5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6246" ht="8.25" customHeight="1"/>
    <row r="7" spans="1:16246" ht="12.75" customHeight="1">
      <c r="J7" s="3"/>
    </row>
    <row r="8" spans="1:16246" ht="12.75" customHeight="1">
      <c r="J8" s="3"/>
      <c r="M8" s="4" t="s">
        <v>3</v>
      </c>
    </row>
    <row r="9" spans="1:16246">
      <c r="A9" s="111" t="s">
        <v>4</v>
      </c>
      <c r="B9" s="111" t="s">
        <v>5</v>
      </c>
      <c r="C9" s="114" t="s">
        <v>6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6246" ht="24" customHeight="1">
      <c r="A10" s="112"/>
      <c r="B10" s="112"/>
      <c r="C10" s="101" t="s">
        <v>7</v>
      </c>
      <c r="D10" s="101"/>
      <c r="E10" s="115" t="s">
        <v>8</v>
      </c>
      <c r="F10" s="116"/>
      <c r="G10" s="116"/>
      <c r="H10" s="116"/>
      <c r="I10" s="117"/>
      <c r="J10" s="115" t="s">
        <v>9</v>
      </c>
      <c r="K10" s="116"/>
      <c r="L10" s="116"/>
      <c r="M10" s="118" t="s">
        <v>10</v>
      </c>
    </row>
    <row r="11" spans="1:16246" ht="16.5" customHeight="1">
      <c r="A11" s="112"/>
      <c r="B11" s="112"/>
      <c r="C11" s="110" t="s">
        <v>11</v>
      </c>
      <c r="D11" s="101" t="s">
        <v>12</v>
      </c>
      <c r="E11" s="106" t="s">
        <v>13</v>
      </c>
      <c r="F11" s="102" t="s">
        <v>14</v>
      </c>
      <c r="G11" s="103"/>
      <c r="H11" s="104" t="s">
        <v>15</v>
      </c>
      <c r="I11" s="105"/>
      <c r="J11" s="106" t="s">
        <v>11</v>
      </c>
      <c r="K11" s="109" t="s">
        <v>16</v>
      </c>
      <c r="L11" s="109"/>
      <c r="M11" s="119"/>
    </row>
    <row r="12" spans="1:16246" ht="24" customHeight="1">
      <c r="A12" s="112"/>
      <c r="B12" s="112"/>
      <c r="C12" s="110"/>
      <c r="D12" s="101"/>
      <c r="E12" s="107"/>
      <c r="F12" s="110" t="s">
        <v>17</v>
      </c>
      <c r="G12" s="110" t="s">
        <v>18</v>
      </c>
      <c r="H12" s="110" t="s">
        <v>19</v>
      </c>
      <c r="I12" s="110" t="s">
        <v>20</v>
      </c>
      <c r="J12" s="107"/>
      <c r="K12" s="106" t="s">
        <v>21</v>
      </c>
      <c r="L12" s="106" t="s">
        <v>22</v>
      </c>
      <c r="M12" s="119"/>
      <c r="P12" s="60"/>
    </row>
    <row r="13" spans="1:16246" ht="12.75" customHeight="1">
      <c r="A13" s="112"/>
      <c r="B13" s="112"/>
      <c r="C13" s="110"/>
      <c r="D13" s="101" t="s">
        <v>23</v>
      </c>
      <c r="E13" s="107"/>
      <c r="F13" s="110"/>
      <c r="G13" s="110"/>
      <c r="H13" s="110"/>
      <c r="I13" s="110"/>
      <c r="J13" s="107"/>
      <c r="K13" s="107"/>
      <c r="L13" s="107" t="s">
        <v>24</v>
      </c>
      <c r="M13" s="119"/>
      <c r="P13" s="60"/>
    </row>
    <row r="14" spans="1:16246" ht="96.75" customHeight="1">
      <c r="A14" s="113"/>
      <c r="B14" s="113"/>
      <c r="C14" s="110"/>
      <c r="D14" s="101"/>
      <c r="E14" s="108"/>
      <c r="F14" s="110"/>
      <c r="G14" s="110"/>
      <c r="H14" s="110"/>
      <c r="I14" s="110"/>
      <c r="J14" s="108"/>
      <c r="K14" s="108"/>
      <c r="L14" s="108"/>
      <c r="M14" s="120"/>
      <c r="P14" s="60"/>
    </row>
    <row r="15" spans="1:16246" ht="12.7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P15" s="60"/>
    </row>
    <row r="16" spans="1:16246" s="61" customFormat="1" ht="15">
      <c r="A16" s="6">
        <v>1</v>
      </c>
      <c r="B16" s="7" t="s">
        <v>25</v>
      </c>
      <c r="C16" s="8">
        <v>0</v>
      </c>
      <c r="D16" s="8">
        <v>0</v>
      </c>
      <c r="E16" s="8">
        <v>30251</v>
      </c>
      <c r="F16" s="8">
        <v>109135</v>
      </c>
      <c r="G16" s="8">
        <v>12080</v>
      </c>
      <c r="H16" s="8">
        <v>7888</v>
      </c>
      <c r="I16" s="8">
        <v>137862</v>
      </c>
      <c r="J16" s="8">
        <v>36045</v>
      </c>
      <c r="K16" s="8">
        <v>1234</v>
      </c>
      <c r="L16" s="8">
        <v>0</v>
      </c>
      <c r="M16" s="8">
        <v>3456</v>
      </c>
      <c r="N16" s="60">
        <f>J16-K16</f>
        <v>34811</v>
      </c>
      <c r="O16" s="98">
        <f>SUM(C16:N16)</f>
        <v>372762</v>
      </c>
      <c r="P16" s="60"/>
      <c r="Q16" s="60"/>
      <c r="R16" s="60"/>
    </row>
    <row r="17" spans="1:18" s="61" customFormat="1" ht="15">
      <c r="A17" s="6">
        <v>2</v>
      </c>
      <c r="B17" s="7" t="s">
        <v>26</v>
      </c>
      <c r="C17" s="8">
        <v>0</v>
      </c>
      <c r="D17" s="8">
        <v>0</v>
      </c>
      <c r="E17" s="8">
        <v>23815</v>
      </c>
      <c r="F17" s="8">
        <v>33539</v>
      </c>
      <c r="G17" s="8">
        <v>0</v>
      </c>
      <c r="H17" s="8">
        <v>0</v>
      </c>
      <c r="I17" s="8">
        <v>10476</v>
      </c>
      <c r="J17" s="8">
        <v>6576</v>
      </c>
      <c r="K17" s="8">
        <v>50</v>
      </c>
      <c r="L17" s="8">
        <v>0</v>
      </c>
      <c r="M17" s="8">
        <v>2992</v>
      </c>
      <c r="N17" s="60">
        <f t="shared" ref="N17:N80" si="0">J17-K17</f>
        <v>6526</v>
      </c>
      <c r="O17" s="98">
        <f t="shared" ref="O17:O80" si="1">SUM(C17:N17)</f>
        <v>83974</v>
      </c>
      <c r="P17" s="60"/>
      <c r="Q17" s="60"/>
      <c r="R17" s="60"/>
    </row>
    <row r="18" spans="1:18" s="61" customFormat="1" ht="15">
      <c r="A18" s="6">
        <v>4</v>
      </c>
      <c r="B18" s="7" t="s">
        <v>27</v>
      </c>
      <c r="C18" s="8">
        <v>0</v>
      </c>
      <c r="D18" s="8">
        <v>0</v>
      </c>
      <c r="E18" s="8">
        <v>10917</v>
      </c>
      <c r="F18" s="8">
        <v>15803</v>
      </c>
      <c r="G18" s="8">
        <v>2329</v>
      </c>
      <c r="H18" s="8">
        <v>37042</v>
      </c>
      <c r="I18" s="8">
        <v>0</v>
      </c>
      <c r="J18" s="8">
        <v>1499</v>
      </c>
      <c r="K18" s="8">
        <v>0</v>
      </c>
      <c r="L18" s="8">
        <v>0</v>
      </c>
      <c r="M18" s="8">
        <v>1187</v>
      </c>
      <c r="N18" s="60">
        <f t="shared" si="0"/>
        <v>1499</v>
      </c>
      <c r="O18" s="98">
        <f t="shared" si="1"/>
        <v>70276</v>
      </c>
      <c r="P18" s="60"/>
      <c r="Q18" s="60"/>
      <c r="R18" s="60"/>
    </row>
    <row r="19" spans="1:18" s="61" customFormat="1" ht="15">
      <c r="A19" s="6">
        <v>6</v>
      </c>
      <c r="B19" s="7" t="s">
        <v>28</v>
      </c>
      <c r="C19" s="8">
        <v>0</v>
      </c>
      <c r="D19" s="8">
        <v>0</v>
      </c>
      <c r="E19" s="8">
        <v>28718</v>
      </c>
      <c r="F19" s="8">
        <v>36656</v>
      </c>
      <c r="G19" s="8">
        <v>0</v>
      </c>
      <c r="H19" s="8">
        <v>0</v>
      </c>
      <c r="I19" s="8">
        <v>100</v>
      </c>
      <c r="J19" s="8">
        <v>539</v>
      </c>
      <c r="K19" s="8">
        <v>0</v>
      </c>
      <c r="L19" s="8">
        <v>0</v>
      </c>
      <c r="M19" s="8">
        <v>1677</v>
      </c>
      <c r="N19" s="60">
        <f t="shared" si="0"/>
        <v>539</v>
      </c>
      <c r="O19" s="98">
        <f t="shared" si="1"/>
        <v>68229</v>
      </c>
      <c r="P19" s="60"/>
      <c r="Q19" s="60"/>
      <c r="R19" s="60"/>
    </row>
    <row r="20" spans="1:18" s="61" customFormat="1" ht="15">
      <c r="A20" s="6">
        <v>9</v>
      </c>
      <c r="B20" s="7" t="s">
        <v>29</v>
      </c>
      <c r="C20" s="8">
        <v>0</v>
      </c>
      <c r="D20" s="8">
        <v>0</v>
      </c>
      <c r="E20" s="8">
        <v>2405</v>
      </c>
      <c r="F20" s="8">
        <v>7984</v>
      </c>
      <c r="G20" s="8">
        <v>39</v>
      </c>
      <c r="H20" s="8">
        <v>0</v>
      </c>
      <c r="I20" s="8">
        <v>0</v>
      </c>
      <c r="J20" s="8">
        <v>3769</v>
      </c>
      <c r="K20" s="8">
        <v>384</v>
      </c>
      <c r="L20" s="8">
        <v>79</v>
      </c>
      <c r="M20" s="8">
        <v>0</v>
      </c>
      <c r="N20" s="60">
        <f t="shared" si="0"/>
        <v>3385</v>
      </c>
      <c r="O20" s="98">
        <f t="shared" si="1"/>
        <v>18045</v>
      </c>
      <c r="P20" s="60"/>
      <c r="Q20" s="60"/>
      <c r="R20" s="60"/>
    </row>
    <row r="21" spans="1:18" s="61" customFormat="1" ht="15">
      <c r="A21" s="6">
        <v>33</v>
      </c>
      <c r="B21" s="7" t="s">
        <v>30</v>
      </c>
      <c r="C21" s="8">
        <v>537560</v>
      </c>
      <c r="D21" s="8">
        <v>240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60">
        <f t="shared" si="0"/>
        <v>0</v>
      </c>
      <c r="O21" s="98">
        <f t="shared" si="1"/>
        <v>537800</v>
      </c>
      <c r="P21" s="60"/>
      <c r="Q21" s="60"/>
      <c r="R21" s="60"/>
    </row>
    <row r="22" spans="1:18" s="61" customFormat="1" ht="15">
      <c r="A22" s="6">
        <v>100</v>
      </c>
      <c r="B22" s="7" t="s">
        <v>31</v>
      </c>
      <c r="C22" s="8">
        <v>0</v>
      </c>
      <c r="D22" s="8">
        <v>0</v>
      </c>
      <c r="E22" s="8">
        <v>38881</v>
      </c>
      <c r="F22" s="8">
        <v>28231</v>
      </c>
      <c r="G22" s="8">
        <v>47218</v>
      </c>
      <c r="H22" s="8">
        <v>0</v>
      </c>
      <c r="I22" s="8">
        <v>1027458</v>
      </c>
      <c r="J22" s="8">
        <v>43825</v>
      </c>
      <c r="K22" s="8">
        <v>147</v>
      </c>
      <c r="L22" s="8">
        <v>48</v>
      </c>
      <c r="M22" s="8">
        <v>2170</v>
      </c>
      <c r="N22" s="60">
        <f t="shared" si="0"/>
        <v>43678</v>
      </c>
      <c r="O22" s="98">
        <f t="shared" si="1"/>
        <v>1231656</v>
      </c>
      <c r="P22" s="60"/>
      <c r="Q22" s="60"/>
      <c r="R22" s="60"/>
    </row>
    <row r="23" spans="1:18" s="61" customFormat="1" ht="15">
      <c r="A23" s="6">
        <v>103</v>
      </c>
      <c r="B23" s="7" t="s">
        <v>32</v>
      </c>
      <c r="C23" s="8">
        <v>0</v>
      </c>
      <c r="D23" s="8">
        <v>0</v>
      </c>
      <c r="E23" s="8">
        <v>98630</v>
      </c>
      <c r="F23" s="8">
        <v>119132</v>
      </c>
      <c r="G23" s="8">
        <v>27859</v>
      </c>
      <c r="H23" s="8">
        <v>80627</v>
      </c>
      <c r="I23" s="8">
        <v>3405</v>
      </c>
      <c r="J23" s="8">
        <v>9283</v>
      </c>
      <c r="K23" s="8">
        <v>101</v>
      </c>
      <c r="L23" s="8">
        <v>680</v>
      </c>
      <c r="M23" s="8">
        <v>4224</v>
      </c>
      <c r="N23" s="60">
        <f t="shared" si="0"/>
        <v>9182</v>
      </c>
      <c r="O23" s="98">
        <f t="shared" si="1"/>
        <v>353123</v>
      </c>
      <c r="P23" s="60"/>
      <c r="Q23" s="60"/>
      <c r="R23" s="60"/>
    </row>
    <row r="24" spans="1:18" s="61" customFormat="1" ht="15">
      <c r="A24" s="6">
        <v>104</v>
      </c>
      <c r="B24" s="7" t="s">
        <v>33</v>
      </c>
      <c r="C24" s="8">
        <v>0</v>
      </c>
      <c r="D24" s="8">
        <v>0</v>
      </c>
      <c r="E24" s="8">
        <v>74883</v>
      </c>
      <c r="F24" s="8">
        <v>85258</v>
      </c>
      <c r="G24" s="8">
        <v>22323</v>
      </c>
      <c r="H24" s="8">
        <v>0</v>
      </c>
      <c r="I24" s="8">
        <v>130482</v>
      </c>
      <c r="J24" s="8">
        <v>5315</v>
      </c>
      <c r="K24" s="8">
        <v>0</v>
      </c>
      <c r="L24" s="8">
        <v>0</v>
      </c>
      <c r="M24" s="8">
        <v>2480</v>
      </c>
      <c r="N24" s="60">
        <f t="shared" si="0"/>
        <v>5315</v>
      </c>
      <c r="O24" s="98">
        <f t="shared" si="1"/>
        <v>326056</v>
      </c>
      <c r="P24" s="60"/>
      <c r="Q24" s="60"/>
      <c r="R24" s="60"/>
    </row>
    <row r="25" spans="1:18" s="61" customFormat="1" ht="15">
      <c r="A25" s="6">
        <v>105</v>
      </c>
      <c r="B25" s="7" t="s">
        <v>34</v>
      </c>
      <c r="C25" s="8">
        <v>0</v>
      </c>
      <c r="D25" s="8">
        <v>0</v>
      </c>
      <c r="E25" s="8">
        <v>25936</v>
      </c>
      <c r="F25" s="8">
        <v>28095</v>
      </c>
      <c r="G25" s="8">
        <v>7111</v>
      </c>
      <c r="H25" s="8">
        <v>0</v>
      </c>
      <c r="I25" s="8">
        <v>537</v>
      </c>
      <c r="J25" s="8">
        <v>2631</v>
      </c>
      <c r="K25" s="8">
        <v>0</v>
      </c>
      <c r="L25" s="8">
        <v>0</v>
      </c>
      <c r="M25" s="8">
        <v>845</v>
      </c>
      <c r="N25" s="60">
        <f t="shared" si="0"/>
        <v>2631</v>
      </c>
      <c r="O25" s="98">
        <f t="shared" si="1"/>
        <v>67786</v>
      </c>
      <c r="P25" s="60"/>
      <c r="Q25" s="60"/>
      <c r="R25" s="60"/>
    </row>
    <row r="26" spans="1:18" s="61" customFormat="1" ht="30">
      <c r="A26" s="6">
        <v>110</v>
      </c>
      <c r="B26" s="7" t="s">
        <v>35</v>
      </c>
      <c r="C26" s="8">
        <v>0</v>
      </c>
      <c r="D26" s="8">
        <v>0</v>
      </c>
      <c r="E26" s="8">
        <v>0</v>
      </c>
      <c r="F26" s="8">
        <v>0</v>
      </c>
      <c r="G26" s="8">
        <v>2068</v>
      </c>
      <c r="H26" s="8">
        <v>0</v>
      </c>
      <c r="I26" s="8">
        <v>0</v>
      </c>
      <c r="J26" s="8">
        <v>7982</v>
      </c>
      <c r="K26" s="8">
        <v>0</v>
      </c>
      <c r="L26" s="8">
        <v>0</v>
      </c>
      <c r="M26" s="8">
        <v>346</v>
      </c>
      <c r="N26" s="60">
        <f t="shared" si="0"/>
        <v>7982</v>
      </c>
      <c r="O26" s="98">
        <f t="shared" si="1"/>
        <v>18378</v>
      </c>
      <c r="P26" s="60"/>
      <c r="Q26" s="60"/>
      <c r="R26" s="60"/>
    </row>
    <row r="27" spans="1:18" s="61" customFormat="1" ht="15">
      <c r="A27" s="6">
        <v>111</v>
      </c>
      <c r="B27" s="7" t="s">
        <v>36</v>
      </c>
      <c r="C27" s="8">
        <v>0</v>
      </c>
      <c r="D27" s="8">
        <v>0</v>
      </c>
      <c r="E27" s="8">
        <v>1039</v>
      </c>
      <c r="F27" s="8">
        <v>0</v>
      </c>
      <c r="G27" s="8">
        <v>2224</v>
      </c>
      <c r="H27" s="8">
        <v>0</v>
      </c>
      <c r="I27" s="8">
        <v>18183</v>
      </c>
      <c r="J27" s="8">
        <v>16139</v>
      </c>
      <c r="K27" s="8">
        <v>0</v>
      </c>
      <c r="L27" s="8">
        <v>0</v>
      </c>
      <c r="M27" s="8">
        <v>173</v>
      </c>
      <c r="N27" s="60">
        <f t="shared" si="0"/>
        <v>16139</v>
      </c>
      <c r="O27" s="98">
        <f t="shared" si="1"/>
        <v>53897</v>
      </c>
      <c r="P27" s="60"/>
      <c r="Q27" s="60"/>
      <c r="R27" s="60"/>
    </row>
    <row r="28" spans="1:18" s="61" customFormat="1" ht="15">
      <c r="A28" s="6">
        <v>112</v>
      </c>
      <c r="B28" s="7" t="s">
        <v>37</v>
      </c>
      <c r="C28" s="8">
        <v>0</v>
      </c>
      <c r="D28" s="8">
        <v>0</v>
      </c>
      <c r="E28" s="8">
        <v>54121</v>
      </c>
      <c r="F28" s="8">
        <v>60156</v>
      </c>
      <c r="G28" s="8">
        <v>14342</v>
      </c>
      <c r="H28" s="8">
        <v>42840</v>
      </c>
      <c r="I28" s="8">
        <v>0</v>
      </c>
      <c r="J28" s="8">
        <v>2953</v>
      </c>
      <c r="K28" s="8">
        <v>0</v>
      </c>
      <c r="L28" s="8">
        <v>0</v>
      </c>
      <c r="M28" s="8">
        <v>900</v>
      </c>
      <c r="N28" s="60">
        <f t="shared" si="0"/>
        <v>2953</v>
      </c>
      <c r="O28" s="98">
        <f t="shared" si="1"/>
        <v>178265</v>
      </c>
      <c r="P28" s="60"/>
      <c r="Q28" s="60"/>
      <c r="R28" s="60"/>
    </row>
    <row r="29" spans="1:18" s="61" customFormat="1" ht="15">
      <c r="A29" s="6">
        <v>115</v>
      </c>
      <c r="B29" s="7" t="s">
        <v>38</v>
      </c>
      <c r="C29" s="8">
        <v>0</v>
      </c>
      <c r="D29" s="8">
        <v>0</v>
      </c>
      <c r="E29" s="8">
        <v>20449</v>
      </c>
      <c r="F29" s="8">
        <v>21105</v>
      </c>
      <c r="G29" s="8">
        <v>17160</v>
      </c>
      <c r="H29" s="8">
        <v>0</v>
      </c>
      <c r="I29" s="8">
        <v>81282</v>
      </c>
      <c r="J29" s="8">
        <v>10751</v>
      </c>
      <c r="K29" s="8">
        <v>0</v>
      </c>
      <c r="L29" s="8">
        <v>0</v>
      </c>
      <c r="M29" s="8">
        <v>432</v>
      </c>
      <c r="N29" s="60">
        <f t="shared" si="0"/>
        <v>10751</v>
      </c>
      <c r="O29" s="98">
        <f t="shared" si="1"/>
        <v>161930</v>
      </c>
      <c r="P29" s="60"/>
      <c r="Q29" s="60"/>
      <c r="R29" s="60"/>
    </row>
    <row r="30" spans="1:18" s="61" customFormat="1" ht="15">
      <c r="A30" s="6">
        <v>116</v>
      </c>
      <c r="B30" s="7" t="s">
        <v>39</v>
      </c>
      <c r="C30" s="8">
        <v>0</v>
      </c>
      <c r="D30" s="8">
        <v>0</v>
      </c>
      <c r="E30" s="8">
        <v>81605</v>
      </c>
      <c r="F30" s="8">
        <v>86216</v>
      </c>
      <c r="G30" s="8">
        <v>21485</v>
      </c>
      <c r="H30" s="8">
        <v>0</v>
      </c>
      <c r="I30" s="8">
        <v>65937</v>
      </c>
      <c r="J30" s="8">
        <v>0</v>
      </c>
      <c r="K30" s="8">
        <v>0</v>
      </c>
      <c r="L30" s="8">
        <v>0</v>
      </c>
      <c r="M30" s="8">
        <v>1525</v>
      </c>
      <c r="N30" s="60">
        <f t="shared" si="0"/>
        <v>0</v>
      </c>
      <c r="O30" s="98">
        <f t="shared" si="1"/>
        <v>256768</v>
      </c>
      <c r="P30" s="60"/>
      <c r="Q30" s="60"/>
      <c r="R30" s="60"/>
    </row>
    <row r="31" spans="1:18" s="61" customFormat="1" ht="30">
      <c r="A31" s="6">
        <v>120</v>
      </c>
      <c r="B31" s="7" t="s">
        <v>40</v>
      </c>
      <c r="C31" s="8">
        <v>0</v>
      </c>
      <c r="D31" s="8">
        <v>0</v>
      </c>
      <c r="E31" s="8">
        <v>43401</v>
      </c>
      <c r="F31" s="8">
        <v>47400</v>
      </c>
      <c r="G31" s="8">
        <v>12865</v>
      </c>
      <c r="H31" s="8">
        <v>0</v>
      </c>
      <c r="I31" s="8">
        <v>127695</v>
      </c>
      <c r="J31" s="8">
        <v>2333</v>
      </c>
      <c r="K31" s="8">
        <v>0</v>
      </c>
      <c r="L31" s="8">
        <v>0</v>
      </c>
      <c r="M31" s="8">
        <v>1052</v>
      </c>
      <c r="N31" s="60">
        <f t="shared" si="0"/>
        <v>2333</v>
      </c>
      <c r="O31" s="98">
        <f t="shared" si="1"/>
        <v>237079</v>
      </c>
      <c r="P31" s="60"/>
      <c r="Q31" s="60"/>
      <c r="R31" s="60"/>
    </row>
    <row r="32" spans="1:18" s="61" customFormat="1" ht="15">
      <c r="A32" s="6">
        <v>121</v>
      </c>
      <c r="B32" s="7" t="s">
        <v>41</v>
      </c>
      <c r="C32" s="8">
        <v>0</v>
      </c>
      <c r="D32" s="8">
        <v>0</v>
      </c>
      <c r="E32" s="8">
        <v>9176</v>
      </c>
      <c r="F32" s="8">
        <v>9922</v>
      </c>
      <c r="G32" s="8">
        <v>5389</v>
      </c>
      <c r="H32" s="8">
        <v>0</v>
      </c>
      <c r="I32" s="8">
        <v>4047</v>
      </c>
      <c r="J32" s="8">
        <v>10817</v>
      </c>
      <c r="K32" s="8">
        <v>0</v>
      </c>
      <c r="L32" s="8">
        <v>0</v>
      </c>
      <c r="M32" s="8">
        <v>5439</v>
      </c>
      <c r="N32" s="60">
        <f t="shared" si="0"/>
        <v>10817</v>
      </c>
      <c r="O32" s="98">
        <f t="shared" si="1"/>
        <v>55607</v>
      </c>
      <c r="P32" s="60"/>
      <c r="Q32" s="60"/>
      <c r="R32" s="60"/>
    </row>
    <row r="33" spans="1:18" s="61" customFormat="1" ht="15">
      <c r="A33" s="6">
        <v>123</v>
      </c>
      <c r="B33" s="7" t="s">
        <v>42</v>
      </c>
      <c r="C33" s="8">
        <v>0</v>
      </c>
      <c r="D33" s="8">
        <v>0</v>
      </c>
      <c r="E33" s="8">
        <v>75217</v>
      </c>
      <c r="F33" s="8">
        <v>93781</v>
      </c>
      <c r="G33" s="8">
        <v>24904</v>
      </c>
      <c r="H33" s="8">
        <v>108864</v>
      </c>
      <c r="I33" s="8">
        <v>66339</v>
      </c>
      <c r="J33" s="8">
        <v>20196</v>
      </c>
      <c r="K33" s="8">
        <v>3</v>
      </c>
      <c r="L33" s="8">
        <v>0</v>
      </c>
      <c r="M33" s="8">
        <v>2412</v>
      </c>
      <c r="N33" s="60">
        <f t="shared" si="0"/>
        <v>20193</v>
      </c>
      <c r="O33" s="98">
        <f t="shared" si="1"/>
        <v>411909</v>
      </c>
      <c r="P33" s="60"/>
      <c r="Q33" s="60"/>
      <c r="R33" s="60"/>
    </row>
    <row r="34" spans="1:18" s="61" customFormat="1" ht="15">
      <c r="A34" s="6">
        <v>125</v>
      </c>
      <c r="B34" s="7" t="s">
        <v>43</v>
      </c>
      <c r="C34" s="8">
        <v>0</v>
      </c>
      <c r="D34" s="8">
        <v>0</v>
      </c>
      <c r="E34" s="8">
        <v>6012</v>
      </c>
      <c r="F34" s="8">
        <v>7659</v>
      </c>
      <c r="G34" s="8">
        <v>12512</v>
      </c>
      <c r="H34" s="8">
        <v>3858</v>
      </c>
      <c r="I34" s="8">
        <v>2850</v>
      </c>
      <c r="J34" s="8">
        <v>21976</v>
      </c>
      <c r="K34" s="8">
        <v>3</v>
      </c>
      <c r="L34" s="8">
        <v>0</v>
      </c>
      <c r="M34" s="8">
        <v>226</v>
      </c>
      <c r="N34" s="60">
        <f t="shared" si="0"/>
        <v>21973</v>
      </c>
      <c r="O34" s="98">
        <f t="shared" si="1"/>
        <v>77069</v>
      </c>
      <c r="P34" s="60"/>
      <c r="Q34" s="60"/>
      <c r="R34" s="60"/>
    </row>
    <row r="35" spans="1:18" s="61" customFormat="1" ht="15">
      <c r="A35" s="6">
        <v>126</v>
      </c>
      <c r="B35" s="7" t="s">
        <v>44</v>
      </c>
      <c r="C35" s="8">
        <v>0</v>
      </c>
      <c r="D35" s="8">
        <v>0</v>
      </c>
      <c r="E35" s="8">
        <v>0</v>
      </c>
      <c r="F35" s="8">
        <v>0</v>
      </c>
      <c r="G35" s="8">
        <v>21092</v>
      </c>
      <c r="H35" s="8">
        <v>0</v>
      </c>
      <c r="I35" s="8">
        <v>142251</v>
      </c>
      <c r="J35" s="8">
        <v>14309</v>
      </c>
      <c r="K35" s="8">
        <v>0</v>
      </c>
      <c r="L35" s="8">
        <v>0</v>
      </c>
      <c r="M35" s="8">
        <v>1378</v>
      </c>
      <c r="N35" s="60">
        <f t="shared" si="0"/>
        <v>14309</v>
      </c>
      <c r="O35" s="98">
        <f t="shared" si="1"/>
        <v>193339</v>
      </c>
      <c r="P35" s="60"/>
      <c r="Q35" s="60"/>
      <c r="R35" s="60"/>
    </row>
    <row r="36" spans="1:18" s="61" customFormat="1" ht="15">
      <c r="A36" s="6">
        <v>130</v>
      </c>
      <c r="B36" s="7" t="s">
        <v>45</v>
      </c>
      <c r="C36" s="8">
        <v>0</v>
      </c>
      <c r="D36" s="8">
        <v>0</v>
      </c>
      <c r="E36" s="8">
        <v>152566</v>
      </c>
      <c r="F36" s="8">
        <v>171468</v>
      </c>
      <c r="G36" s="8">
        <v>37543</v>
      </c>
      <c r="H36" s="8">
        <v>213565</v>
      </c>
      <c r="I36" s="8">
        <v>1281</v>
      </c>
      <c r="J36" s="8">
        <v>600</v>
      </c>
      <c r="K36" s="8">
        <v>0</v>
      </c>
      <c r="L36" s="8">
        <v>551</v>
      </c>
      <c r="M36" s="8">
        <v>2637</v>
      </c>
      <c r="N36" s="60">
        <f t="shared" si="0"/>
        <v>600</v>
      </c>
      <c r="O36" s="98">
        <f t="shared" si="1"/>
        <v>580811</v>
      </c>
      <c r="P36" s="60"/>
      <c r="Q36" s="60"/>
      <c r="R36" s="60"/>
    </row>
    <row r="37" spans="1:18" s="61" customFormat="1" ht="15">
      <c r="A37" s="6">
        <v>131</v>
      </c>
      <c r="B37" s="7" t="s">
        <v>46</v>
      </c>
      <c r="C37" s="8">
        <v>0</v>
      </c>
      <c r="D37" s="8">
        <v>0</v>
      </c>
      <c r="E37" s="8">
        <v>67498</v>
      </c>
      <c r="F37" s="8">
        <v>69851</v>
      </c>
      <c r="G37" s="8">
        <v>16771</v>
      </c>
      <c r="H37" s="8">
        <v>0</v>
      </c>
      <c r="I37" s="8">
        <v>11931</v>
      </c>
      <c r="J37" s="8">
        <v>6061</v>
      </c>
      <c r="K37" s="8">
        <v>0</v>
      </c>
      <c r="L37" s="8">
        <v>0</v>
      </c>
      <c r="M37" s="8">
        <v>902</v>
      </c>
      <c r="N37" s="60">
        <f t="shared" si="0"/>
        <v>6061</v>
      </c>
      <c r="O37" s="98">
        <f t="shared" si="1"/>
        <v>179075</v>
      </c>
      <c r="P37" s="60"/>
      <c r="Q37" s="60"/>
      <c r="R37" s="60"/>
    </row>
    <row r="38" spans="1:18" s="61" customFormat="1" ht="15">
      <c r="A38" s="6">
        <v>134</v>
      </c>
      <c r="B38" s="7" t="s">
        <v>47</v>
      </c>
      <c r="C38" s="8">
        <v>0</v>
      </c>
      <c r="D38" s="8">
        <v>0</v>
      </c>
      <c r="E38" s="8">
        <v>4721</v>
      </c>
      <c r="F38" s="8">
        <v>16069</v>
      </c>
      <c r="G38" s="8">
        <v>47554</v>
      </c>
      <c r="H38" s="8">
        <v>0</v>
      </c>
      <c r="I38" s="8">
        <v>7221</v>
      </c>
      <c r="J38" s="8">
        <v>14346</v>
      </c>
      <c r="K38" s="8">
        <v>0</v>
      </c>
      <c r="L38" s="8">
        <v>0</v>
      </c>
      <c r="M38" s="8">
        <v>1451</v>
      </c>
      <c r="N38" s="60">
        <f t="shared" si="0"/>
        <v>14346</v>
      </c>
      <c r="O38" s="98">
        <f t="shared" si="1"/>
        <v>105708</v>
      </c>
      <c r="P38" s="60"/>
      <c r="Q38" s="60"/>
      <c r="R38" s="60"/>
    </row>
    <row r="39" spans="1:18" s="61" customFormat="1" ht="15">
      <c r="A39" s="6">
        <v>135</v>
      </c>
      <c r="B39" s="7" t="s">
        <v>48</v>
      </c>
      <c r="C39" s="8">
        <v>0</v>
      </c>
      <c r="D39" s="8">
        <v>0</v>
      </c>
      <c r="E39" s="8">
        <v>58376</v>
      </c>
      <c r="F39" s="8">
        <v>68129</v>
      </c>
      <c r="G39" s="8">
        <v>15073</v>
      </c>
      <c r="H39" s="8">
        <v>48012</v>
      </c>
      <c r="I39" s="8">
        <v>0</v>
      </c>
      <c r="J39" s="8">
        <v>2315</v>
      </c>
      <c r="K39" s="8">
        <v>0</v>
      </c>
      <c r="L39" s="8">
        <v>0</v>
      </c>
      <c r="M39" s="8">
        <v>2096</v>
      </c>
      <c r="N39" s="60">
        <f t="shared" si="0"/>
        <v>2315</v>
      </c>
      <c r="O39" s="98">
        <f t="shared" si="1"/>
        <v>196316</v>
      </c>
      <c r="P39" s="60"/>
      <c r="Q39" s="60"/>
      <c r="R39" s="60"/>
    </row>
    <row r="40" spans="1:18" s="61" customFormat="1" ht="15">
      <c r="A40" s="6">
        <v>140</v>
      </c>
      <c r="B40" s="7" t="s">
        <v>49</v>
      </c>
      <c r="C40" s="8">
        <v>0</v>
      </c>
      <c r="D40" s="8">
        <v>0</v>
      </c>
      <c r="E40" s="8">
        <v>53395</v>
      </c>
      <c r="F40" s="8">
        <v>59830</v>
      </c>
      <c r="G40" s="8">
        <v>19125</v>
      </c>
      <c r="H40" s="8">
        <v>0</v>
      </c>
      <c r="I40" s="8">
        <v>14439</v>
      </c>
      <c r="J40" s="8">
        <v>17963</v>
      </c>
      <c r="K40" s="8">
        <v>0</v>
      </c>
      <c r="L40" s="8">
        <v>0</v>
      </c>
      <c r="M40" s="8">
        <v>2057</v>
      </c>
      <c r="N40" s="60">
        <f t="shared" si="0"/>
        <v>17963</v>
      </c>
      <c r="O40" s="98">
        <f t="shared" si="1"/>
        <v>184772</v>
      </c>
      <c r="P40" s="60"/>
      <c r="Q40" s="60"/>
      <c r="R40" s="60"/>
    </row>
    <row r="41" spans="1:18" s="61" customFormat="1" ht="15" hidden="1">
      <c r="A41" s="6">
        <v>142</v>
      </c>
      <c r="B41" s="7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60">
        <f t="shared" si="0"/>
        <v>0</v>
      </c>
      <c r="O41" s="98">
        <f t="shared" si="1"/>
        <v>0</v>
      </c>
      <c r="P41" s="60"/>
      <c r="Q41" s="60"/>
      <c r="R41" s="60"/>
    </row>
    <row r="42" spans="1:18" s="61" customFormat="1" ht="15">
      <c r="A42" s="6">
        <v>143</v>
      </c>
      <c r="B42" s="7" t="s">
        <v>51</v>
      </c>
      <c r="C42" s="8">
        <v>0</v>
      </c>
      <c r="D42" s="8">
        <v>0</v>
      </c>
      <c r="E42" s="8">
        <v>6074</v>
      </c>
      <c r="F42" s="8">
        <v>7994</v>
      </c>
      <c r="G42" s="8">
        <v>1994</v>
      </c>
      <c r="H42" s="8">
        <v>0</v>
      </c>
      <c r="I42" s="8">
        <v>3567</v>
      </c>
      <c r="J42" s="8">
        <v>1842</v>
      </c>
      <c r="K42" s="8">
        <v>188</v>
      </c>
      <c r="L42" s="8">
        <v>0</v>
      </c>
      <c r="M42" s="8">
        <v>423</v>
      </c>
      <c r="N42" s="60">
        <f t="shared" si="0"/>
        <v>1654</v>
      </c>
      <c r="O42" s="98">
        <f t="shared" si="1"/>
        <v>23736</v>
      </c>
      <c r="P42" s="60"/>
      <c r="Q42" s="60"/>
      <c r="R42" s="60"/>
    </row>
    <row r="43" spans="1:18" s="61" customFormat="1" ht="45">
      <c r="A43" s="6">
        <v>145</v>
      </c>
      <c r="B43" s="7" t="s">
        <v>52</v>
      </c>
      <c r="C43" s="8">
        <v>0</v>
      </c>
      <c r="D43" s="8">
        <v>0</v>
      </c>
      <c r="E43" s="8">
        <v>16107</v>
      </c>
      <c r="F43" s="8">
        <v>18729</v>
      </c>
      <c r="G43" s="8">
        <v>4939</v>
      </c>
      <c r="H43" s="8">
        <v>73</v>
      </c>
      <c r="I43" s="8">
        <v>1842</v>
      </c>
      <c r="J43" s="8">
        <v>1244</v>
      </c>
      <c r="K43" s="8">
        <v>279</v>
      </c>
      <c r="L43" s="8">
        <v>25</v>
      </c>
      <c r="M43" s="8">
        <v>603</v>
      </c>
      <c r="N43" s="60">
        <f t="shared" si="0"/>
        <v>965</v>
      </c>
      <c r="O43" s="98">
        <f t="shared" si="1"/>
        <v>44806</v>
      </c>
      <c r="P43" s="60"/>
      <c r="Q43" s="60"/>
      <c r="R43" s="60"/>
    </row>
    <row r="44" spans="1:18" s="61" customFormat="1" ht="30">
      <c r="A44" s="6">
        <v>147</v>
      </c>
      <c r="B44" s="7" t="s">
        <v>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2412</v>
      </c>
      <c r="J44" s="8">
        <v>4835</v>
      </c>
      <c r="K44" s="8">
        <v>2187</v>
      </c>
      <c r="L44" s="8">
        <v>0</v>
      </c>
      <c r="M44" s="8">
        <v>0</v>
      </c>
      <c r="N44" s="60">
        <f t="shared" si="0"/>
        <v>2648</v>
      </c>
      <c r="O44" s="98">
        <f t="shared" si="1"/>
        <v>12082</v>
      </c>
      <c r="P44" s="60"/>
      <c r="Q44" s="60"/>
      <c r="R44" s="60"/>
    </row>
    <row r="45" spans="1:18" s="61" customFormat="1" ht="15">
      <c r="A45" s="6">
        <v>150</v>
      </c>
      <c r="B45" s="7" t="s">
        <v>54</v>
      </c>
      <c r="C45" s="8">
        <v>0</v>
      </c>
      <c r="D45" s="8">
        <v>0</v>
      </c>
      <c r="E45" s="8">
        <v>2062</v>
      </c>
      <c r="F45" s="8">
        <v>10213</v>
      </c>
      <c r="G45" s="8">
        <v>3775</v>
      </c>
      <c r="H45" s="8">
        <v>7728</v>
      </c>
      <c r="I45" s="8">
        <v>0</v>
      </c>
      <c r="J45" s="8">
        <v>9501</v>
      </c>
      <c r="K45" s="8">
        <v>0</v>
      </c>
      <c r="L45" s="8">
        <v>0</v>
      </c>
      <c r="M45" s="8">
        <v>219</v>
      </c>
      <c r="N45" s="60">
        <f t="shared" si="0"/>
        <v>9501</v>
      </c>
      <c r="O45" s="98">
        <f t="shared" si="1"/>
        <v>42999</v>
      </c>
      <c r="P45" s="60"/>
      <c r="Q45" s="60"/>
      <c r="R45" s="60"/>
    </row>
    <row r="46" spans="1:18" s="61" customFormat="1" ht="30">
      <c r="A46" s="6">
        <v>152</v>
      </c>
      <c r="B46" s="7" t="s">
        <v>55</v>
      </c>
      <c r="C46" s="8">
        <v>0</v>
      </c>
      <c r="D46" s="8">
        <v>0</v>
      </c>
      <c r="E46" s="8">
        <v>5818</v>
      </c>
      <c r="F46" s="8">
        <v>10989</v>
      </c>
      <c r="G46" s="8">
        <v>212</v>
      </c>
      <c r="H46" s="8">
        <v>14262</v>
      </c>
      <c r="I46" s="8">
        <v>0</v>
      </c>
      <c r="J46" s="8">
        <v>157</v>
      </c>
      <c r="K46" s="8">
        <v>0</v>
      </c>
      <c r="L46" s="8">
        <v>0</v>
      </c>
      <c r="M46" s="8">
        <v>0</v>
      </c>
      <c r="N46" s="60">
        <f t="shared" si="0"/>
        <v>157</v>
      </c>
      <c r="O46" s="98">
        <f t="shared" si="1"/>
        <v>31595</v>
      </c>
      <c r="P46" s="60"/>
      <c r="Q46" s="60"/>
      <c r="R46" s="60"/>
    </row>
    <row r="47" spans="1:18" s="61" customFormat="1" ht="15">
      <c r="A47" s="6">
        <v>160</v>
      </c>
      <c r="B47" s="7" t="s">
        <v>56</v>
      </c>
      <c r="C47" s="8">
        <v>0</v>
      </c>
      <c r="D47" s="8">
        <v>0</v>
      </c>
      <c r="E47" s="8">
        <v>96473</v>
      </c>
      <c r="F47" s="8">
        <v>117039</v>
      </c>
      <c r="G47" s="8">
        <v>26331</v>
      </c>
      <c r="H47" s="8">
        <v>146280</v>
      </c>
      <c r="I47" s="8">
        <v>0</v>
      </c>
      <c r="J47" s="8">
        <v>0</v>
      </c>
      <c r="K47" s="8">
        <v>0</v>
      </c>
      <c r="L47" s="8">
        <v>0</v>
      </c>
      <c r="M47" s="8">
        <v>1420</v>
      </c>
      <c r="N47" s="60">
        <f t="shared" si="0"/>
        <v>0</v>
      </c>
      <c r="O47" s="98">
        <f t="shared" si="1"/>
        <v>387543</v>
      </c>
      <c r="P47" s="60"/>
      <c r="Q47" s="60"/>
      <c r="R47" s="60"/>
    </row>
    <row r="48" spans="1:18" s="61" customFormat="1" ht="30">
      <c r="A48" s="6">
        <v>170</v>
      </c>
      <c r="B48" s="7" t="s">
        <v>57</v>
      </c>
      <c r="C48" s="8">
        <v>0</v>
      </c>
      <c r="D48" s="8">
        <v>0</v>
      </c>
      <c r="E48" s="8">
        <v>0</v>
      </c>
      <c r="F48" s="8">
        <v>0</v>
      </c>
      <c r="G48" s="8">
        <v>2197</v>
      </c>
      <c r="H48" s="8">
        <v>0</v>
      </c>
      <c r="I48" s="8">
        <v>0</v>
      </c>
      <c r="J48" s="8">
        <v>1599</v>
      </c>
      <c r="K48" s="8">
        <v>446</v>
      </c>
      <c r="L48" s="8">
        <v>0</v>
      </c>
      <c r="M48" s="8">
        <v>0</v>
      </c>
      <c r="N48" s="60">
        <f t="shared" si="0"/>
        <v>1153</v>
      </c>
      <c r="O48" s="98">
        <f t="shared" si="1"/>
        <v>5395</v>
      </c>
      <c r="P48" s="60"/>
      <c r="Q48" s="60"/>
      <c r="R48" s="60"/>
    </row>
    <row r="49" spans="1:18" s="61" customFormat="1" ht="15">
      <c r="A49" s="6">
        <v>171</v>
      </c>
      <c r="B49" s="7" t="s">
        <v>58</v>
      </c>
      <c r="C49" s="8">
        <v>0</v>
      </c>
      <c r="D49" s="8">
        <v>0</v>
      </c>
      <c r="E49" s="8">
        <v>9395</v>
      </c>
      <c r="F49" s="8">
        <v>14124</v>
      </c>
      <c r="G49" s="8">
        <v>76</v>
      </c>
      <c r="H49" s="8">
        <v>14812</v>
      </c>
      <c r="I49" s="8">
        <v>0</v>
      </c>
      <c r="J49" s="8">
        <v>3261</v>
      </c>
      <c r="K49" s="8">
        <v>0</v>
      </c>
      <c r="L49" s="8">
        <v>0</v>
      </c>
      <c r="M49" s="8">
        <v>1157</v>
      </c>
      <c r="N49" s="60">
        <f t="shared" si="0"/>
        <v>3261</v>
      </c>
      <c r="O49" s="98">
        <f t="shared" si="1"/>
        <v>46086</v>
      </c>
      <c r="P49" s="60"/>
      <c r="Q49" s="60"/>
      <c r="R49" s="60"/>
    </row>
    <row r="50" spans="1:18" s="61" customFormat="1" ht="15">
      <c r="A50" s="6">
        <v>180</v>
      </c>
      <c r="B50" s="7" t="s">
        <v>59</v>
      </c>
      <c r="C50" s="8">
        <v>0</v>
      </c>
      <c r="D50" s="8">
        <v>0</v>
      </c>
      <c r="E50" s="8">
        <v>39461</v>
      </c>
      <c r="F50" s="8">
        <v>26381</v>
      </c>
      <c r="G50" s="8">
        <v>0</v>
      </c>
      <c r="H50" s="8">
        <v>6814</v>
      </c>
      <c r="I50" s="8">
        <v>9417</v>
      </c>
      <c r="J50" s="8">
        <v>10619</v>
      </c>
      <c r="K50" s="8">
        <v>67</v>
      </c>
      <c r="L50" s="8">
        <v>0</v>
      </c>
      <c r="M50" s="8">
        <v>2214</v>
      </c>
      <c r="N50" s="60">
        <f t="shared" si="0"/>
        <v>10552</v>
      </c>
      <c r="O50" s="98">
        <f t="shared" si="1"/>
        <v>105525</v>
      </c>
      <c r="P50" s="60"/>
      <c r="Q50" s="60"/>
      <c r="R50" s="60"/>
    </row>
    <row r="51" spans="1:18" s="61" customFormat="1" ht="15">
      <c r="A51" s="6">
        <v>182</v>
      </c>
      <c r="B51" s="7" t="s">
        <v>60</v>
      </c>
      <c r="C51" s="8">
        <v>0</v>
      </c>
      <c r="D51" s="8">
        <v>0</v>
      </c>
      <c r="E51" s="8">
        <v>13060</v>
      </c>
      <c r="F51" s="8">
        <v>17463</v>
      </c>
      <c r="G51" s="8">
        <v>0</v>
      </c>
      <c r="H51" s="8">
        <v>0</v>
      </c>
      <c r="I51" s="8">
        <v>0</v>
      </c>
      <c r="J51" s="8">
        <v>3264</v>
      </c>
      <c r="K51" s="8">
        <v>0</v>
      </c>
      <c r="L51" s="8">
        <v>0</v>
      </c>
      <c r="M51" s="8">
        <v>565</v>
      </c>
      <c r="N51" s="60">
        <f t="shared" si="0"/>
        <v>3264</v>
      </c>
      <c r="O51" s="98">
        <f t="shared" si="1"/>
        <v>37616</v>
      </c>
      <c r="P51" s="60"/>
      <c r="Q51" s="60"/>
      <c r="R51" s="60"/>
    </row>
    <row r="52" spans="1:18" s="61" customFormat="1" ht="15">
      <c r="A52" s="6">
        <v>186</v>
      </c>
      <c r="B52" s="7" t="s">
        <v>61</v>
      </c>
      <c r="C52" s="8">
        <v>0</v>
      </c>
      <c r="D52" s="8">
        <v>0</v>
      </c>
      <c r="E52" s="8">
        <v>32698</v>
      </c>
      <c r="F52" s="8">
        <v>11277</v>
      </c>
      <c r="G52" s="8">
        <v>488</v>
      </c>
      <c r="H52" s="8">
        <v>0</v>
      </c>
      <c r="I52" s="8">
        <v>0</v>
      </c>
      <c r="J52" s="8">
        <v>7492</v>
      </c>
      <c r="K52" s="8">
        <v>0</v>
      </c>
      <c r="L52" s="8">
        <v>0</v>
      </c>
      <c r="M52" s="8">
        <v>1282</v>
      </c>
      <c r="N52" s="60">
        <f t="shared" si="0"/>
        <v>7492</v>
      </c>
      <c r="O52" s="98">
        <f t="shared" si="1"/>
        <v>60729</v>
      </c>
      <c r="P52" s="60"/>
      <c r="Q52" s="60"/>
      <c r="R52" s="60"/>
    </row>
    <row r="53" spans="1:18" s="61" customFormat="1" ht="15">
      <c r="A53" s="6">
        <v>187</v>
      </c>
      <c r="B53" s="7" t="s">
        <v>62</v>
      </c>
      <c r="C53" s="8">
        <v>0</v>
      </c>
      <c r="D53" s="8">
        <v>0</v>
      </c>
      <c r="E53" s="8">
        <v>8504</v>
      </c>
      <c r="F53" s="8">
        <v>17915</v>
      </c>
      <c r="G53" s="8">
        <v>0</v>
      </c>
      <c r="H53" s="8">
        <v>5407</v>
      </c>
      <c r="I53" s="8">
        <v>0</v>
      </c>
      <c r="J53" s="8">
        <v>4396</v>
      </c>
      <c r="K53" s="8">
        <v>0</v>
      </c>
      <c r="L53" s="8">
        <v>0</v>
      </c>
      <c r="M53" s="8">
        <v>259</v>
      </c>
      <c r="N53" s="60">
        <f t="shared" si="0"/>
        <v>4396</v>
      </c>
      <c r="O53" s="98">
        <f t="shared" si="1"/>
        <v>40877</v>
      </c>
      <c r="P53" s="60"/>
      <c r="Q53" s="60"/>
      <c r="R53" s="60"/>
    </row>
    <row r="54" spans="1:18" s="61" customFormat="1" ht="15">
      <c r="A54" s="6">
        <v>190</v>
      </c>
      <c r="B54" s="7" t="s">
        <v>63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427</v>
      </c>
      <c r="K54" s="8">
        <v>0</v>
      </c>
      <c r="L54" s="8">
        <v>0</v>
      </c>
      <c r="M54" s="8">
        <v>0</v>
      </c>
      <c r="N54" s="60">
        <f t="shared" si="0"/>
        <v>427</v>
      </c>
      <c r="O54" s="98">
        <f t="shared" si="1"/>
        <v>854</v>
      </c>
      <c r="P54" s="60"/>
      <c r="Q54" s="60"/>
      <c r="R54" s="60"/>
    </row>
    <row r="55" spans="1:18" s="61" customFormat="1" ht="15">
      <c r="A55" s="6">
        <v>200</v>
      </c>
      <c r="B55" s="7" t="s">
        <v>64</v>
      </c>
      <c r="C55" s="8">
        <v>0</v>
      </c>
      <c r="D55" s="8">
        <v>0</v>
      </c>
      <c r="E55" s="8">
        <v>4357</v>
      </c>
      <c r="F55" s="8">
        <v>10796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65</v>
      </c>
      <c r="N55" s="60">
        <f t="shared" si="0"/>
        <v>0</v>
      </c>
      <c r="O55" s="98">
        <f t="shared" si="1"/>
        <v>15218</v>
      </c>
      <c r="P55" s="60"/>
      <c r="Q55" s="60"/>
      <c r="R55" s="60"/>
    </row>
    <row r="56" spans="1:18" s="61" customFormat="1" ht="30">
      <c r="A56" s="6">
        <v>201</v>
      </c>
      <c r="B56" s="7" t="s">
        <v>65</v>
      </c>
      <c r="C56" s="8">
        <v>0</v>
      </c>
      <c r="D56" s="8">
        <v>0</v>
      </c>
      <c r="E56" s="8">
        <v>29969</v>
      </c>
      <c r="F56" s="8">
        <v>28531</v>
      </c>
      <c r="G56" s="8">
        <v>1730</v>
      </c>
      <c r="H56" s="8">
        <v>327929</v>
      </c>
      <c r="I56" s="8"/>
      <c r="J56" s="8">
        <v>0</v>
      </c>
      <c r="K56" s="8">
        <v>0</v>
      </c>
      <c r="L56" s="8">
        <v>0</v>
      </c>
      <c r="M56" s="8">
        <v>0</v>
      </c>
      <c r="N56" s="60">
        <f t="shared" si="0"/>
        <v>0</v>
      </c>
      <c r="O56" s="98">
        <f t="shared" si="1"/>
        <v>388159</v>
      </c>
      <c r="P56" s="60"/>
      <c r="Q56" s="60"/>
      <c r="R56" s="60"/>
    </row>
    <row r="57" spans="1:18" s="61" customFormat="1" ht="15">
      <c r="A57" s="6">
        <v>204</v>
      </c>
      <c r="B57" s="7" t="s">
        <v>66</v>
      </c>
      <c r="C57" s="8">
        <v>0</v>
      </c>
      <c r="D57" s="8">
        <v>0</v>
      </c>
      <c r="E57" s="8">
        <v>86313</v>
      </c>
      <c r="F57" s="8">
        <v>98568</v>
      </c>
      <c r="G57" s="8">
        <v>27516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1619</v>
      </c>
      <c r="N57" s="60">
        <f t="shared" si="0"/>
        <v>0</v>
      </c>
      <c r="O57" s="98">
        <f t="shared" si="1"/>
        <v>214016</v>
      </c>
      <c r="P57" s="60"/>
      <c r="Q57" s="60"/>
      <c r="R57" s="60"/>
    </row>
    <row r="58" spans="1:18" s="61" customFormat="1" ht="15">
      <c r="A58" s="6">
        <v>205</v>
      </c>
      <c r="B58" s="7" t="s">
        <v>67</v>
      </c>
      <c r="C58" s="8">
        <v>0</v>
      </c>
      <c r="D58" s="8">
        <v>0</v>
      </c>
      <c r="E58" s="8">
        <v>11182</v>
      </c>
      <c r="F58" s="8">
        <v>12351</v>
      </c>
      <c r="G58" s="8">
        <v>3117</v>
      </c>
      <c r="H58" s="8">
        <v>188948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60">
        <f t="shared" si="0"/>
        <v>0</v>
      </c>
      <c r="O58" s="98">
        <f t="shared" si="1"/>
        <v>215598</v>
      </c>
      <c r="P58" s="60"/>
      <c r="Q58" s="60"/>
      <c r="R58" s="60"/>
    </row>
    <row r="59" spans="1:18" s="61" customFormat="1" ht="15">
      <c r="A59" s="6">
        <v>211</v>
      </c>
      <c r="B59" s="7" t="s">
        <v>68</v>
      </c>
      <c r="C59" s="8">
        <v>0</v>
      </c>
      <c r="D59" s="8">
        <v>0</v>
      </c>
      <c r="E59" s="8">
        <v>20719</v>
      </c>
      <c r="F59" s="8">
        <v>35786</v>
      </c>
      <c r="G59" s="8">
        <v>1450</v>
      </c>
      <c r="H59" s="8">
        <v>282101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60">
        <f t="shared" si="0"/>
        <v>0</v>
      </c>
      <c r="O59" s="98">
        <f t="shared" si="1"/>
        <v>340056</v>
      </c>
      <c r="P59" s="60"/>
      <c r="Q59" s="60"/>
      <c r="R59" s="60"/>
    </row>
    <row r="60" spans="1:18" s="61" customFormat="1" ht="15">
      <c r="A60" s="6">
        <v>214</v>
      </c>
      <c r="B60" s="7" t="s">
        <v>69</v>
      </c>
      <c r="C60" s="8">
        <v>0</v>
      </c>
      <c r="D60" s="8">
        <v>0</v>
      </c>
      <c r="E60" s="8">
        <v>14239</v>
      </c>
      <c r="F60" s="8">
        <v>15598</v>
      </c>
      <c r="G60" s="8">
        <v>4248</v>
      </c>
      <c r="H60" s="8">
        <v>264005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60">
        <f t="shared" si="0"/>
        <v>0</v>
      </c>
      <c r="O60" s="98">
        <f t="shared" si="1"/>
        <v>298090</v>
      </c>
      <c r="P60" s="60"/>
      <c r="Q60" s="60"/>
      <c r="R60" s="60"/>
    </row>
    <row r="61" spans="1:18" s="61" customFormat="1" ht="15">
      <c r="A61" s="6">
        <v>217</v>
      </c>
      <c r="B61" s="7" t="s">
        <v>70</v>
      </c>
      <c r="C61" s="8">
        <v>0</v>
      </c>
      <c r="D61" s="8">
        <v>0</v>
      </c>
      <c r="E61" s="8">
        <v>251670</v>
      </c>
      <c r="F61" s="8">
        <v>253596</v>
      </c>
      <c r="G61" s="8">
        <v>74865</v>
      </c>
      <c r="H61" s="8">
        <v>0</v>
      </c>
      <c r="I61" s="8">
        <v>8406</v>
      </c>
      <c r="J61" s="8">
        <v>0</v>
      </c>
      <c r="K61" s="8">
        <v>0</v>
      </c>
      <c r="L61" s="8">
        <v>0</v>
      </c>
      <c r="M61" s="8">
        <v>6269</v>
      </c>
      <c r="N61" s="60">
        <f t="shared" si="0"/>
        <v>0</v>
      </c>
      <c r="O61" s="98">
        <f t="shared" si="1"/>
        <v>594806</v>
      </c>
      <c r="P61" s="60"/>
      <c r="Q61" s="60"/>
      <c r="R61" s="60"/>
    </row>
    <row r="62" spans="1:18" s="61" customFormat="1" ht="15">
      <c r="A62" s="6">
        <v>223</v>
      </c>
      <c r="B62" s="7" t="s">
        <v>71</v>
      </c>
      <c r="C62" s="8">
        <v>0</v>
      </c>
      <c r="D62" s="8">
        <v>0</v>
      </c>
      <c r="E62" s="8">
        <v>29988</v>
      </c>
      <c r="F62" s="8">
        <v>32847</v>
      </c>
      <c r="G62" s="8">
        <v>12338</v>
      </c>
      <c r="H62" s="8">
        <v>429152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60">
        <f t="shared" si="0"/>
        <v>0</v>
      </c>
      <c r="O62" s="98">
        <f t="shared" si="1"/>
        <v>504325</v>
      </c>
      <c r="P62" s="60"/>
      <c r="Q62" s="60"/>
      <c r="R62" s="60"/>
    </row>
    <row r="63" spans="1:18" s="61" customFormat="1" ht="15">
      <c r="A63" s="6">
        <v>225</v>
      </c>
      <c r="B63" s="7" t="s">
        <v>72</v>
      </c>
      <c r="C63" s="8">
        <v>0</v>
      </c>
      <c r="D63" s="8">
        <v>0</v>
      </c>
      <c r="E63" s="8">
        <v>52962</v>
      </c>
      <c r="F63" s="8">
        <v>62252</v>
      </c>
      <c r="G63" s="8">
        <v>13908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1911</v>
      </c>
      <c r="N63" s="60">
        <f t="shared" si="0"/>
        <v>0</v>
      </c>
      <c r="O63" s="98">
        <f t="shared" si="1"/>
        <v>131033</v>
      </c>
      <c r="P63" s="60"/>
      <c r="Q63" s="60"/>
      <c r="R63" s="60"/>
    </row>
    <row r="64" spans="1:18" s="61" customFormat="1" ht="15">
      <c r="A64" s="6">
        <v>230</v>
      </c>
      <c r="B64" s="7" t="s">
        <v>73</v>
      </c>
      <c r="C64" s="8">
        <v>0</v>
      </c>
      <c r="D64" s="8">
        <v>0</v>
      </c>
      <c r="E64" s="8">
        <v>167940</v>
      </c>
      <c r="F64" s="8">
        <v>192252</v>
      </c>
      <c r="G64" s="8">
        <v>51444</v>
      </c>
      <c r="H64" s="8">
        <v>10991</v>
      </c>
      <c r="I64" s="8">
        <v>11157</v>
      </c>
      <c r="J64" s="8">
        <v>0</v>
      </c>
      <c r="K64" s="8">
        <v>0</v>
      </c>
      <c r="L64" s="8">
        <v>0</v>
      </c>
      <c r="M64" s="8">
        <v>5486</v>
      </c>
      <c r="N64" s="60">
        <f t="shared" si="0"/>
        <v>0</v>
      </c>
      <c r="O64" s="98">
        <f t="shared" si="1"/>
        <v>439270</v>
      </c>
      <c r="P64" s="60"/>
      <c r="Q64" s="60"/>
      <c r="R64" s="60"/>
    </row>
    <row r="65" spans="1:18" s="61" customFormat="1" ht="15">
      <c r="A65" s="6">
        <v>231</v>
      </c>
      <c r="B65" s="7" t="s">
        <v>74</v>
      </c>
      <c r="C65" s="8">
        <v>0</v>
      </c>
      <c r="D65" s="8">
        <v>0</v>
      </c>
      <c r="E65" s="8">
        <v>23310</v>
      </c>
      <c r="F65" s="8">
        <v>25742</v>
      </c>
      <c r="G65" s="8">
        <v>6497</v>
      </c>
      <c r="H65" s="8">
        <v>322791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60">
        <f t="shared" si="0"/>
        <v>0</v>
      </c>
      <c r="O65" s="98">
        <f t="shared" si="1"/>
        <v>378340</v>
      </c>
      <c r="P65" s="60"/>
      <c r="Q65" s="60"/>
      <c r="R65" s="60"/>
    </row>
    <row r="66" spans="1:18" s="61" customFormat="1" ht="15">
      <c r="A66" s="6">
        <v>233</v>
      </c>
      <c r="B66" s="7" t="s">
        <v>75</v>
      </c>
      <c r="C66" s="8">
        <v>0</v>
      </c>
      <c r="D66" s="8">
        <v>0</v>
      </c>
      <c r="E66" s="8">
        <v>128615</v>
      </c>
      <c r="F66" s="8">
        <v>152764</v>
      </c>
      <c r="G66" s="8">
        <v>35846</v>
      </c>
      <c r="H66" s="8">
        <v>135487</v>
      </c>
      <c r="I66" s="8">
        <v>2628</v>
      </c>
      <c r="J66" s="8">
        <v>0</v>
      </c>
      <c r="K66" s="8">
        <v>0</v>
      </c>
      <c r="L66" s="8">
        <v>0</v>
      </c>
      <c r="M66" s="8">
        <v>3412</v>
      </c>
      <c r="N66" s="60">
        <f t="shared" si="0"/>
        <v>0</v>
      </c>
      <c r="O66" s="98">
        <f t="shared" si="1"/>
        <v>458752</v>
      </c>
      <c r="P66" s="60"/>
      <c r="Q66" s="60"/>
      <c r="R66" s="60"/>
    </row>
    <row r="67" spans="1:18" s="61" customFormat="1" ht="15">
      <c r="A67" s="6">
        <v>234</v>
      </c>
      <c r="B67" s="7" t="s">
        <v>76</v>
      </c>
      <c r="C67" s="8">
        <v>0</v>
      </c>
      <c r="D67" s="8">
        <v>0</v>
      </c>
      <c r="E67" s="8">
        <v>136325</v>
      </c>
      <c r="F67" s="8">
        <v>145282</v>
      </c>
      <c r="G67" s="8">
        <v>35864</v>
      </c>
      <c r="H67" s="8">
        <v>93224</v>
      </c>
      <c r="I67" s="8">
        <v>12</v>
      </c>
      <c r="J67" s="8">
        <v>0</v>
      </c>
      <c r="K67" s="8">
        <v>0</v>
      </c>
      <c r="L67" s="8">
        <v>0</v>
      </c>
      <c r="M67" s="8">
        <v>2122</v>
      </c>
      <c r="N67" s="60">
        <f t="shared" si="0"/>
        <v>0</v>
      </c>
      <c r="O67" s="98">
        <f t="shared" si="1"/>
        <v>412829</v>
      </c>
      <c r="P67" s="60"/>
      <c r="Q67" s="60"/>
      <c r="R67" s="60"/>
    </row>
    <row r="68" spans="1:18" s="61" customFormat="1" ht="15">
      <c r="A68" s="6">
        <v>237</v>
      </c>
      <c r="B68" s="7" t="s">
        <v>77</v>
      </c>
      <c r="C68" s="8">
        <v>0</v>
      </c>
      <c r="D68" s="8">
        <v>0</v>
      </c>
      <c r="E68" s="8">
        <v>159865</v>
      </c>
      <c r="F68" s="8">
        <v>182427</v>
      </c>
      <c r="G68" s="8">
        <v>48844</v>
      </c>
      <c r="H68" s="8">
        <v>20300</v>
      </c>
      <c r="I68" s="8">
        <v>32043</v>
      </c>
      <c r="J68" s="8">
        <v>0</v>
      </c>
      <c r="K68" s="8">
        <v>0</v>
      </c>
      <c r="L68" s="8">
        <v>0</v>
      </c>
      <c r="M68" s="8">
        <v>4586</v>
      </c>
      <c r="N68" s="60">
        <f t="shared" si="0"/>
        <v>0</v>
      </c>
      <c r="O68" s="98">
        <f t="shared" si="1"/>
        <v>448065</v>
      </c>
      <c r="P68" s="60"/>
      <c r="Q68" s="60"/>
      <c r="R68" s="60"/>
    </row>
    <row r="69" spans="1:18" s="61" customFormat="1" ht="30">
      <c r="A69" s="6">
        <v>238</v>
      </c>
      <c r="B69" s="7" t="s">
        <v>78</v>
      </c>
      <c r="C69" s="8">
        <v>0</v>
      </c>
      <c r="D69" s="8">
        <v>0</v>
      </c>
      <c r="E69" s="8">
        <v>51557</v>
      </c>
      <c r="F69" s="8">
        <v>39657</v>
      </c>
      <c r="G69" s="8">
        <v>2941</v>
      </c>
      <c r="H69" s="8">
        <v>528805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60">
        <f t="shared" si="0"/>
        <v>0</v>
      </c>
      <c r="O69" s="98">
        <f t="shared" si="1"/>
        <v>622960</v>
      </c>
      <c r="P69" s="60"/>
      <c r="Q69" s="60"/>
      <c r="R69" s="60"/>
    </row>
    <row r="70" spans="1:18" s="61" customFormat="1" ht="15">
      <c r="A70" s="6">
        <v>240</v>
      </c>
      <c r="B70" s="7" t="s">
        <v>79</v>
      </c>
      <c r="C70" s="8">
        <v>0</v>
      </c>
      <c r="D70" s="8">
        <v>0</v>
      </c>
      <c r="E70" s="8">
        <v>7627</v>
      </c>
      <c r="F70" s="8">
        <v>8425</v>
      </c>
      <c r="G70" s="8">
        <v>2126</v>
      </c>
      <c r="H70" s="8">
        <v>130301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60">
        <f t="shared" si="0"/>
        <v>0</v>
      </c>
      <c r="O70" s="98">
        <f t="shared" si="1"/>
        <v>148479</v>
      </c>
      <c r="P70" s="60"/>
      <c r="Q70" s="60"/>
      <c r="R70" s="60"/>
    </row>
    <row r="71" spans="1:18" s="61" customFormat="1" ht="15">
      <c r="A71" s="6">
        <v>241</v>
      </c>
      <c r="B71" s="7" t="s">
        <v>80</v>
      </c>
      <c r="C71" s="8">
        <v>0</v>
      </c>
      <c r="D71" s="8">
        <v>0</v>
      </c>
      <c r="E71" s="8">
        <v>86915</v>
      </c>
      <c r="F71" s="8">
        <v>105989</v>
      </c>
      <c r="G71" s="8">
        <v>24482</v>
      </c>
      <c r="H71" s="8">
        <v>87885</v>
      </c>
      <c r="I71" s="8">
        <v>279774</v>
      </c>
      <c r="J71" s="8">
        <v>0</v>
      </c>
      <c r="K71" s="8">
        <v>0</v>
      </c>
      <c r="L71" s="8">
        <v>0</v>
      </c>
      <c r="M71" s="8">
        <v>2973</v>
      </c>
      <c r="N71" s="60">
        <f t="shared" si="0"/>
        <v>0</v>
      </c>
      <c r="O71" s="98">
        <f t="shared" si="1"/>
        <v>588018</v>
      </c>
      <c r="P71" s="60"/>
      <c r="Q71" s="60"/>
      <c r="R71" s="60"/>
    </row>
    <row r="72" spans="1:18" s="61" customFormat="1" ht="15">
      <c r="A72" s="6">
        <v>260</v>
      </c>
      <c r="B72" s="7" t="s">
        <v>81</v>
      </c>
      <c r="C72" s="8">
        <v>0</v>
      </c>
      <c r="D72" s="8">
        <v>0</v>
      </c>
      <c r="E72" s="8">
        <v>156030</v>
      </c>
      <c r="F72" s="8">
        <v>171306</v>
      </c>
      <c r="G72" s="8">
        <v>46425</v>
      </c>
      <c r="H72" s="8">
        <v>0</v>
      </c>
      <c r="I72" s="8">
        <v>1389</v>
      </c>
      <c r="J72" s="8">
        <v>0</v>
      </c>
      <c r="K72" s="8">
        <v>0</v>
      </c>
      <c r="L72" s="8">
        <v>0</v>
      </c>
      <c r="M72" s="8">
        <v>4464</v>
      </c>
      <c r="N72" s="60">
        <f t="shared" si="0"/>
        <v>0</v>
      </c>
      <c r="O72" s="98">
        <f t="shared" si="1"/>
        <v>379614</v>
      </c>
      <c r="P72" s="60"/>
      <c r="Q72" s="60"/>
      <c r="R72" s="60"/>
    </row>
    <row r="73" spans="1:18" s="61" customFormat="1" ht="15">
      <c r="A73" s="6">
        <v>265</v>
      </c>
      <c r="B73" s="7" t="s">
        <v>82</v>
      </c>
      <c r="C73" s="8">
        <v>0</v>
      </c>
      <c r="D73" s="8">
        <v>0</v>
      </c>
      <c r="E73" s="8">
        <v>79836</v>
      </c>
      <c r="F73" s="8">
        <v>98485</v>
      </c>
      <c r="G73" s="8">
        <v>20767</v>
      </c>
      <c r="H73" s="8">
        <v>105725</v>
      </c>
      <c r="I73" s="8">
        <v>0</v>
      </c>
      <c r="J73" s="8">
        <v>0</v>
      </c>
      <c r="K73" s="8">
        <v>0</v>
      </c>
      <c r="L73" s="8">
        <v>0</v>
      </c>
      <c r="M73" s="8">
        <v>1221</v>
      </c>
      <c r="N73" s="60">
        <f t="shared" si="0"/>
        <v>0</v>
      </c>
      <c r="O73" s="98">
        <f t="shared" si="1"/>
        <v>306034</v>
      </c>
      <c r="P73" s="60"/>
      <c r="Q73" s="60"/>
      <c r="R73" s="60"/>
    </row>
    <row r="74" spans="1:18" s="61" customFormat="1" ht="15">
      <c r="A74" s="6">
        <v>267</v>
      </c>
      <c r="B74" s="7" t="s">
        <v>83</v>
      </c>
      <c r="C74" s="8">
        <v>0</v>
      </c>
      <c r="D74" s="8">
        <v>0</v>
      </c>
      <c r="E74" s="8">
        <v>135525</v>
      </c>
      <c r="F74" s="8">
        <v>146782</v>
      </c>
      <c r="G74" s="8">
        <v>38212</v>
      </c>
      <c r="H74" s="8">
        <v>0</v>
      </c>
      <c r="I74" s="8">
        <v>16809</v>
      </c>
      <c r="J74" s="8">
        <v>0</v>
      </c>
      <c r="K74" s="8">
        <v>0</v>
      </c>
      <c r="L74" s="8">
        <v>0</v>
      </c>
      <c r="M74" s="8">
        <v>3270</v>
      </c>
      <c r="N74" s="60">
        <f t="shared" si="0"/>
        <v>0</v>
      </c>
      <c r="O74" s="98">
        <f t="shared" si="1"/>
        <v>340598</v>
      </c>
      <c r="P74" s="60"/>
      <c r="Q74" s="60"/>
      <c r="R74" s="60"/>
    </row>
    <row r="75" spans="1:18" s="61" customFormat="1" ht="15">
      <c r="A75" s="6">
        <v>268</v>
      </c>
      <c r="B75" s="7" t="s">
        <v>84</v>
      </c>
      <c r="C75" s="8">
        <v>0</v>
      </c>
      <c r="D75" s="8">
        <v>0</v>
      </c>
      <c r="E75" s="8">
        <v>85835</v>
      </c>
      <c r="F75" s="8">
        <v>103005</v>
      </c>
      <c r="G75" s="8">
        <v>26455</v>
      </c>
      <c r="H75" s="8">
        <v>12993</v>
      </c>
      <c r="I75" s="8">
        <v>234204</v>
      </c>
      <c r="J75" s="8">
        <v>0</v>
      </c>
      <c r="K75" s="8">
        <v>0</v>
      </c>
      <c r="L75" s="8">
        <v>0</v>
      </c>
      <c r="M75" s="8">
        <v>2551</v>
      </c>
      <c r="N75" s="60">
        <f t="shared" si="0"/>
        <v>0</v>
      </c>
      <c r="O75" s="98">
        <f t="shared" si="1"/>
        <v>465043</v>
      </c>
      <c r="P75" s="60"/>
      <c r="Q75" s="60"/>
      <c r="R75" s="60"/>
    </row>
    <row r="76" spans="1:18" s="61" customFormat="1" ht="15">
      <c r="A76" s="6">
        <v>269</v>
      </c>
      <c r="B76" s="7" t="s">
        <v>85</v>
      </c>
      <c r="C76" s="8">
        <v>0</v>
      </c>
      <c r="D76" s="8">
        <v>0</v>
      </c>
      <c r="E76" s="8">
        <v>159436</v>
      </c>
      <c r="F76" s="8">
        <v>182010</v>
      </c>
      <c r="G76" s="8">
        <v>43842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4128</v>
      </c>
      <c r="N76" s="60">
        <f t="shared" si="0"/>
        <v>0</v>
      </c>
      <c r="O76" s="98">
        <f t="shared" si="1"/>
        <v>389416</v>
      </c>
      <c r="P76" s="60"/>
      <c r="Q76" s="60"/>
      <c r="R76" s="60"/>
    </row>
    <row r="77" spans="1:18" s="61" customFormat="1" ht="15">
      <c r="A77" s="6">
        <v>270</v>
      </c>
      <c r="B77" s="7" t="s">
        <v>86</v>
      </c>
      <c r="C77" s="8">
        <v>0</v>
      </c>
      <c r="D77" s="8">
        <v>0</v>
      </c>
      <c r="E77" s="8">
        <v>22155</v>
      </c>
      <c r="F77" s="8">
        <v>117858</v>
      </c>
      <c r="G77" s="8">
        <v>0</v>
      </c>
      <c r="H77" s="8">
        <v>641480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60">
        <f t="shared" si="0"/>
        <v>0</v>
      </c>
      <c r="O77" s="98">
        <f t="shared" si="1"/>
        <v>781493</v>
      </c>
      <c r="P77" s="60"/>
      <c r="Q77" s="60"/>
      <c r="R77" s="60"/>
    </row>
    <row r="78" spans="1:18" s="61" customFormat="1" ht="15">
      <c r="A78" s="6">
        <v>272</v>
      </c>
      <c r="B78" s="7" t="s">
        <v>87</v>
      </c>
      <c r="C78" s="8">
        <v>0</v>
      </c>
      <c r="D78" s="8">
        <v>0</v>
      </c>
      <c r="E78" s="8">
        <v>1044</v>
      </c>
      <c r="F78" s="8">
        <v>0</v>
      </c>
      <c r="G78" s="8">
        <v>0</v>
      </c>
      <c r="H78" s="8">
        <v>6104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60">
        <f t="shared" si="0"/>
        <v>0</v>
      </c>
      <c r="O78" s="98">
        <f t="shared" si="1"/>
        <v>7148</v>
      </c>
      <c r="P78" s="60"/>
      <c r="Q78" s="60"/>
      <c r="R78" s="60"/>
    </row>
    <row r="79" spans="1:18" s="61" customFormat="1" ht="30" hidden="1">
      <c r="A79" s="6">
        <v>274</v>
      </c>
      <c r="B79" s="7" t="s">
        <v>88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60">
        <f t="shared" si="0"/>
        <v>0</v>
      </c>
      <c r="O79" s="98">
        <f t="shared" si="1"/>
        <v>0</v>
      </c>
      <c r="P79" s="60"/>
      <c r="Q79" s="60"/>
      <c r="R79" s="60"/>
    </row>
    <row r="80" spans="1:18" s="61" customFormat="1" ht="15">
      <c r="A80" s="6">
        <v>282</v>
      </c>
      <c r="B80" s="7" t="s">
        <v>89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1797</v>
      </c>
      <c r="J80" s="8">
        <v>0</v>
      </c>
      <c r="K80" s="8">
        <v>0</v>
      </c>
      <c r="L80" s="8">
        <v>0</v>
      </c>
      <c r="M80" s="8">
        <v>0</v>
      </c>
      <c r="N80" s="60">
        <f t="shared" si="0"/>
        <v>0</v>
      </c>
      <c r="O80" s="98">
        <f t="shared" si="1"/>
        <v>1797</v>
      </c>
      <c r="P80" s="60"/>
      <c r="Q80" s="60"/>
      <c r="R80" s="60"/>
    </row>
    <row r="81" spans="1:18" s="61" customFormat="1" ht="15">
      <c r="A81" s="6">
        <v>284</v>
      </c>
      <c r="B81" s="7" t="s">
        <v>90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142270</v>
      </c>
      <c r="J81" s="8">
        <v>1086</v>
      </c>
      <c r="K81" s="8">
        <v>196</v>
      </c>
      <c r="L81" s="8">
        <v>0</v>
      </c>
      <c r="M81" s="8">
        <v>3440</v>
      </c>
      <c r="N81" s="60">
        <f t="shared" ref="N81:N144" si="2">J81-K81</f>
        <v>890</v>
      </c>
      <c r="O81" s="98">
        <f t="shared" ref="O81:O144" si="3">SUM(C81:N81)</f>
        <v>147882</v>
      </c>
      <c r="P81" s="60"/>
      <c r="Q81" s="60"/>
      <c r="R81" s="60"/>
    </row>
    <row r="82" spans="1:18" s="61" customFormat="1" ht="15">
      <c r="A82" s="6">
        <v>288</v>
      </c>
      <c r="B82" s="7" t="s">
        <v>91</v>
      </c>
      <c r="C82" s="8">
        <v>0</v>
      </c>
      <c r="D82" s="8">
        <v>0</v>
      </c>
      <c r="E82" s="8">
        <v>163</v>
      </c>
      <c r="F82" s="8">
        <v>0</v>
      </c>
      <c r="G82" s="8">
        <v>0</v>
      </c>
      <c r="H82" s="8">
        <v>954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60">
        <f t="shared" si="2"/>
        <v>0</v>
      </c>
      <c r="O82" s="98">
        <f t="shared" si="3"/>
        <v>1117</v>
      </c>
      <c r="P82" s="60"/>
      <c r="Q82" s="60"/>
      <c r="R82" s="60"/>
    </row>
    <row r="83" spans="1:18" s="61" customFormat="1" ht="60">
      <c r="A83" s="6">
        <v>300</v>
      </c>
      <c r="B83" s="7" t="s">
        <v>92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3314</v>
      </c>
      <c r="K83" s="8">
        <v>1025</v>
      </c>
      <c r="L83" s="8">
        <v>0</v>
      </c>
      <c r="M83" s="8">
        <v>839</v>
      </c>
      <c r="N83" s="60">
        <f t="shared" si="2"/>
        <v>2289</v>
      </c>
      <c r="O83" s="98">
        <f t="shared" si="3"/>
        <v>7467</v>
      </c>
      <c r="P83" s="60"/>
      <c r="Q83" s="60"/>
      <c r="R83" s="60"/>
    </row>
    <row r="84" spans="1:18" s="61" customFormat="1" ht="15">
      <c r="A84" s="6">
        <v>313</v>
      </c>
      <c r="B84" s="7" t="s">
        <v>93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454</v>
      </c>
      <c r="K84" s="8">
        <v>215</v>
      </c>
      <c r="L84" s="8">
        <v>0</v>
      </c>
      <c r="M84" s="8">
        <v>0</v>
      </c>
      <c r="N84" s="60">
        <f t="shared" si="2"/>
        <v>239</v>
      </c>
      <c r="O84" s="98">
        <f t="shared" si="3"/>
        <v>908</v>
      </c>
      <c r="P84" s="60"/>
      <c r="Q84" s="60"/>
      <c r="R84" s="60"/>
    </row>
    <row r="85" spans="1:18" s="61" customFormat="1" ht="15">
      <c r="A85" s="6">
        <v>315</v>
      </c>
      <c r="B85" s="7" t="s">
        <v>94</v>
      </c>
      <c r="C85" s="8">
        <v>0</v>
      </c>
      <c r="D85" s="8">
        <v>0</v>
      </c>
      <c r="E85" s="8">
        <v>644</v>
      </c>
      <c r="F85" s="8">
        <v>479</v>
      </c>
      <c r="G85" s="8">
        <v>0</v>
      </c>
      <c r="H85" s="8">
        <v>0</v>
      </c>
      <c r="I85" s="8">
        <v>0</v>
      </c>
      <c r="J85" s="8">
        <v>397</v>
      </c>
      <c r="K85" s="8">
        <v>0</v>
      </c>
      <c r="L85" s="8">
        <v>0</v>
      </c>
      <c r="M85" s="8">
        <v>0</v>
      </c>
      <c r="N85" s="60">
        <f t="shared" si="2"/>
        <v>397</v>
      </c>
      <c r="O85" s="98">
        <f t="shared" si="3"/>
        <v>1917</v>
      </c>
      <c r="P85" s="60"/>
      <c r="Q85" s="60"/>
      <c r="R85" s="60"/>
    </row>
    <row r="86" spans="1:18" s="61" customFormat="1" ht="15" hidden="1">
      <c r="A86" s="6">
        <v>317</v>
      </c>
      <c r="B86" s="7" t="s">
        <v>95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60">
        <f t="shared" si="2"/>
        <v>0</v>
      </c>
      <c r="O86" s="98">
        <f t="shared" si="3"/>
        <v>0</v>
      </c>
      <c r="P86" s="60"/>
      <c r="Q86" s="60"/>
      <c r="R86" s="60"/>
    </row>
    <row r="87" spans="1:18" s="61" customFormat="1" ht="15">
      <c r="A87" s="6">
        <v>325</v>
      </c>
      <c r="B87" s="7" t="s">
        <v>96</v>
      </c>
      <c r="C87" s="8">
        <v>0</v>
      </c>
      <c r="D87" s="8">
        <v>0</v>
      </c>
      <c r="E87" s="8">
        <v>120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3264</v>
      </c>
      <c r="N87" s="60">
        <f t="shared" si="2"/>
        <v>0</v>
      </c>
      <c r="O87" s="98">
        <f t="shared" si="3"/>
        <v>3384</v>
      </c>
      <c r="P87" s="60"/>
      <c r="Q87" s="60"/>
      <c r="R87" s="60"/>
    </row>
    <row r="88" spans="1:18" s="61" customFormat="1" ht="30">
      <c r="A88" s="6">
        <v>326</v>
      </c>
      <c r="B88" s="7" t="s">
        <v>97</v>
      </c>
      <c r="C88" s="8">
        <v>0</v>
      </c>
      <c r="D88" s="8">
        <v>0</v>
      </c>
      <c r="E88" s="8">
        <v>1473</v>
      </c>
      <c r="F88" s="8">
        <v>5677</v>
      </c>
      <c r="G88" s="8">
        <v>0</v>
      </c>
      <c r="H88" s="8">
        <v>0</v>
      </c>
      <c r="I88" s="8">
        <v>23080</v>
      </c>
      <c r="J88" s="8">
        <v>408</v>
      </c>
      <c r="K88" s="8">
        <v>251</v>
      </c>
      <c r="L88" s="8">
        <v>0</v>
      </c>
      <c r="M88" s="8">
        <v>0</v>
      </c>
      <c r="N88" s="60">
        <f t="shared" si="2"/>
        <v>157</v>
      </c>
      <c r="O88" s="98">
        <f t="shared" si="3"/>
        <v>31046</v>
      </c>
      <c r="P88" s="60"/>
      <c r="Q88" s="60"/>
      <c r="R88" s="60"/>
    </row>
    <row r="89" spans="1:18" s="61" customFormat="1" ht="15" hidden="1">
      <c r="A89" s="6">
        <v>327</v>
      </c>
      <c r="B89" s="7" t="s">
        <v>98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60">
        <f t="shared" si="2"/>
        <v>0</v>
      </c>
      <c r="O89" s="98">
        <f t="shared" si="3"/>
        <v>0</v>
      </c>
      <c r="P89" s="60"/>
      <c r="Q89" s="60"/>
      <c r="R89" s="60"/>
    </row>
    <row r="90" spans="1:18" s="61" customFormat="1" ht="30">
      <c r="A90" s="6">
        <v>329</v>
      </c>
      <c r="B90" s="7" t="s">
        <v>99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999</v>
      </c>
      <c r="J90" s="8">
        <v>374</v>
      </c>
      <c r="K90" s="8">
        <v>32</v>
      </c>
      <c r="L90" s="8">
        <v>0</v>
      </c>
      <c r="M90" s="8">
        <v>350</v>
      </c>
      <c r="N90" s="60">
        <f t="shared" si="2"/>
        <v>342</v>
      </c>
      <c r="O90" s="98">
        <f t="shared" si="3"/>
        <v>2097</v>
      </c>
      <c r="P90" s="60"/>
      <c r="Q90" s="60"/>
      <c r="R90" s="60"/>
    </row>
    <row r="91" spans="1:18" s="61" customFormat="1" ht="15" hidden="1">
      <c r="A91" s="6">
        <v>330</v>
      </c>
      <c r="B91" s="7" t="s">
        <v>100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60">
        <f t="shared" si="2"/>
        <v>0</v>
      </c>
      <c r="O91" s="98">
        <f t="shared" si="3"/>
        <v>0</v>
      </c>
      <c r="P91" s="60"/>
      <c r="Q91" s="60"/>
      <c r="R91" s="60"/>
    </row>
    <row r="92" spans="1:18" s="61" customFormat="1" ht="15">
      <c r="A92" s="6">
        <v>332</v>
      </c>
      <c r="B92" s="7" t="s">
        <v>101</v>
      </c>
      <c r="C92" s="8">
        <v>0</v>
      </c>
      <c r="D92" s="8">
        <v>0</v>
      </c>
      <c r="E92" s="8">
        <v>31</v>
      </c>
      <c r="F92" s="8">
        <v>156</v>
      </c>
      <c r="G92" s="8">
        <v>0</v>
      </c>
      <c r="H92" s="8">
        <v>0</v>
      </c>
      <c r="I92" s="8">
        <v>0</v>
      </c>
      <c r="J92" s="8">
        <v>118</v>
      </c>
      <c r="K92" s="8">
        <v>0</v>
      </c>
      <c r="L92" s="8">
        <v>0</v>
      </c>
      <c r="M92" s="8">
        <v>0</v>
      </c>
      <c r="N92" s="60">
        <f t="shared" si="2"/>
        <v>118</v>
      </c>
      <c r="O92" s="98">
        <f t="shared" si="3"/>
        <v>423</v>
      </c>
      <c r="P92" s="60"/>
      <c r="Q92" s="60"/>
      <c r="R92" s="60"/>
    </row>
    <row r="93" spans="1:18" s="61" customFormat="1" ht="15">
      <c r="A93" s="6">
        <v>333</v>
      </c>
      <c r="B93" s="7" t="s">
        <v>102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1266</v>
      </c>
      <c r="J93" s="8">
        <v>0</v>
      </c>
      <c r="K93" s="8">
        <v>0</v>
      </c>
      <c r="L93" s="8">
        <v>0</v>
      </c>
      <c r="M93" s="8">
        <v>0</v>
      </c>
      <c r="N93" s="60">
        <f t="shared" si="2"/>
        <v>0</v>
      </c>
      <c r="O93" s="98">
        <f t="shared" si="3"/>
        <v>1266</v>
      </c>
      <c r="P93" s="60"/>
      <c r="Q93" s="60"/>
      <c r="R93" s="60"/>
    </row>
    <row r="94" spans="1:18" s="61" customFormat="1" ht="15">
      <c r="A94" s="6">
        <v>337</v>
      </c>
      <c r="B94" s="7" t="s">
        <v>103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93</v>
      </c>
      <c r="N94" s="60">
        <f t="shared" si="2"/>
        <v>0</v>
      </c>
      <c r="O94" s="98">
        <f t="shared" si="3"/>
        <v>93</v>
      </c>
      <c r="P94" s="60"/>
      <c r="Q94" s="60"/>
      <c r="R94" s="60"/>
    </row>
    <row r="95" spans="1:18" s="61" customFormat="1" ht="15">
      <c r="A95" s="6">
        <v>338</v>
      </c>
      <c r="B95" s="7" t="s">
        <v>104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730</v>
      </c>
      <c r="K95" s="8">
        <v>337</v>
      </c>
      <c r="L95" s="8">
        <v>0</v>
      </c>
      <c r="M95" s="8">
        <v>0</v>
      </c>
      <c r="N95" s="60">
        <f t="shared" si="2"/>
        <v>393</v>
      </c>
      <c r="O95" s="98">
        <f t="shared" si="3"/>
        <v>1460</v>
      </c>
      <c r="P95" s="60"/>
      <c r="Q95" s="60"/>
      <c r="R95" s="60"/>
    </row>
    <row r="96" spans="1:18" s="61" customFormat="1" ht="15">
      <c r="A96" s="6">
        <v>341</v>
      </c>
      <c r="B96" s="7" t="s">
        <v>105</v>
      </c>
      <c r="C96" s="8">
        <v>0</v>
      </c>
      <c r="D96" s="8">
        <v>0</v>
      </c>
      <c r="E96" s="8">
        <v>816</v>
      </c>
      <c r="F96" s="8">
        <v>1050</v>
      </c>
      <c r="G96" s="8">
        <v>231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174</v>
      </c>
      <c r="N96" s="60">
        <f t="shared" si="2"/>
        <v>0</v>
      </c>
      <c r="O96" s="98">
        <f t="shared" si="3"/>
        <v>2271</v>
      </c>
      <c r="P96" s="60"/>
      <c r="Q96" s="60"/>
      <c r="R96" s="60"/>
    </row>
    <row r="97" spans="1:18" s="61" customFormat="1" ht="15">
      <c r="A97" s="6">
        <v>343</v>
      </c>
      <c r="B97" s="7" t="s">
        <v>106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</v>
      </c>
      <c r="N97" s="60">
        <f t="shared" si="2"/>
        <v>0</v>
      </c>
      <c r="O97" s="98">
        <f t="shared" si="3"/>
        <v>100</v>
      </c>
      <c r="P97" s="60"/>
      <c r="Q97" s="60"/>
      <c r="R97" s="60"/>
    </row>
    <row r="98" spans="1:18" s="61" customFormat="1" ht="30">
      <c r="A98" s="6">
        <v>346</v>
      </c>
      <c r="B98" s="7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261</v>
      </c>
      <c r="N98" s="60">
        <f t="shared" si="2"/>
        <v>0</v>
      </c>
      <c r="O98" s="98">
        <f t="shared" si="3"/>
        <v>261</v>
      </c>
      <c r="P98" s="60"/>
      <c r="Q98" s="60"/>
      <c r="R98" s="60"/>
    </row>
    <row r="99" spans="1:18" s="61" customFormat="1" ht="15" hidden="1">
      <c r="A99" s="6">
        <v>347</v>
      </c>
      <c r="B99" s="7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60">
        <f t="shared" si="2"/>
        <v>0</v>
      </c>
      <c r="O99" s="98">
        <f t="shared" si="3"/>
        <v>0</v>
      </c>
      <c r="P99" s="60"/>
      <c r="Q99" s="60"/>
      <c r="R99" s="60"/>
    </row>
    <row r="100" spans="1:18" s="61" customFormat="1" ht="15">
      <c r="A100" s="6">
        <v>356</v>
      </c>
      <c r="B100" s="7" t="s">
        <v>109</v>
      </c>
      <c r="C100" s="8">
        <v>0</v>
      </c>
      <c r="D100" s="8">
        <v>0</v>
      </c>
      <c r="E100" s="8">
        <v>703</v>
      </c>
      <c r="F100" s="8">
        <v>4315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141</v>
      </c>
      <c r="N100" s="60">
        <f t="shared" si="2"/>
        <v>0</v>
      </c>
      <c r="O100" s="98">
        <f t="shared" si="3"/>
        <v>5159</v>
      </c>
      <c r="P100" s="60"/>
      <c r="Q100" s="60"/>
      <c r="R100" s="60"/>
    </row>
    <row r="101" spans="1:18" s="61" customFormat="1" ht="15" hidden="1">
      <c r="A101" s="6">
        <v>357</v>
      </c>
      <c r="B101" s="7" t="s">
        <v>110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60">
        <f t="shared" si="2"/>
        <v>0</v>
      </c>
      <c r="O101" s="98">
        <f t="shared" si="3"/>
        <v>0</v>
      </c>
      <c r="P101" s="60"/>
      <c r="Q101" s="60"/>
      <c r="R101" s="60"/>
    </row>
    <row r="102" spans="1:18" s="61" customFormat="1" ht="15" hidden="1">
      <c r="A102" s="6">
        <v>361</v>
      </c>
      <c r="B102" s="7" t="s">
        <v>111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60">
        <f t="shared" si="2"/>
        <v>0</v>
      </c>
      <c r="O102" s="98">
        <f t="shared" si="3"/>
        <v>0</v>
      </c>
      <c r="P102" s="60"/>
      <c r="Q102" s="60"/>
      <c r="R102" s="60"/>
    </row>
    <row r="103" spans="1:18" s="61" customFormat="1" ht="30">
      <c r="A103" s="6">
        <v>370</v>
      </c>
      <c r="B103" s="7" t="s">
        <v>112</v>
      </c>
      <c r="C103" s="8">
        <v>0</v>
      </c>
      <c r="D103" s="8">
        <v>0</v>
      </c>
      <c r="E103" s="8">
        <v>120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4200</v>
      </c>
      <c r="N103" s="60">
        <f t="shared" si="2"/>
        <v>0</v>
      </c>
      <c r="O103" s="98">
        <f t="shared" si="3"/>
        <v>4320</v>
      </c>
      <c r="P103" s="60"/>
      <c r="Q103" s="60"/>
      <c r="R103" s="60"/>
    </row>
    <row r="104" spans="1:18" s="61" customFormat="1" ht="30">
      <c r="A104" s="6">
        <v>372</v>
      </c>
      <c r="B104" s="7" t="s">
        <v>113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300</v>
      </c>
      <c r="K104" s="8">
        <v>0</v>
      </c>
      <c r="L104" s="8">
        <v>0</v>
      </c>
      <c r="M104" s="8">
        <v>0</v>
      </c>
      <c r="N104" s="60">
        <f t="shared" si="2"/>
        <v>300</v>
      </c>
      <c r="O104" s="98">
        <f t="shared" si="3"/>
        <v>600</v>
      </c>
      <c r="P104" s="60"/>
      <c r="Q104" s="60"/>
      <c r="R104" s="60"/>
    </row>
    <row r="105" spans="1:18" s="61" customFormat="1" ht="15" hidden="1">
      <c r="A105" s="6">
        <v>375</v>
      </c>
      <c r="B105" s="7" t="s">
        <v>114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60">
        <f t="shared" si="2"/>
        <v>0</v>
      </c>
      <c r="O105" s="98">
        <f t="shared" si="3"/>
        <v>0</v>
      </c>
      <c r="P105" s="60"/>
      <c r="Q105" s="60"/>
      <c r="R105" s="60"/>
    </row>
    <row r="106" spans="1:18" s="61" customFormat="1" ht="15">
      <c r="A106" s="6">
        <v>377</v>
      </c>
      <c r="B106" s="7" t="s">
        <v>115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3</v>
      </c>
      <c r="N106" s="60">
        <f t="shared" si="2"/>
        <v>0</v>
      </c>
      <c r="O106" s="98">
        <f t="shared" si="3"/>
        <v>3</v>
      </c>
      <c r="P106" s="60"/>
      <c r="Q106" s="60"/>
      <c r="R106" s="60"/>
    </row>
    <row r="107" spans="1:18" s="61" customFormat="1" ht="15" hidden="1">
      <c r="A107" s="6">
        <v>381</v>
      </c>
      <c r="B107" s="7" t="s">
        <v>116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60">
        <f t="shared" si="2"/>
        <v>0</v>
      </c>
      <c r="O107" s="98">
        <f t="shared" si="3"/>
        <v>0</v>
      </c>
      <c r="P107" s="60"/>
      <c r="Q107" s="60"/>
      <c r="R107" s="60"/>
    </row>
    <row r="108" spans="1:18" s="61" customFormat="1" ht="15">
      <c r="A108" s="6">
        <v>382</v>
      </c>
      <c r="B108" s="7" t="s">
        <v>117</v>
      </c>
      <c r="C108" s="8">
        <v>0</v>
      </c>
      <c r="D108" s="8">
        <v>0</v>
      </c>
      <c r="E108" s="8">
        <v>13280</v>
      </c>
      <c r="F108" s="8">
        <v>21481</v>
      </c>
      <c r="G108" s="8">
        <v>0</v>
      </c>
      <c r="H108" s="8">
        <v>0</v>
      </c>
      <c r="I108" s="8">
        <v>64167</v>
      </c>
      <c r="J108" s="8">
        <v>2846</v>
      </c>
      <c r="K108" s="8">
        <v>0</v>
      </c>
      <c r="L108" s="8">
        <v>0</v>
      </c>
      <c r="M108" s="8">
        <v>290</v>
      </c>
      <c r="N108" s="60">
        <f t="shared" si="2"/>
        <v>2846</v>
      </c>
      <c r="O108" s="98">
        <f t="shared" si="3"/>
        <v>104910</v>
      </c>
      <c r="P108" s="60"/>
      <c r="Q108" s="60"/>
      <c r="R108" s="60"/>
    </row>
    <row r="109" spans="1:18" s="61" customFormat="1" ht="15">
      <c r="A109" s="6">
        <v>383</v>
      </c>
      <c r="B109" s="7" t="s">
        <v>118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83</v>
      </c>
      <c r="K109" s="8">
        <v>0</v>
      </c>
      <c r="L109" s="8">
        <v>0</v>
      </c>
      <c r="M109" s="8">
        <v>0</v>
      </c>
      <c r="N109" s="60">
        <f t="shared" si="2"/>
        <v>83</v>
      </c>
      <c r="O109" s="98">
        <f t="shared" si="3"/>
        <v>166</v>
      </c>
      <c r="P109" s="60"/>
      <c r="Q109" s="60"/>
      <c r="R109" s="60"/>
    </row>
    <row r="110" spans="1:18" s="61" customFormat="1" ht="15" hidden="1">
      <c r="A110" s="6">
        <v>384</v>
      </c>
      <c r="B110" s="7" t="s">
        <v>119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60">
        <f t="shared" si="2"/>
        <v>0</v>
      </c>
      <c r="O110" s="98">
        <f t="shared" si="3"/>
        <v>0</v>
      </c>
      <c r="P110" s="60"/>
      <c r="Q110" s="60"/>
      <c r="R110" s="60"/>
    </row>
    <row r="111" spans="1:18" s="61" customFormat="1" ht="15" hidden="1">
      <c r="A111" s="6">
        <v>385</v>
      </c>
      <c r="B111" s="7" t="s">
        <v>120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60">
        <f t="shared" si="2"/>
        <v>0</v>
      </c>
      <c r="O111" s="98">
        <f t="shared" si="3"/>
        <v>0</v>
      </c>
      <c r="P111" s="60"/>
      <c r="Q111" s="60"/>
      <c r="R111" s="60"/>
    </row>
    <row r="112" spans="1:18" s="61" customFormat="1" ht="15" hidden="1">
      <c r="A112" s="6">
        <v>387</v>
      </c>
      <c r="B112" s="7" t="s">
        <v>121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60">
        <f t="shared" si="2"/>
        <v>0</v>
      </c>
      <c r="O112" s="98">
        <f t="shared" si="3"/>
        <v>0</v>
      </c>
      <c r="P112" s="60"/>
      <c r="Q112" s="60"/>
      <c r="R112" s="60"/>
    </row>
    <row r="113" spans="1:18" s="61" customFormat="1" ht="15" hidden="1">
      <c r="A113" s="6">
        <v>388</v>
      </c>
      <c r="B113" s="7" t="s">
        <v>122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60">
        <f t="shared" si="2"/>
        <v>0</v>
      </c>
      <c r="O113" s="98">
        <f t="shared" si="3"/>
        <v>0</v>
      </c>
      <c r="P113" s="60"/>
      <c r="Q113" s="60"/>
      <c r="R113" s="60"/>
    </row>
    <row r="114" spans="1:18" s="61" customFormat="1" ht="15" hidden="1">
      <c r="A114" s="6">
        <v>389</v>
      </c>
      <c r="B114" s="7" t="s">
        <v>123</v>
      </c>
      <c r="C114" s="8">
        <v>0</v>
      </c>
      <c r="D114" s="8">
        <v>0</v>
      </c>
      <c r="E114" s="8">
        <v>0</v>
      </c>
      <c r="F114" s="8"/>
      <c r="G114" s="8"/>
      <c r="H114" s="8"/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60">
        <f t="shared" si="2"/>
        <v>0</v>
      </c>
      <c r="O114" s="98">
        <f t="shared" si="3"/>
        <v>0</v>
      </c>
      <c r="P114" s="60"/>
      <c r="Q114" s="60"/>
      <c r="R114" s="60"/>
    </row>
    <row r="115" spans="1:18" s="61" customFormat="1" ht="15">
      <c r="A115" s="6">
        <v>390</v>
      </c>
      <c r="B115" s="7" t="s">
        <v>124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83</v>
      </c>
      <c r="N115" s="60">
        <f t="shared" si="2"/>
        <v>0</v>
      </c>
      <c r="O115" s="98">
        <f t="shared" si="3"/>
        <v>83</v>
      </c>
      <c r="P115" s="60"/>
      <c r="Q115" s="60"/>
      <c r="R115" s="60"/>
    </row>
    <row r="116" spans="1:18" s="61" customFormat="1" ht="15">
      <c r="A116" s="6">
        <v>391</v>
      </c>
      <c r="B116" s="7" t="s">
        <v>125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201</v>
      </c>
      <c r="K116" s="8">
        <v>0</v>
      </c>
      <c r="L116" s="8">
        <v>201</v>
      </c>
      <c r="M116" s="8">
        <v>261</v>
      </c>
      <c r="N116" s="60">
        <f t="shared" si="2"/>
        <v>201</v>
      </c>
      <c r="O116" s="98">
        <f t="shared" si="3"/>
        <v>864</v>
      </c>
      <c r="P116" s="60"/>
      <c r="Q116" s="60"/>
      <c r="R116" s="60"/>
    </row>
    <row r="117" spans="1:18" s="61" customFormat="1" ht="15">
      <c r="A117" s="6">
        <v>392</v>
      </c>
      <c r="B117" s="7" t="s">
        <v>126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293</v>
      </c>
      <c r="N117" s="60">
        <f t="shared" si="2"/>
        <v>0</v>
      </c>
      <c r="O117" s="98">
        <f t="shared" si="3"/>
        <v>293</v>
      </c>
      <c r="P117" s="60"/>
      <c r="Q117" s="60"/>
      <c r="R117" s="60"/>
    </row>
    <row r="118" spans="1:18" s="61" customFormat="1" ht="15">
      <c r="A118" s="6">
        <v>395</v>
      </c>
      <c r="B118" s="87" t="s">
        <v>483</v>
      </c>
      <c r="C118" s="8"/>
      <c r="D118" s="8">
        <v>0</v>
      </c>
      <c r="E118" s="8"/>
      <c r="F118" s="8"/>
      <c r="G118" s="8"/>
      <c r="H118" s="8"/>
      <c r="I118" s="8"/>
      <c r="J118" s="8">
        <v>56</v>
      </c>
      <c r="K118" s="8">
        <v>56</v>
      </c>
      <c r="L118" s="8"/>
      <c r="M118" s="8"/>
      <c r="N118" s="60">
        <f t="shared" si="2"/>
        <v>0</v>
      </c>
      <c r="O118" s="98">
        <f t="shared" si="3"/>
        <v>112</v>
      </c>
      <c r="P118" s="60"/>
      <c r="Q118" s="60"/>
      <c r="R118" s="60"/>
    </row>
    <row r="119" spans="1:18" s="61" customFormat="1" ht="15">
      <c r="A119" s="6">
        <v>600</v>
      </c>
      <c r="B119" s="7" t="s">
        <v>127</v>
      </c>
      <c r="C119" s="8">
        <v>4986</v>
      </c>
      <c r="D119" s="8">
        <v>1</v>
      </c>
      <c r="E119" s="8">
        <v>31570</v>
      </c>
      <c r="F119" s="8">
        <v>35011</v>
      </c>
      <c r="G119" s="8">
        <v>7756</v>
      </c>
      <c r="H119" s="8">
        <v>41131</v>
      </c>
      <c r="I119" s="8">
        <v>0</v>
      </c>
      <c r="J119" s="8">
        <v>1888</v>
      </c>
      <c r="K119" s="8">
        <v>0</v>
      </c>
      <c r="L119" s="8">
        <v>0</v>
      </c>
      <c r="M119" s="8">
        <v>796</v>
      </c>
      <c r="N119" s="60">
        <f t="shared" si="2"/>
        <v>1888</v>
      </c>
      <c r="O119" s="98">
        <f t="shared" si="3"/>
        <v>125027</v>
      </c>
      <c r="P119" s="60"/>
      <c r="Q119" s="60"/>
      <c r="R119" s="60"/>
    </row>
    <row r="120" spans="1:18" s="61" customFormat="1" ht="15">
      <c r="A120" s="6">
        <v>601</v>
      </c>
      <c r="B120" s="7" t="s">
        <v>128</v>
      </c>
      <c r="C120" s="8">
        <v>14235</v>
      </c>
      <c r="D120" s="8">
        <v>20</v>
      </c>
      <c r="E120" s="8">
        <v>81471</v>
      </c>
      <c r="F120" s="8">
        <v>92626</v>
      </c>
      <c r="G120" s="8">
        <v>20298</v>
      </c>
      <c r="H120" s="8">
        <v>118541</v>
      </c>
      <c r="I120" s="8">
        <v>0</v>
      </c>
      <c r="J120" s="8">
        <v>5637</v>
      </c>
      <c r="K120" s="8">
        <v>0</v>
      </c>
      <c r="L120" s="8">
        <v>0</v>
      </c>
      <c r="M120" s="8">
        <v>2332</v>
      </c>
      <c r="N120" s="60">
        <f t="shared" si="2"/>
        <v>5637</v>
      </c>
      <c r="O120" s="98">
        <f t="shared" si="3"/>
        <v>340797</v>
      </c>
      <c r="P120" s="60"/>
      <c r="Q120" s="60"/>
      <c r="R120" s="60"/>
    </row>
    <row r="121" spans="1:18" s="61" customFormat="1" ht="15">
      <c r="A121" s="6">
        <v>602</v>
      </c>
      <c r="B121" s="7" t="s">
        <v>129</v>
      </c>
      <c r="C121" s="8">
        <v>9130</v>
      </c>
      <c r="D121" s="8">
        <v>1</v>
      </c>
      <c r="E121" s="8">
        <v>55325</v>
      </c>
      <c r="F121" s="8">
        <v>58450</v>
      </c>
      <c r="G121" s="8">
        <v>14256</v>
      </c>
      <c r="H121" s="8">
        <v>37371</v>
      </c>
      <c r="I121" s="8">
        <v>0</v>
      </c>
      <c r="J121" s="8">
        <v>3247</v>
      </c>
      <c r="K121" s="8">
        <v>0</v>
      </c>
      <c r="L121" s="8">
        <v>0</v>
      </c>
      <c r="M121" s="8">
        <v>609</v>
      </c>
      <c r="N121" s="60">
        <f t="shared" si="2"/>
        <v>3247</v>
      </c>
      <c r="O121" s="98">
        <f t="shared" si="3"/>
        <v>181636</v>
      </c>
      <c r="P121" s="60"/>
      <c r="Q121" s="60"/>
      <c r="R121" s="60"/>
    </row>
    <row r="122" spans="1:18" s="61" customFormat="1" ht="15">
      <c r="A122" s="6">
        <v>603</v>
      </c>
      <c r="B122" s="7" t="s">
        <v>130</v>
      </c>
      <c r="C122" s="8">
        <v>6321</v>
      </c>
      <c r="D122" s="8">
        <v>8</v>
      </c>
      <c r="E122" s="8">
        <v>42381</v>
      </c>
      <c r="F122" s="8">
        <v>51162</v>
      </c>
      <c r="G122" s="8">
        <v>10618</v>
      </c>
      <c r="H122" s="8">
        <v>67935</v>
      </c>
      <c r="I122" s="8">
        <v>0</v>
      </c>
      <c r="J122" s="8">
        <v>3120</v>
      </c>
      <c r="K122" s="8">
        <v>0</v>
      </c>
      <c r="L122" s="8">
        <v>0</v>
      </c>
      <c r="M122" s="8">
        <v>1170</v>
      </c>
      <c r="N122" s="60">
        <f t="shared" si="2"/>
        <v>3120</v>
      </c>
      <c r="O122" s="98">
        <f t="shared" si="3"/>
        <v>185835</v>
      </c>
      <c r="P122" s="60"/>
      <c r="Q122" s="60"/>
      <c r="R122" s="60"/>
    </row>
    <row r="123" spans="1:18" s="61" customFormat="1" ht="15">
      <c r="A123" s="6">
        <v>604</v>
      </c>
      <c r="B123" s="7" t="s">
        <v>131</v>
      </c>
      <c r="C123" s="8">
        <v>5483</v>
      </c>
      <c r="D123" s="8">
        <v>1</v>
      </c>
      <c r="E123" s="8">
        <v>34192</v>
      </c>
      <c r="F123" s="8">
        <v>39795</v>
      </c>
      <c r="G123" s="8">
        <v>8747</v>
      </c>
      <c r="H123" s="8">
        <v>30814</v>
      </c>
      <c r="I123" s="8">
        <v>0</v>
      </c>
      <c r="J123" s="8">
        <v>2505</v>
      </c>
      <c r="K123" s="8">
        <v>0</v>
      </c>
      <c r="L123" s="8">
        <v>0</v>
      </c>
      <c r="M123" s="8">
        <v>848</v>
      </c>
      <c r="N123" s="60">
        <f t="shared" si="2"/>
        <v>2505</v>
      </c>
      <c r="O123" s="98">
        <f t="shared" si="3"/>
        <v>124890</v>
      </c>
      <c r="P123" s="60"/>
      <c r="Q123" s="60"/>
      <c r="R123" s="60"/>
    </row>
    <row r="124" spans="1:18" s="61" customFormat="1" ht="15">
      <c r="A124" s="6">
        <v>605</v>
      </c>
      <c r="B124" s="7" t="s">
        <v>132</v>
      </c>
      <c r="C124" s="8">
        <v>4703</v>
      </c>
      <c r="D124" s="8">
        <v>2</v>
      </c>
      <c r="E124" s="8">
        <v>29924</v>
      </c>
      <c r="F124" s="8">
        <v>33047</v>
      </c>
      <c r="G124" s="8">
        <v>7674</v>
      </c>
      <c r="H124" s="8">
        <v>34928</v>
      </c>
      <c r="I124" s="8">
        <v>0</v>
      </c>
      <c r="J124" s="8">
        <v>1875</v>
      </c>
      <c r="K124" s="8">
        <v>0</v>
      </c>
      <c r="L124" s="8">
        <v>0</v>
      </c>
      <c r="M124" s="8">
        <v>803</v>
      </c>
      <c r="N124" s="60">
        <f t="shared" si="2"/>
        <v>1875</v>
      </c>
      <c r="O124" s="98">
        <f t="shared" si="3"/>
        <v>114831</v>
      </c>
      <c r="P124" s="60"/>
      <c r="Q124" s="60"/>
      <c r="R124" s="60"/>
    </row>
    <row r="125" spans="1:18" s="61" customFormat="1" ht="15">
      <c r="A125" s="6">
        <v>607</v>
      </c>
      <c r="B125" s="7" t="s">
        <v>133</v>
      </c>
      <c r="C125" s="8">
        <v>27428</v>
      </c>
      <c r="D125" s="8">
        <v>34</v>
      </c>
      <c r="E125" s="8">
        <v>182813</v>
      </c>
      <c r="F125" s="8">
        <v>213786</v>
      </c>
      <c r="G125" s="8">
        <v>44761</v>
      </c>
      <c r="H125" s="8">
        <v>166627</v>
      </c>
      <c r="I125" s="8">
        <v>1230</v>
      </c>
      <c r="J125" s="8">
        <v>12645</v>
      </c>
      <c r="K125" s="8">
        <v>0</v>
      </c>
      <c r="L125" s="8">
        <v>0</v>
      </c>
      <c r="M125" s="8">
        <v>3414</v>
      </c>
      <c r="N125" s="60">
        <f t="shared" si="2"/>
        <v>12645</v>
      </c>
      <c r="O125" s="98">
        <f t="shared" si="3"/>
        <v>665383</v>
      </c>
      <c r="P125" s="60"/>
      <c r="Q125" s="60"/>
      <c r="R125" s="60"/>
    </row>
    <row r="126" spans="1:18" s="61" customFormat="1" ht="15">
      <c r="A126" s="6">
        <v>610</v>
      </c>
      <c r="B126" s="7" t="s">
        <v>134</v>
      </c>
      <c r="C126" s="8">
        <v>14678</v>
      </c>
      <c r="D126" s="8">
        <v>1</v>
      </c>
      <c r="E126" s="8">
        <v>83685</v>
      </c>
      <c r="F126" s="8">
        <v>93450</v>
      </c>
      <c r="G126" s="8">
        <v>20968</v>
      </c>
      <c r="H126" s="8">
        <v>110142</v>
      </c>
      <c r="I126" s="8">
        <v>0</v>
      </c>
      <c r="J126" s="8">
        <v>4860</v>
      </c>
      <c r="K126" s="8">
        <v>0</v>
      </c>
      <c r="L126" s="8">
        <v>0</v>
      </c>
      <c r="M126" s="8">
        <v>2145</v>
      </c>
      <c r="N126" s="60">
        <f t="shared" si="2"/>
        <v>4860</v>
      </c>
      <c r="O126" s="98">
        <f t="shared" si="3"/>
        <v>334789</v>
      </c>
      <c r="P126" s="60"/>
      <c r="Q126" s="60"/>
      <c r="R126" s="60"/>
    </row>
    <row r="127" spans="1:18" s="61" customFormat="1" ht="30">
      <c r="A127" s="6">
        <v>611</v>
      </c>
      <c r="B127" s="7" t="s">
        <v>135</v>
      </c>
      <c r="C127" s="8">
        <v>5711</v>
      </c>
      <c r="D127" s="8">
        <v>0</v>
      </c>
      <c r="E127" s="8">
        <v>36547</v>
      </c>
      <c r="F127" s="8">
        <v>39764</v>
      </c>
      <c r="G127" s="8">
        <v>9339</v>
      </c>
      <c r="H127" s="8">
        <v>45625</v>
      </c>
      <c r="I127" s="8">
        <v>0</v>
      </c>
      <c r="J127" s="8">
        <v>2319</v>
      </c>
      <c r="K127" s="8">
        <v>0</v>
      </c>
      <c r="L127" s="8">
        <v>0</v>
      </c>
      <c r="M127" s="8">
        <v>879</v>
      </c>
      <c r="N127" s="60">
        <f t="shared" si="2"/>
        <v>2319</v>
      </c>
      <c r="O127" s="98">
        <f t="shared" si="3"/>
        <v>142503</v>
      </c>
      <c r="P127" s="60"/>
      <c r="Q127" s="60"/>
      <c r="R127" s="60"/>
    </row>
    <row r="128" spans="1:18" s="61" customFormat="1" ht="15">
      <c r="A128" s="6">
        <v>612</v>
      </c>
      <c r="B128" s="7" t="s">
        <v>136</v>
      </c>
      <c r="C128" s="8">
        <v>7974</v>
      </c>
      <c r="D128" s="8">
        <v>1</v>
      </c>
      <c r="E128" s="8">
        <v>49853</v>
      </c>
      <c r="F128" s="8">
        <v>55293</v>
      </c>
      <c r="G128" s="8">
        <v>12376</v>
      </c>
      <c r="H128" s="8">
        <v>58949</v>
      </c>
      <c r="I128" s="8">
        <v>0</v>
      </c>
      <c r="J128" s="8">
        <v>2874</v>
      </c>
      <c r="K128" s="8">
        <v>0</v>
      </c>
      <c r="L128" s="8">
        <v>0</v>
      </c>
      <c r="M128" s="8">
        <v>1029</v>
      </c>
      <c r="N128" s="60">
        <f t="shared" si="2"/>
        <v>2874</v>
      </c>
      <c r="O128" s="98">
        <f t="shared" si="3"/>
        <v>191223</v>
      </c>
      <c r="P128" s="60"/>
      <c r="Q128" s="60"/>
      <c r="R128" s="60"/>
    </row>
    <row r="129" spans="1:18" s="61" customFormat="1" ht="15">
      <c r="A129" s="6">
        <v>613</v>
      </c>
      <c r="B129" s="7" t="s">
        <v>137</v>
      </c>
      <c r="C129" s="8">
        <v>14480</v>
      </c>
      <c r="D129" s="8">
        <v>16</v>
      </c>
      <c r="E129" s="8">
        <v>89396</v>
      </c>
      <c r="F129" s="8">
        <v>98089</v>
      </c>
      <c r="G129" s="8">
        <v>21452</v>
      </c>
      <c r="H129" s="8">
        <v>95964</v>
      </c>
      <c r="I129" s="8">
        <v>0</v>
      </c>
      <c r="J129" s="8">
        <v>4433</v>
      </c>
      <c r="K129" s="8">
        <v>0</v>
      </c>
      <c r="L129" s="8">
        <v>0</v>
      </c>
      <c r="M129" s="8">
        <v>1896</v>
      </c>
      <c r="N129" s="60">
        <f t="shared" si="2"/>
        <v>4433</v>
      </c>
      <c r="O129" s="98">
        <f t="shared" si="3"/>
        <v>330159</v>
      </c>
      <c r="P129" s="60"/>
      <c r="Q129" s="60"/>
      <c r="R129" s="60"/>
    </row>
    <row r="130" spans="1:18" s="61" customFormat="1" ht="15">
      <c r="A130" s="6">
        <v>615</v>
      </c>
      <c r="B130" s="7" t="s">
        <v>138</v>
      </c>
      <c r="C130" s="8">
        <v>4489</v>
      </c>
      <c r="D130" s="8">
        <v>0</v>
      </c>
      <c r="E130" s="8">
        <v>29827</v>
      </c>
      <c r="F130" s="8">
        <v>35545</v>
      </c>
      <c r="G130" s="8">
        <v>7396</v>
      </c>
      <c r="H130" s="8">
        <v>45649</v>
      </c>
      <c r="I130" s="8">
        <v>0</v>
      </c>
      <c r="J130" s="8">
        <v>1776</v>
      </c>
      <c r="K130" s="8">
        <v>0</v>
      </c>
      <c r="L130" s="8">
        <v>0</v>
      </c>
      <c r="M130" s="8">
        <v>739</v>
      </c>
      <c r="N130" s="60">
        <f t="shared" si="2"/>
        <v>1776</v>
      </c>
      <c r="O130" s="98">
        <f t="shared" si="3"/>
        <v>127197</v>
      </c>
      <c r="P130" s="60"/>
      <c r="Q130" s="60"/>
      <c r="R130" s="60"/>
    </row>
    <row r="131" spans="1:18" s="61" customFormat="1" ht="15">
      <c r="A131" s="6">
        <v>616</v>
      </c>
      <c r="B131" s="7" t="s">
        <v>139</v>
      </c>
      <c r="C131" s="8">
        <v>10543</v>
      </c>
      <c r="D131" s="8">
        <v>6</v>
      </c>
      <c r="E131" s="8">
        <v>67793</v>
      </c>
      <c r="F131" s="8">
        <v>80745</v>
      </c>
      <c r="G131" s="8">
        <v>16813</v>
      </c>
      <c r="H131" s="8">
        <v>81700</v>
      </c>
      <c r="I131" s="8">
        <v>846</v>
      </c>
      <c r="J131" s="8">
        <v>4551</v>
      </c>
      <c r="K131" s="8">
        <v>0</v>
      </c>
      <c r="L131" s="8">
        <v>0</v>
      </c>
      <c r="M131" s="8">
        <v>1971</v>
      </c>
      <c r="N131" s="60">
        <f t="shared" si="2"/>
        <v>4551</v>
      </c>
      <c r="O131" s="98">
        <f t="shared" si="3"/>
        <v>269519</v>
      </c>
      <c r="P131" s="60"/>
      <c r="Q131" s="60"/>
      <c r="R131" s="60"/>
    </row>
    <row r="132" spans="1:18" s="61" customFormat="1" ht="15" customHeight="1">
      <c r="A132" s="6">
        <v>618</v>
      </c>
      <c r="B132" s="7" t="s">
        <v>140</v>
      </c>
      <c r="C132" s="8">
        <v>19066</v>
      </c>
      <c r="D132" s="8">
        <v>15</v>
      </c>
      <c r="E132" s="8">
        <v>118663</v>
      </c>
      <c r="F132" s="8">
        <v>140898</v>
      </c>
      <c r="G132" s="8">
        <v>29603</v>
      </c>
      <c r="H132" s="8">
        <v>126126</v>
      </c>
      <c r="I132" s="8">
        <v>4443</v>
      </c>
      <c r="J132" s="8">
        <v>10858</v>
      </c>
      <c r="K132" s="8">
        <v>0</v>
      </c>
      <c r="L132" s="8">
        <v>0</v>
      </c>
      <c r="M132" s="8">
        <v>2780</v>
      </c>
      <c r="N132" s="60">
        <f t="shared" si="2"/>
        <v>10858</v>
      </c>
      <c r="O132" s="98">
        <f t="shared" si="3"/>
        <v>463310</v>
      </c>
      <c r="P132" s="60"/>
      <c r="Q132" s="60"/>
      <c r="R132" s="60"/>
    </row>
    <row r="133" spans="1:18" s="61" customFormat="1" ht="15">
      <c r="A133" s="6">
        <v>623</v>
      </c>
      <c r="B133" s="7" t="s">
        <v>141</v>
      </c>
      <c r="C133" s="8">
        <v>9756</v>
      </c>
      <c r="D133" s="8">
        <v>4</v>
      </c>
      <c r="E133" s="8">
        <v>62222</v>
      </c>
      <c r="F133" s="8">
        <v>73349</v>
      </c>
      <c r="G133" s="8">
        <v>15976</v>
      </c>
      <c r="H133" s="8">
        <v>76605</v>
      </c>
      <c r="I133" s="8">
        <v>0</v>
      </c>
      <c r="J133" s="8">
        <v>3875</v>
      </c>
      <c r="K133" s="8">
        <v>0</v>
      </c>
      <c r="L133" s="8">
        <v>0</v>
      </c>
      <c r="M133" s="8">
        <v>1584</v>
      </c>
      <c r="N133" s="60">
        <f t="shared" si="2"/>
        <v>3875</v>
      </c>
      <c r="O133" s="98">
        <f t="shared" si="3"/>
        <v>247246</v>
      </c>
      <c r="P133" s="60"/>
      <c r="Q133" s="60"/>
      <c r="R133" s="60"/>
    </row>
    <row r="134" spans="1:18" s="61" customFormat="1" ht="15">
      <c r="A134" s="6">
        <v>624</v>
      </c>
      <c r="B134" s="7" t="s">
        <v>142</v>
      </c>
      <c r="C134" s="8">
        <v>3747</v>
      </c>
      <c r="D134" s="8">
        <v>0</v>
      </c>
      <c r="E134" s="8">
        <v>23730</v>
      </c>
      <c r="F134" s="8">
        <v>27743</v>
      </c>
      <c r="G134" s="8">
        <v>5817</v>
      </c>
      <c r="H134" s="8">
        <v>29336</v>
      </c>
      <c r="I134" s="8">
        <v>0</v>
      </c>
      <c r="J134" s="8">
        <v>1729</v>
      </c>
      <c r="K134" s="8">
        <v>0</v>
      </c>
      <c r="L134" s="8">
        <v>0</v>
      </c>
      <c r="M134" s="8">
        <v>976</v>
      </c>
      <c r="N134" s="60">
        <f t="shared" si="2"/>
        <v>1729</v>
      </c>
      <c r="O134" s="98">
        <f t="shared" si="3"/>
        <v>94807</v>
      </c>
      <c r="P134" s="60"/>
      <c r="Q134" s="60"/>
      <c r="R134" s="60"/>
    </row>
    <row r="135" spans="1:18" s="61" customFormat="1" ht="15">
      <c r="A135" s="6">
        <v>625</v>
      </c>
      <c r="B135" s="7" t="s">
        <v>143</v>
      </c>
      <c r="C135" s="8">
        <v>8242</v>
      </c>
      <c r="D135" s="8">
        <v>1</v>
      </c>
      <c r="E135" s="8">
        <v>51743</v>
      </c>
      <c r="F135" s="8">
        <v>58094</v>
      </c>
      <c r="G135" s="8">
        <v>13116</v>
      </c>
      <c r="H135" s="8">
        <v>58290</v>
      </c>
      <c r="I135" s="8">
        <v>0</v>
      </c>
      <c r="J135" s="8">
        <v>3291</v>
      </c>
      <c r="K135" s="8">
        <v>0</v>
      </c>
      <c r="L135" s="8">
        <v>0</v>
      </c>
      <c r="M135" s="8">
        <v>936</v>
      </c>
      <c r="N135" s="60">
        <f t="shared" si="2"/>
        <v>3291</v>
      </c>
      <c r="O135" s="98">
        <f t="shared" si="3"/>
        <v>197004</v>
      </c>
      <c r="P135" s="60"/>
      <c r="Q135" s="60"/>
      <c r="R135" s="60"/>
    </row>
    <row r="136" spans="1:18" s="61" customFormat="1" ht="15">
      <c r="A136" s="6">
        <v>626</v>
      </c>
      <c r="B136" s="7" t="s">
        <v>144</v>
      </c>
      <c r="C136" s="8">
        <v>12514</v>
      </c>
      <c r="D136" s="8">
        <v>1</v>
      </c>
      <c r="E136" s="8">
        <v>76943</v>
      </c>
      <c r="F136" s="8">
        <v>89392</v>
      </c>
      <c r="G136" s="8">
        <v>19446</v>
      </c>
      <c r="H136" s="8">
        <v>85281</v>
      </c>
      <c r="I136" s="8">
        <v>0</v>
      </c>
      <c r="J136" s="8">
        <v>4098</v>
      </c>
      <c r="K136" s="8">
        <v>0</v>
      </c>
      <c r="L136" s="8">
        <v>0</v>
      </c>
      <c r="M136" s="8">
        <v>1062</v>
      </c>
      <c r="N136" s="60">
        <f t="shared" si="2"/>
        <v>4098</v>
      </c>
      <c r="O136" s="98">
        <f t="shared" si="3"/>
        <v>292835</v>
      </c>
      <c r="P136" s="60"/>
      <c r="Q136" s="60"/>
      <c r="R136" s="60"/>
    </row>
    <row r="137" spans="1:18" s="61" customFormat="1" ht="15">
      <c r="A137" s="6">
        <v>628</v>
      </c>
      <c r="B137" s="7" t="s">
        <v>145</v>
      </c>
      <c r="C137" s="8">
        <v>19282</v>
      </c>
      <c r="D137" s="8">
        <v>3</v>
      </c>
      <c r="E137" s="8">
        <v>167885</v>
      </c>
      <c r="F137" s="8">
        <v>198345</v>
      </c>
      <c r="G137" s="8">
        <v>42078</v>
      </c>
      <c r="H137" s="8">
        <v>160680</v>
      </c>
      <c r="I137" s="8">
        <v>0</v>
      </c>
      <c r="J137" s="8">
        <v>6591</v>
      </c>
      <c r="K137" s="8">
        <v>43</v>
      </c>
      <c r="L137" s="8">
        <v>0</v>
      </c>
      <c r="M137" s="8">
        <v>3212</v>
      </c>
      <c r="N137" s="60">
        <f t="shared" si="2"/>
        <v>6548</v>
      </c>
      <c r="O137" s="98">
        <f t="shared" si="3"/>
        <v>604667</v>
      </c>
      <c r="P137" s="60"/>
      <c r="Q137" s="60"/>
      <c r="R137" s="60"/>
    </row>
    <row r="138" spans="1:18" s="61" customFormat="1" ht="15">
      <c r="A138" s="6">
        <v>630</v>
      </c>
      <c r="B138" s="7" t="s">
        <v>146</v>
      </c>
      <c r="C138" s="8">
        <v>11974</v>
      </c>
      <c r="D138" s="8">
        <v>0</v>
      </c>
      <c r="E138" s="8">
        <v>75780</v>
      </c>
      <c r="F138" s="8">
        <v>88382</v>
      </c>
      <c r="G138" s="8">
        <v>18390</v>
      </c>
      <c r="H138" s="8">
        <v>98966</v>
      </c>
      <c r="I138" s="8">
        <v>0</v>
      </c>
      <c r="J138" s="8">
        <v>4320</v>
      </c>
      <c r="K138" s="8">
        <v>0</v>
      </c>
      <c r="L138" s="8">
        <v>0</v>
      </c>
      <c r="M138" s="8">
        <v>1921</v>
      </c>
      <c r="N138" s="60">
        <f t="shared" si="2"/>
        <v>4320</v>
      </c>
      <c r="O138" s="98">
        <f t="shared" si="3"/>
        <v>304053</v>
      </c>
      <c r="P138" s="60"/>
      <c r="Q138" s="60"/>
      <c r="R138" s="60"/>
    </row>
    <row r="139" spans="1:18" s="61" customFormat="1" ht="15">
      <c r="A139" s="6">
        <v>631</v>
      </c>
      <c r="B139" s="7" t="s">
        <v>147</v>
      </c>
      <c r="C139" s="8">
        <v>3145</v>
      </c>
      <c r="D139" s="8">
        <v>0</v>
      </c>
      <c r="E139" s="8">
        <v>21287</v>
      </c>
      <c r="F139" s="8">
        <v>26808</v>
      </c>
      <c r="G139" s="8">
        <v>5121</v>
      </c>
      <c r="H139" s="8">
        <v>39819</v>
      </c>
      <c r="I139" s="8">
        <v>0</v>
      </c>
      <c r="J139" s="8">
        <v>1094</v>
      </c>
      <c r="K139" s="8">
        <v>0</v>
      </c>
      <c r="L139" s="8">
        <v>0</v>
      </c>
      <c r="M139" s="8">
        <v>661</v>
      </c>
      <c r="N139" s="60">
        <f t="shared" si="2"/>
        <v>1094</v>
      </c>
      <c r="O139" s="98">
        <f t="shared" si="3"/>
        <v>99029</v>
      </c>
      <c r="P139" s="60"/>
      <c r="Q139" s="60"/>
      <c r="R139" s="60"/>
    </row>
    <row r="140" spans="1:18" s="61" customFormat="1" ht="15">
      <c r="A140" s="6">
        <v>632</v>
      </c>
      <c r="B140" s="7" t="s">
        <v>148</v>
      </c>
      <c r="C140" s="8">
        <v>9964</v>
      </c>
      <c r="D140" s="8">
        <v>2</v>
      </c>
      <c r="E140" s="8">
        <v>61479</v>
      </c>
      <c r="F140" s="8">
        <v>72307</v>
      </c>
      <c r="G140" s="8">
        <v>15728</v>
      </c>
      <c r="H140" s="8">
        <v>75519</v>
      </c>
      <c r="I140" s="8">
        <v>0</v>
      </c>
      <c r="J140" s="8">
        <v>4235</v>
      </c>
      <c r="K140" s="8">
        <v>0</v>
      </c>
      <c r="L140" s="8">
        <v>0</v>
      </c>
      <c r="M140" s="8">
        <v>1474</v>
      </c>
      <c r="N140" s="60">
        <f t="shared" si="2"/>
        <v>4235</v>
      </c>
      <c r="O140" s="98">
        <f t="shared" si="3"/>
        <v>244943</v>
      </c>
      <c r="P140" s="60"/>
      <c r="Q140" s="60"/>
      <c r="R140" s="60"/>
    </row>
    <row r="141" spans="1:18" s="61" customFormat="1" ht="30">
      <c r="A141" s="6">
        <v>634</v>
      </c>
      <c r="B141" s="7" t="s">
        <v>149</v>
      </c>
      <c r="C141" s="8">
        <v>12860</v>
      </c>
      <c r="D141" s="8">
        <v>12</v>
      </c>
      <c r="E141" s="8">
        <v>78232</v>
      </c>
      <c r="F141" s="8">
        <v>90011</v>
      </c>
      <c r="G141" s="8">
        <v>19618</v>
      </c>
      <c r="H141" s="8">
        <v>107469</v>
      </c>
      <c r="I141" s="8">
        <v>0</v>
      </c>
      <c r="J141" s="8">
        <v>5840</v>
      </c>
      <c r="K141" s="8">
        <v>0</v>
      </c>
      <c r="L141" s="8">
        <v>0</v>
      </c>
      <c r="M141" s="8">
        <v>1639</v>
      </c>
      <c r="N141" s="60">
        <f t="shared" si="2"/>
        <v>5840</v>
      </c>
      <c r="O141" s="98">
        <f t="shared" si="3"/>
        <v>321521</v>
      </c>
      <c r="P141" s="60"/>
      <c r="Q141" s="60"/>
      <c r="R141" s="60"/>
    </row>
    <row r="142" spans="1:18" s="61" customFormat="1" ht="15">
      <c r="A142" s="6">
        <v>636</v>
      </c>
      <c r="B142" s="7" t="s">
        <v>150</v>
      </c>
      <c r="C142" s="8">
        <v>17769</v>
      </c>
      <c r="D142" s="8">
        <v>54</v>
      </c>
      <c r="E142" s="8">
        <v>111350</v>
      </c>
      <c r="F142" s="8">
        <v>119108</v>
      </c>
      <c r="G142" s="8">
        <v>27312</v>
      </c>
      <c r="H142" s="8">
        <v>134499</v>
      </c>
      <c r="I142" s="8">
        <v>99</v>
      </c>
      <c r="J142" s="8">
        <v>6459</v>
      </c>
      <c r="K142" s="8">
        <v>0</v>
      </c>
      <c r="L142" s="8">
        <v>0</v>
      </c>
      <c r="M142" s="8">
        <v>2291</v>
      </c>
      <c r="N142" s="60">
        <f t="shared" si="2"/>
        <v>6459</v>
      </c>
      <c r="O142" s="98">
        <f t="shared" si="3"/>
        <v>425400</v>
      </c>
      <c r="P142" s="60"/>
      <c r="Q142" s="60"/>
      <c r="R142" s="60"/>
    </row>
    <row r="143" spans="1:18" s="61" customFormat="1" ht="15">
      <c r="A143" s="6">
        <v>639</v>
      </c>
      <c r="B143" s="7" t="s">
        <v>151</v>
      </c>
      <c r="C143" s="8">
        <v>4568</v>
      </c>
      <c r="D143" s="8">
        <v>2</v>
      </c>
      <c r="E143" s="8">
        <v>28857</v>
      </c>
      <c r="F143" s="8">
        <v>33791</v>
      </c>
      <c r="G143" s="8">
        <v>7276</v>
      </c>
      <c r="H143" s="8">
        <v>33635</v>
      </c>
      <c r="I143" s="8">
        <v>0</v>
      </c>
      <c r="J143" s="8">
        <v>1663</v>
      </c>
      <c r="K143" s="8">
        <v>0</v>
      </c>
      <c r="L143" s="8">
        <v>0</v>
      </c>
      <c r="M143" s="8">
        <v>863</v>
      </c>
      <c r="N143" s="60">
        <f t="shared" si="2"/>
        <v>1663</v>
      </c>
      <c r="O143" s="98">
        <f t="shared" si="3"/>
        <v>112318</v>
      </c>
      <c r="P143" s="60"/>
      <c r="Q143" s="60"/>
      <c r="R143" s="60"/>
    </row>
    <row r="144" spans="1:18" s="61" customFormat="1" ht="15">
      <c r="A144" s="6">
        <v>640</v>
      </c>
      <c r="B144" s="7" t="s">
        <v>152</v>
      </c>
      <c r="C144" s="8">
        <v>3792</v>
      </c>
      <c r="D144" s="8">
        <v>1</v>
      </c>
      <c r="E144" s="8">
        <v>24631</v>
      </c>
      <c r="F144" s="8">
        <v>29775</v>
      </c>
      <c r="G144" s="8">
        <v>6791</v>
      </c>
      <c r="H144" s="8">
        <v>32624</v>
      </c>
      <c r="I144" s="8">
        <v>0</v>
      </c>
      <c r="J144" s="8">
        <v>2062</v>
      </c>
      <c r="K144" s="8">
        <v>0</v>
      </c>
      <c r="L144" s="8">
        <v>0</v>
      </c>
      <c r="M144" s="8">
        <v>644</v>
      </c>
      <c r="N144" s="60">
        <f t="shared" si="2"/>
        <v>2062</v>
      </c>
      <c r="O144" s="98">
        <f t="shared" si="3"/>
        <v>102382</v>
      </c>
      <c r="P144" s="60"/>
      <c r="Q144" s="60"/>
      <c r="R144" s="60"/>
    </row>
    <row r="145" spans="1:18" s="61" customFormat="1" ht="15">
      <c r="A145" s="6">
        <v>641</v>
      </c>
      <c r="B145" s="7" t="s">
        <v>153</v>
      </c>
      <c r="C145" s="8">
        <v>7816</v>
      </c>
      <c r="D145" s="8">
        <v>5</v>
      </c>
      <c r="E145" s="8">
        <v>49056</v>
      </c>
      <c r="F145" s="8">
        <v>57957</v>
      </c>
      <c r="G145" s="8">
        <v>12357</v>
      </c>
      <c r="H145" s="8">
        <v>59645</v>
      </c>
      <c r="I145" s="8">
        <v>0</v>
      </c>
      <c r="J145" s="8">
        <v>3730</v>
      </c>
      <c r="K145" s="8">
        <v>0</v>
      </c>
      <c r="L145" s="8">
        <v>0</v>
      </c>
      <c r="M145" s="8">
        <v>2255</v>
      </c>
      <c r="N145" s="60">
        <f t="shared" ref="N145:N163" si="4">J145-K145</f>
        <v>3730</v>
      </c>
      <c r="O145" s="98">
        <f t="shared" ref="O145:O163" si="5">SUM(C145:N145)</f>
        <v>196551</v>
      </c>
      <c r="P145" s="60"/>
      <c r="Q145" s="60"/>
      <c r="R145" s="60"/>
    </row>
    <row r="146" spans="1:18" s="61" customFormat="1" ht="15">
      <c r="A146" s="6">
        <v>642</v>
      </c>
      <c r="B146" s="7" t="s">
        <v>154</v>
      </c>
      <c r="C146" s="8">
        <v>15598</v>
      </c>
      <c r="D146" s="8">
        <v>7</v>
      </c>
      <c r="E146" s="8">
        <v>98013</v>
      </c>
      <c r="F146" s="8">
        <v>108487</v>
      </c>
      <c r="G146" s="8">
        <v>23127</v>
      </c>
      <c r="H146" s="8">
        <v>116033</v>
      </c>
      <c r="I146" s="8">
        <v>2358</v>
      </c>
      <c r="J146" s="8">
        <v>5593</v>
      </c>
      <c r="K146" s="8">
        <v>0</v>
      </c>
      <c r="L146" s="8">
        <v>0</v>
      </c>
      <c r="M146" s="8">
        <v>2333</v>
      </c>
      <c r="N146" s="60">
        <f t="shared" si="4"/>
        <v>5593</v>
      </c>
      <c r="O146" s="98">
        <f t="shared" si="5"/>
        <v>377142</v>
      </c>
      <c r="P146" s="60"/>
      <c r="Q146" s="60"/>
      <c r="R146" s="60"/>
    </row>
    <row r="147" spans="1:18" s="61" customFormat="1" ht="15">
      <c r="A147" s="6">
        <v>645</v>
      </c>
      <c r="B147" s="7" t="s">
        <v>155</v>
      </c>
      <c r="C147" s="8">
        <v>5654</v>
      </c>
      <c r="D147" s="8">
        <v>7</v>
      </c>
      <c r="E147" s="8">
        <v>37067</v>
      </c>
      <c r="F147" s="8">
        <v>43371</v>
      </c>
      <c r="G147" s="8">
        <v>9379</v>
      </c>
      <c r="H147" s="8">
        <v>52471</v>
      </c>
      <c r="I147" s="8">
        <v>0</v>
      </c>
      <c r="J147" s="8">
        <v>2469</v>
      </c>
      <c r="K147" s="8">
        <v>0</v>
      </c>
      <c r="L147" s="8">
        <v>0</v>
      </c>
      <c r="M147" s="8">
        <v>1447</v>
      </c>
      <c r="N147" s="60">
        <f t="shared" si="4"/>
        <v>2469</v>
      </c>
      <c r="O147" s="98">
        <f t="shared" si="5"/>
        <v>154334</v>
      </c>
      <c r="P147" s="60"/>
      <c r="Q147" s="60"/>
      <c r="R147" s="60"/>
    </row>
    <row r="148" spans="1:18" s="61" customFormat="1" ht="15">
      <c r="A148" s="6">
        <v>646</v>
      </c>
      <c r="B148" s="7" t="s">
        <v>156</v>
      </c>
      <c r="C148" s="8">
        <v>7147</v>
      </c>
      <c r="D148" s="8">
        <v>1</v>
      </c>
      <c r="E148" s="8">
        <v>45924</v>
      </c>
      <c r="F148" s="8">
        <v>51622</v>
      </c>
      <c r="G148" s="8">
        <v>12992</v>
      </c>
      <c r="H148" s="8">
        <v>63695</v>
      </c>
      <c r="I148" s="8">
        <v>0</v>
      </c>
      <c r="J148" s="8">
        <v>3368</v>
      </c>
      <c r="K148" s="8">
        <v>0</v>
      </c>
      <c r="L148" s="8">
        <v>0</v>
      </c>
      <c r="M148" s="8">
        <v>1227</v>
      </c>
      <c r="N148" s="60">
        <f t="shared" si="4"/>
        <v>3368</v>
      </c>
      <c r="O148" s="98">
        <f t="shared" si="5"/>
        <v>189344</v>
      </c>
      <c r="P148" s="60"/>
      <c r="Q148" s="60"/>
      <c r="R148" s="60"/>
    </row>
    <row r="149" spans="1:18" s="61" customFormat="1" ht="15">
      <c r="A149" s="6">
        <v>647</v>
      </c>
      <c r="B149" s="7" t="s">
        <v>157</v>
      </c>
      <c r="C149" s="8">
        <v>36060</v>
      </c>
      <c r="D149" s="8">
        <v>12</v>
      </c>
      <c r="E149" s="8">
        <v>213391</v>
      </c>
      <c r="F149" s="8">
        <v>259806</v>
      </c>
      <c r="G149" s="8">
        <v>53886</v>
      </c>
      <c r="H149" s="8">
        <v>230020</v>
      </c>
      <c r="I149" s="8">
        <v>0</v>
      </c>
      <c r="J149" s="8">
        <v>13309</v>
      </c>
      <c r="K149" s="8">
        <v>0</v>
      </c>
      <c r="L149" s="8">
        <v>0</v>
      </c>
      <c r="M149" s="8">
        <v>3547</v>
      </c>
      <c r="N149" s="60">
        <f t="shared" si="4"/>
        <v>13309</v>
      </c>
      <c r="O149" s="98">
        <f t="shared" si="5"/>
        <v>823340</v>
      </c>
      <c r="P149" s="60"/>
      <c r="Q149" s="60"/>
      <c r="R149" s="60"/>
    </row>
    <row r="150" spans="1:18" s="61" customFormat="1" ht="15">
      <c r="A150" s="6">
        <v>651</v>
      </c>
      <c r="B150" s="7" t="s">
        <v>158</v>
      </c>
      <c r="C150" s="8">
        <v>11784</v>
      </c>
      <c r="D150" s="8">
        <v>11</v>
      </c>
      <c r="E150" s="8">
        <v>71638</v>
      </c>
      <c r="F150" s="8">
        <v>78448</v>
      </c>
      <c r="G150" s="8">
        <v>19848</v>
      </c>
      <c r="H150" s="8">
        <v>92282</v>
      </c>
      <c r="I150" s="8">
        <v>0</v>
      </c>
      <c r="J150" s="8">
        <v>2661</v>
      </c>
      <c r="K150" s="8">
        <v>0</v>
      </c>
      <c r="L150" s="8">
        <v>0</v>
      </c>
      <c r="M150" s="8">
        <v>930</v>
      </c>
      <c r="N150" s="60">
        <f t="shared" si="4"/>
        <v>2661</v>
      </c>
      <c r="O150" s="98">
        <f t="shared" si="5"/>
        <v>280263</v>
      </c>
      <c r="P150" s="60"/>
      <c r="Q150" s="60"/>
      <c r="R150" s="60"/>
    </row>
    <row r="151" spans="1:18" s="61" customFormat="1" ht="15">
      <c r="A151" s="6">
        <v>653</v>
      </c>
      <c r="B151" s="7" t="s">
        <v>159</v>
      </c>
      <c r="C151" s="8">
        <v>0</v>
      </c>
      <c r="D151" s="8">
        <v>0</v>
      </c>
      <c r="E151" s="8">
        <v>19404</v>
      </c>
      <c r="F151" s="8">
        <v>20463</v>
      </c>
      <c r="G151" s="8">
        <v>5410</v>
      </c>
      <c r="H151" s="8">
        <v>355032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60">
        <f t="shared" si="4"/>
        <v>0</v>
      </c>
      <c r="O151" s="98">
        <f t="shared" si="5"/>
        <v>400309</v>
      </c>
      <c r="P151" s="60"/>
      <c r="Q151" s="60"/>
      <c r="R151" s="60"/>
    </row>
    <row r="152" spans="1:18" s="61" customFormat="1" ht="15">
      <c r="A152" s="6">
        <v>655</v>
      </c>
      <c r="B152" s="7" t="s">
        <v>160</v>
      </c>
      <c r="C152" s="8">
        <v>11526</v>
      </c>
      <c r="D152" s="8">
        <v>30</v>
      </c>
      <c r="E152" s="8">
        <v>55962</v>
      </c>
      <c r="F152" s="8">
        <v>58925</v>
      </c>
      <c r="G152" s="8">
        <v>14152</v>
      </c>
      <c r="H152" s="8">
        <v>70853</v>
      </c>
      <c r="I152" s="8">
        <v>0</v>
      </c>
      <c r="J152" s="8">
        <v>1647</v>
      </c>
      <c r="K152" s="8">
        <v>0</v>
      </c>
      <c r="L152" s="8">
        <v>0</v>
      </c>
      <c r="M152" s="8">
        <v>1063</v>
      </c>
      <c r="N152" s="60">
        <f t="shared" si="4"/>
        <v>1647</v>
      </c>
      <c r="O152" s="98">
        <f t="shared" si="5"/>
        <v>215805</v>
      </c>
      <c r="P152" s="60"/>
      <c r="Q152" s="60"/>
      <c r="R152" s="60"/>
    </row>
    <row r="153" spans="1:18" s="61" customFormat="1" ht="15">
      <c r="A153" s="6">
        <v>657</v>
      </c>
      <c r="B153" s="7" t="s">
        <v>161</v>
      </c>
      <c r="C153" s="8">
        <v>12289</v>
      </c>
      <c r="D153" s="8">
        <v>1</v>
      </c>
      <c r="E153" s="8">
        <v>74078</v>
      </c>
      <c r="F153" s="8">
        <v>81439</v>
      </c>
      <c r="G153" s="8">
        <v>18436</v>
      </c>
      <c r="H153" s="8">
        <v>79068</v>
      </c>
      <c r="I153" s="8">
        <v>0</v>
      </c>
      <c r="J153" s="8">
        <v>6770</v>
      </c>
      <c r="K153" s="8">
        <v>0</v>
      </c>
      <c r="L153" s="8">
        <v>950</v>
      </c>
      <c r="M153" s="8">
        <v>1252</v>
      </c>
      <c r="N153" s="60">
        <f t="shared" si="4"/>
        <v>6770</v>
      </c>
      <c r="O153" s="98">
        <f t="shared" si="5"/>
        <v>281053</v>
      </c>
      <c r="P153" s="60"/>
      <c r="Q153" s="60"/>
      <c r="R153" s="60"/>
    </row>
    <row r="154" spans="1:18" s="61" customFormat="1" ht="15">
      <c r="A154" s="6">
        <v>662</v>
      </c>
      <c r="B154" s="7" t="s">
        <v>162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401</v>
      </c>
      <c r="K154" s="8">
        <v>0</v>
      </c>
      <c r="L154" s="8">
        <v>401</v>
      </c>
      <c r="M154" s="8">
        <v>0</v>
      </c>
      <c r="N154" s="60">
        <f t="shared" si="4"/>
        <v>401</v>
      </c>
      <c r="O154" s="98">
        <f t="shared" si="5"/>
        <v>1203</v>
      </c>
      <c r="P154" s="60"/>
      <c r="Q154" s="60"/>
      <c r="R154" s="60"/>
    </row>
    <row r="155" spans="1:18" s="61" customFormat="1" ht="15">
      <c r="A155" s="6">
        <v>664</v>
      </c>
      <c r="B155" s="7" t="s">
        <v>163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1050</v>
      </c>
      <c r="K155" s="8">
        <v>0</v>
      </c>
      <c r="L155" s="8">
        <v>1050</v>
      </c>
      <c r="M155" s="8">
        <v>600</v>
      </c>
      <c r="N155" s="60">
        <f t="shared" si="4"/>
        <v>1050</v>
      </c>
      <c r="O155" s="98">
        <f t="shared" si="5"/>
        <v>3750</v>
      </c>
      <c r="P155" s="60"/>
      <c r="Q155" s="60"/>
      <c r="R155" s="60"/>
    </row>
    <row r="156" spans="1:18" s="61" customFormat="1" ht="15">
      <c r="A156" s="6">
        <v>667</v>
      </c>
      <c r="B156" s="7" t="s">
        <v>164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1000</v>
      </c>
      <c r="K156" s="8">
        <v>0</v>
      </c>
      <c r="L156" s="8">
        <v>1000</v>
      </c>
      <c r="M156" s="8">
        <v>125</v>
      </c>
      <c r="N156" s="60">
        <f t="shared" si="4"/>
        <v>1000</v>
      </c>
      <c r="O156" s="98">
        <f t="shared" si="5"/>
        <v>3125</v>
      </c>
      <c r="P156" s="60"/>
      <c r="Q156" s="60"/>
      <c r="R156" s="60"/>
    </row>
    <row r="157" spans="1:18" s="61" customFormat="1" ht="15" hidden="1">
      <c r="A157" s="6">
        <v>669</v>
      </c>
      <c r="B157" s="7" t="s">
        <v>165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60">
        <f t="shared" si="4"/>
        <v>0</v>
      </c>
      <c r="O157" s="98">
        <f t="shared" si="5"/>
        <v>0</v>
      </c>
      <c r="P157" s="60"/>
      <c r="Q157" s="60"/>
      <c r="R157" s="60"/>
    </row>
    <row r="158" spans="1:18" s="61" customFormat="1" ht="15">
      <c r="A158" s="6">
        <v>670</v>
      </c>
      <c r="B158" s="7" t="s">
        <v>166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200</v>
      </c>
      <c r="K158" s="8">
        <v>0</v>
      </c>
      <c r="L158" s="8">
        <v>200</v>
      </c>
      <c r="M158" s="8">
        <v>125</v>
      </c>
      <c r="N158" s="60">
        <f t="shared" si="4"/>
        <v>200</v>
      </c>
      <c r="O158" s="98">
        <f t="shared" si="5"/>
        <v>725</v>
      </c>
      <c r="P158" s="60"/>
      <c r="Q158" s="60"/>
      <c r="R158" s="60"/>
    </row>
    <row r="159" spans="1:18" s="61" customFormat="1" ht="30">
      <c r="A159" s="6">
        <v>671</v>
      </c>
      <c r="B159" s="7" t="s">
        <v>167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180</v>
      </c>
      <c r="K159" s="8">
        <v>0</v>
      </c>
      <c r="L159" s="8">
        <v>180</v>
      </c>
      <c r="M159" s="8">
        <v>0</v>
      </c>
      <c r="N159" s="60">
        <f t="shared" si="4"/>
        <v>180</v>
      </c>
      <c r="O159" s="98">
        <f t="shared" si="5"/>
        <v>540</v>
      </c>
      <c r="P159" s="60"/>
      <c r="Q159" s="60"/>
      <c r="R159" s="60"/>
    </row>
    <row r="160" spans="1:18" s="61" customFormat="1" ht="30">
      <c r="A160" s="6">
        <v>868</v>
      </c>
      <c r="B160" s="7" t="s">
        <v>168</v>
      </c>
      <c r="C160" s="8">
        <v>0</v>
      </c>
      <c r="D160" s="8">
        <v>0</v>
      </c>
      <c r="E160" s="8">
        <v>8175</v>
      </c>
      <c r="F160" s="8">
        <v>10994</v>
      </c>
      <c r="G160" s="8">
        <v>2283</v>
      </c>
      <c r="H160" s="8">
        <v>8877</v>
      </c>
      <c r="I160" s="8">
        <v>0</v>
      </c>
      <c r="J160" s="8">
        <v>209</v>
      </c>
      <c r="K160" s="8">
        <v>0</v>
      </c>
      <c r="L160" s="8">
        <v>100</v>
      </c>
      <c r="M160" s="8">
        <v>247</v>
      </c>
      <c r="N160" s="60">
        <f t="shared" si="4"/>
        <v>209</v>
      </c>
      <c r="O160" s="98">
        <f t="shared" si="5"/>
        <v>31094</v>
      </c>
      <c r="P160" s="60"/>
      <c r="Q160" s="60"/>
      <c r="R160" s="60"/>
    </row>
    <row r="161" spans="1:19" s="61" customFormat="1" ht="30">
      <c r="A161" s="6">
        <v>869</v>
      </c>
      <c r="B161" s="7" t="s">
        <v>169</v>
      </c>
      <c r="C161" s="8">
        <v>0</v>
      </c>
      <c r="D161" s="8">
        <v>0</v>
      </c>
      <c r="E161" s="8">
        <v>8992</v>
      </c>
      <c r="F161" s="8">
        <v>12264</v>
      </c>
      <c r="G161" s="8">
        <v>2358</v>
      </c>
      <c r="H161" s="8">
        <v>15560</v>
      </c>
      <c r="I161" s="8">
        <v>0</v>
      </c>
      <c r="J161" s="8">
        <v>114</v>
      </c>
      <c r="K161" s="8">
        <v>0</v>
      </c>
      <c r="L161" s="8">
        <v>0</v>
      </c>
      <c r="M161" s="8">
        <v>245</v>
      </c>
      <c r="N161" s="60">
        <f t="shared" si="4"/>
        <v>114</v>
      </c>
      <c r="O161" s="98">
        <f t="shared" si="5"/>
        <v>39647</v>
      </c>
      <c r="P161" s="60"/>
      <c r="Q161" s="60"/>
      <c r="R161" s="60"/>
    </row>
    <row r="162" spans="1:19" s="61" customFormat="1" ht="30">
      <c r="A162" s="6">
        <v>873</v>
      </c>
      <c r="B162" s="7" t="s">
        <v>170</v>
      </c>
      <c r="C162" s="8">
        <v>0</v>
      </c>
      <c r="D162" s="8">
        <v>0</v>
      </c>
      <c r="E162" s="8">
        <v>3145</v>
      </c>
      <c r="F162" s="8">
        <v>6554</v>
      </c>
      <c r="G162" s="8">
        <v>862</v>
      </c>
      <c r="H162" s="8">
        <v>4945</v>
      </c>
      <c r="I162" s="8">
        <v>0</v>
      </c>
      <c r="J162" s="8">
        <v>0</v>
      </c>
      <c r="K162" s="8">
        <v>0</v>
      </c>
      <c r="L162" s="8">
        <v>0</v>
      </c>
      <c r="M162" s="8">
        <v>85</v>
      </c>
      <c r="N162" s="60">
        <f t="shared" si="4"/>
        <v>0</v>
      </c>
      <c r="O162" s="98">
        <f t="shared" si="5"/>
        <v>15591</v>
      </c>
      <c r="P162" s="60"/>
      <c r="Q162" s="60"/>
      <c r="R162" s="60"/>
    </row>
    <row r="163" spans="1:19" s="61" customFormat="1" ht="18" customHeight="1">
      <c r="A163" s="6"/>
      <c r="B163" s="7" t="s">
        <v>171</v>
      </c>
      <c r="C163" s="8">
        <f>SUM(C16:C162)</f>
        <v>912274</v>
      </c>
      <c r="D163" s="8">
        <f>SUM(D16:D162)</f>
        <v>500</v>
      </c>
      <c r="E163" s="8">
        <f>SUM(E16:E162)</f>
        <v>5514852</v>
      </c>
      <c r="F163" s="8">
        <f t="shared" ref="F163:M163" si="6">SUM(F16:F162)</f>
        <v>6448106</v>
      </c>
      <c r="G163" s="8">
        <f t="shared" si="6"/>
        <v>1556042</v>
      </c>
      <c r="H163" s="8">
        <f t="shared" si="6"/>
        <v>7469953</v>
      </c>
      <c r="I163" s="8">
        <f t="shared" si="6"/>
        <v>2699991</v>
      </c>
      <c r="J163" s="8">
        <f t="shared" si="6"/>
        <v>467773</v>
      </c>
      <c r="K163" s="8">
        <f t="shared" si="6"/>
        <v>7244</v>
      </c>
      <c r="L163" s="8">
        <f t="shared" si="6"/>
        <v>5465</v>
      </c>
      <c r="M163" s="8">
        <f t="shared" si="6"/>
        <v>162223</v>
      </c>
      <c r="N163" s="60">
        <f t="shared" si="4"/>
        <v>460529</v>
      </c>
      <c r="O163" s="98">
        <f t="shared" si="5"/>
        <v>25704952</v>
      </c>
      <c r="P163" s="60"/>
      <c r="Q163" s="60"/>
      <c r="R163" s="60"/>
      <c r="S163" s="60"/>
    </row>
    <row r="164" spans="1:19" s="1" customFormat="1" ht="15.75">
      <c r="I164" s="9"/>
      <c r="J164" s="10"/>
      <c r="K164" s="56"/>
    </row>
    <row r="165" spans="1:19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9">
      <c r="E166" s="3"/>
      <c r="F166" s="3"/>
      <c r="G166" s="3"/>
      <c r="H166" s="3"/>
      <c r="I166" s="3"/>
      <c r="J166" s="3"/>
      <c r="K166" s="3"/>
      <c r="L166" s="3"/>
      <c r="M166" s="3"/>
    </row>
    <row r="167" spans="1:19">
      <c r="K167" s="3"/>
    </row>
    <row r="168" spans="1:19">
      <c r="J168" s="3"/>
    </row>
    <row r="169" spans="1:19">
      <c r="I169" s="11"/>
    </row>
    <row r="170" spans="1:19">
      <c r="K170" s="3"/>
      <c r="M170" s="3"/>
    </row>
  </sheetData>
  <autoFilter ref="A15:WZV163">
    <filterColumn colId="14">
      <customFilters>
        <customFilter operator="notEqual" val=" "/>
      </customFilters>
    </filterColumn>
  </autoFilter>
  <mergeCells count="2191">
    <mergeCell ref="D13:D14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  <mergeCell ref="WXK3:WXY3"/>
    <mergeCell ref="WXZ3:WYN3"/>
    <mergeCell ref="WYO3:WZC3"/>
    <mergeCell ref="WZD3:WZR3"/>
    <mergeCell ref="WZS3:WZV3"/>
    <mergeCell ref="A5:M5"/>
    <mergeCell ref="WTY3:WUM3"/>
    <mergeCell ref="WUN3:WVB3"/>
    <mergeCell ref="WVC3:WVQ3"/>
    <mergeCell ref="WVR3:WWF3"/>
    <mergeCell ref="WWG3:WWU3"/>
    <mergeCell ref="WWV3:WXJ3"/>
    <mergeCell ref="WQM3:WRA3"/>
    <mergeCell ref="WRB3:WRP3"/>
    <mergeCell ref="WRQ3:WSE3"/>
    <mergeCell ref="WSF3:WST3"/>
    <mergeCell ref="WSU3:WTI3"/>
    <mergeCell ref="WTJ3:WTX3"/>
    <mergeCell ref="WNA3:WNO3"/>
    <mergeCell ref="WNP3:WOD3"/>
    <mergeCell ref="WOE3:WOS3"/>
    <mergeCell ref="WOT3:WPH3"/>
    <mergeCell ref="WPI3:WPW3"/>
    <mergeCell ref="WPX3:WQL3"/>
    <mergeCell ref="WJO3:WKC3"/>
    <mergeCell ref="WKD3:WKR3"/>
    <mergeCell ref="WKS3:WLG3"/>
    <mergeCell ref="WLH3:WLV3"/>
    <mergeCell ref="WLW3:WMK3"/>
    <mergeCell ref="WML3:WMZ3"/>
    <mergeCell ref="WGC3:WGQ3"/>
    <mergeCell ref="WGR3:WHF3"/>
    <mergeCell ref="WHG3:WHU3"/>
    <mergeCell ref="WHV3:WIJ3"/>
    <mergeCell ref="WIK3:WIY3"/>
    <mergeCell ref="WIZ3:WJN3"/>
    <mergeCell ref="WCQ3:WDE3"/>
    <mergeCell ref="WDF3:WDT3"/>
    <mergeCell ref="WDU3:WEI3"/>
    <mergeCell ref="WEJ3:WEX3"/>
    <mergeCell ref="WEY3:WFM3"/>
    <mergeCell ref="WFN3:WGB3"/>
    <mergeCell ref="VZE3:VZS3"/>
    <mergeCell ref="VZT3:WAH3"/>
    <mergeCell ref="WAI3:WAW3"/>
    <mergeCell ref="WAX3:WBL3"/>
    <mergeCell ref="WBM3:WCA3"/>
    <mergeCell ref="WCB3:WCP3"/>
    <mergeCell ref="VVS3:VWG3"/>
    <mergeCell ref="VWH3:VWV3"/>
    <mergeCell ref="VWW3:VXK3"/>
    <mergeCell ref="VXL3:VXZ3"/>
    <mergeCell ref="VYA3:VYO3"/>
    <mergeCell ref="VYP3:VZD3"/>
    <mergeCell ref="VSG3:VSU3"/>
    <mergeCell ref="VSV3:VTJ3"/>
    <mergeCell ref="VTK3:VTY3"/>
    <mergeCell ref="VTZ3:VUN3"/>
    <mergeCell ref="VUO3:VVC3"/>
    <mergeCell ref="VVD3:VVR3"/>
    <mergeCell ref="VOU3:VPI3"/>
    <mergeCell ref="VPJ3:VPX3"/>
    <mergeCell ref="VPY3:VQM3"/>
    <mergeCell ref="VQN3:VRB3"/>
    <mergeCell ref="VRC3:VRQ3"/>
    <mergeCell ref="VRR3:VSF3"/>
    <mergeCell ref="VLI3:VLW3"/>
    <mergeCell ref="VLX3:VML3"/>
    <mergeCell ref="VMM3:VNA3"/>
    <mergeCell ref="VNB3:VNP3"/>
    <mergeCell ref="VNQ3:VOE3"/>
    <mergeCell ref="VOF3:VOT3"/>
    <mergeCell ref="VHW3:VIK3"/>
    <mergeCell ref="VIL3:VIZ3"/>
    <mergeCell ref="VJA3:VJO3"/>
    <mergeCell ref="VJP3:VKD3"/>
    <mergeCell ref="VKE3:VKS3"/>
    <mergeCell ref="VKT3:VLH3"/>
    <mergeCell ref="VEK3:VEY3"/>
    <mergeCell ref="VEZ3:VFN3"/>
    <mergeCell ref="VFO3:VGC3"/>
    <mergeCell ref="VGD3:VGR3"/>
    <mergeCell ref="VGS3:VHG3"/>
    <mergeCell ref="VHH3:VHV3"/>
    <mergeCell ref="VAY3:VBM3"/>
    <mergeCell ref="VBN3:VCB3"/>
    <mergeCell ref="VCC3:VCQ3"/>
    <mergeCell ref="VCR3:VDF3"/>
    <mergeCell ref="VDG3:VDU3"/>
    <mergeCell ref="VDV3:VEJ3"/>
    <mergeCell ref="UXM3:UYA3"/>
    <mergeCell ref="UYB3:UYP3"/>
    <mergeCell ref="UYQ3:UZE3"/>
    <mergeCell ref="UZF3:UZT3"/>
    <mergeCell ref="UZU3:VAI3"/>
    <mergeCell ref="VAJ3:VAX3"/>
    <mergeCell ref="UUA3:UUO3"/>
    <mergeCell ref="UUP3:UVD3"/>
    <mergeCell ref="UVE3:UVS3"/>
    <mergeCell ref="UVT3:UWH3"/>
    <mergeCell ref="UWI3:UWW3"/>
    <mergeCell ref="UWX3:UXL3"/>
    <mergeCell ref="UQO3:URC3"/>
    <mergeCell ref="URD3:URR3"/>
    <mergeCell ref="URS3:USG3"/>
    <mergeCell ref="USH3:USV3"/>
    <mergeCell ref="USW3:UTK3"/>
    <mergeCell ref="UTL3:UTZ3"/>
    <mergeCell ref="UNC3:UNQ3"/>
    <mergeCell ref="UNR3:UOF3"/>
    <mergeCell ref="UOG3:UOU3"/>
    <mergeCell ref="UOV3:UPJ3"/>
    <mergeCell ref="UPK3:UPY3"/>
    <mergeCell ref="UPZ3:UQN3"/>
    <mergeCell ref="UJQ3:UKE3"/>
    <mergeCell ref="UKF3:UKT3"/>
    <mergeCell ref="UKU3:ULI3"/>
    <mergeCell ref="ULJ3:ULX3"/>
    <mergeCell ref="ULY3:UMM3"/>
    <mergeCell ref="UMN3:UNB3"/>
    <mergeCell ref="UGE3:UGS3"/>
    <mergeCell ref="UGT3:UHH3"/>
    <mergeCell ref="UHI3:UHW3"/>
    <mergeCell ref="UHX3:UIL3"/>
    <mergeCell ref="UIM3:UJA3"/>
    <mergeCell ref="UJB3:UJP3"/>
    <mergeCell ref="UCS3:UDG3"/>
    <mergeCell ref="UDH3:UDV3"/>
    <mergeCell ref="UDW3:UEK3"/>
    <mergeCell ref="UEL3:UEZ3"/>
    <mergeCell ref="UFA3:UFO3"/>
    <mergeCell ref="UFP3:UGD3"/>
    <mergeCell ref="TZG3:TZU3"/>
    <mergeCell ref="TZV3:UAJ3"/>
    <mergeCell ref="UAK3:UAY3"/>
    <mergeCell ref="UAZ3:UBN3"/>
    <mergeCell ref="UBO3:UCC3"/>
    <mergeCell ref="UCD3:UCR3"/>
    <mergeCell ref="TVU3:TWI3"/>
    <mergeCell ref="TWJ3:TWX3"/>
    <mergeCell ref="TWY3:TXM3"/>
    <mergeCell ref="TXN3:TYB3"/>
    <mergeCell ref="TYC3:TYQ3"/>
    <mergeCell ref="TYR3:TZF3"/>
    <mergeCell ref="TSI3:TSW3"/>
    <mergeCell ref="TSX3:TTL3"/>
    <mergeCell ref="TTM3:TUA3"/>
    <mergeCell ref="TUB3:TUP3"/>
    <mergeCell ref="TUQ3:TVE3"/>
    <mergeCell ref="TVF3:TVT3"/>
    <mergeCell ref="TOW3:TPK3"/>
    <mergeCell ref="TPL3:TPZ3"/>
    <mergeCell ref="TQA3:TQO3"/>
    <mergeCell ref="TQP3:TRD3"/>
    <mergeCell ref="TRE3:TRS3"/>
    <mergeCell ref="TRT3:TSH3"/>
    <mergeCell ref="TLK3:TLY3"/>
    <mergeCell ref="TLZ3:TMN3"/>
    <mergeCell ref="TMO3:TNC3"/>
    <mergeCell ref="TND3:TNR3"/>
    <mergeCell ref="TNS3:TOG3"/>
    <mergeCell ref="TOH3:TOV3"/>
    <mergeCell ref="THY3:TIM3"/>
    <mergeCell ref="TIN3:TJB3"/>
    <mergeCell ref="TJC3:TJQ3"/>
    <mergeCell ref="TJR3:TKF3"/>
    <mergeCell ref="TKG3:TKU3"/>
    <mergeCell ref="TKV3:TLJ3"/>
    <mergeCell ref="TEM3:TFA3"/>
    <mergeCell ref="TFB3:TFP3"/>
    <mergeCell ref="TFQ3:TGE3"/>
    <mergeCell ref="TGF3:TGT3"/>
    <mergeCell ref="TGU3:THI3"/>
    <mergeCell ref="THJ3:THX3"/>
    <mergeCell ref="TBA3:TBO3"/>
    <mergeCell ref="TBP3:TCD3"/>
    <mergeCell ref="TCE3:TCS3"/>
    <mergeCell ref="TCT3:TDH3"/>
    <mergeCell ref="TDI3:TDW3"/>
    <mergeCell ref="TDX3:TEL3"/>
    <mergeCell ref="SXO3:SYC3"/>
    <mergeCell ref="SYD3:SYR3"/>
    <mergeCell ref="SYS3:SZG3"/>
    <mergeCell ref="SZH3:SZV3"/>
    <mergeCell ref="SZW3:TAK3"/>
    <mergeCell ref="TAL3:TAZ3"/>
    <mergeCell ref="SUC3:SUQ3"/>
    <mergeCell ref="SUR3:SVF3"/>
    <mergeCell ref="SVG3:SVU3"/>
    <mergeCell ref="SVV3:SWJ3"/>
    <mergeCell ref="SWK3:SWY3"/>
    <mergeCell ref="SWZ3:SXN3"/>
    <mergeCell ref="SQQ3:SRE3"/>
    <mergeCell ref="SRF3:SRT3"/>
    <mergeCell ref="SRU3:SSI3"/>
    <mergeCell ref="SSJ3:SSX3"/>
    <mergeCell ref="SSY3:STM3"/>
    <mergeCell ref="STN3:SUB3"/>
    <mergeCell ref="SNE3:SNS3"/>
    <mergeCell ref="SNT3:SOH3"/>
    <mergeCell ref="SOI3:SOW3"/>
    <mergeCell ref="SOX3:SPL3"/>
    <mergeCell ref="SPM3:SQA3"/>
    <mergeCell ref="SQB3:SQP3"/>
    <mergeCell ref="SJS3:SKG3"/>
    <mergeCell ref="SKH3:SKV3"/>
    <mergeCell ref="SKW3:SLK3"/>
    <mergeCell ref="SLL3:SLZ3"/>
    <mergeCell ref="SMA3:SMO3"/>
    <mergeCell ref="SMP3:SND3"/>
    <mergeCell ref="SGG3:SGU3"/>
    <mergeCell ref="SGV3:SHJ3"/>
    <mergeCell ref="SHK3:SHY3"/>
    <mergeCell ref="SHZ3:SIN3"/>
    <mergeCell ref="SIO3:SJC3"/>
    <mergeCell ref="SJD3:SJR3"/>
    <mergeCell ref="SCU3:SDI3"/>
    <mergeCell ref="SDJ3:SDX3"/>
    <mergeCell ref="SDY3:SEM3"/>
    <mergeCell ref="SEN3:SFB3"/>
    <mergeCell ref="SFC3:SFQ3"/>
    <mergeCell ref="SFR3:SGF3"/>
    <mergeCell ref="RZI3:RZW3"/>
    <mergeCell ref="RZX3:SAL3"/>
    <mergeCell ref="SAM3:SBA3"/>
    <mergeCell ref="SBB3:SBP3"/>
    <mergeCell ref="SBQ3:SCE3"/>
    <mergeCell ref="SCF3:SCT3"/>
    <mergeCell ref="RVW3:RWK3"/>
    <mergeCell ref="RWL3:RWZ3"/>
    <mergeCell ref="RXA3:RXO3"/>
    <mergeCell ref="RXP3:RYD3"/>
    <mergeCell ref="RYE3:RYS3"/>
    <mergeCell ref="RYT3:RZH3"/>
    <mergeCell ref="RSK3:RSY3"/>
    <mergeCell ref="RSZ3:RTN3"/>
    <mergeCell ref="RTO3:RUC3"/>
    <mergeCell ref="RUD3:RUR3"/>
    <mergeCell ref="RUS3:RVG3"/>
    <mergeCell ref="RVH3:RVV3"/>
    <mergeCell ref="ROY3:RPM3"/>
    <mergeCell ref="RPN3:RQB3"/>
    <mergeCell ref="RQC3:RQQ3"/>
    <mergeCell ref="RQR3:RRF3"/>
    <mergeCell ref="RRG3:RRU3"/>
    <mergeCell ref="RRV3:RSJ3"/>
    <mergeCell ref="RLM3:RMA3"/>
    <mergeCell ref="RMB3:RMP3"/>
    <mergeCell ref="RMQ3:RNE3"/>
    <mergeCell ref="RNF3:RNT3"/>
    <mergeCell ref="RNU3:ROI3"/>
    <mergeCell ref="ROJ3:ROX3"/>
    <mergeCell ref="RIA3:RIO3"/>
    <mergeCell ref="RIP3:RJD3"/>
    <mergeCell ref="RJE3:RJS3"/>
    <mergeCell ref="RJT3:RKH3"/>
    <mergeCell ref="RKI3:RKW3"/>
    <mergeCell ref="RKX3:RLL3"/>
    <mergeCell ref="REO3:RFC3"/>
    <mergeCell ref="RFD3:RFR3"/>
    <mergeCell ref="RFS3:RGG3"/>
    <mergeCell ref="RGH3:RGV3"/>
    <mergeCell ref="RGW3:RHK3"/>
    <mergeCell ref="RHL3:RHZ3"/>
    <mergeCell ref="RBC3:RBQ3"/>
    <mergeCell ref="RBR3:RCF3"/>
    <mergeCell ref="RCG3:RCU3"/>
    <mergeCell ref="RCV3:RDJ3"/>
    <mergeCell ref="RDK3:RDY3"/>
    <mergeCell ref="RDZ3:REN3"/>
    <mergeCell ref="QXQ3:QYE3"/>
    <mergeCell ref="QYF3:QYT3"/>
    <mergeCell ref="QYU3:QZI3"/>
    <mergeCell ref="QZJ3:QZX3"/>
    <mergeCell ref="QZY3:RAM3"/>
    <mergeCell ref="RAN3:RBB3"/>
    <mergeCell ref="QUE3:QUS3"/>
    <mergeCell ref="QUT3:QVH3"/>
    <mergeCell ref="QVI3:QVW3"/>
    <mergeCell ref="QVX3:QWL3"/>
    <mergeCell ref="QWM3:QXA3"/>
    <mergeCell ref="QXB3:QXP3"/>
    <mergeCell ref="QQS3:QRG3"/>
    <mergeCell ref="QRH3:QRV3"/>
    <mergeCell ref="QRW3:QSK3"/>
    <mergeCell ref="QSL3:QSZ3"/>
    <mergeCell ref="QTA3:QTO3"/>
    <mergeCell ref="QTP3:QUD3"/>
    <mergeCell ref="QNG3:QNU3"/>
    <mergeCell ref="QNV3:QOJ3"/>
    <mergeCell ref="QOK3:QOY3"/>
    <mergeCell ref="QOZ3:QPN3"/>
    <mergeCell ref="QPO3:QQC3"/>
    <mergeCell ref="QQD3:QQR3"/>
    <mergeCell ref="QJU3:QKI3"/>
    <mergeCell ref="QKJ3:QKX3"/>
    <mergeCell ref="QKY3:QLM3"/>
    <mergeCell ref="QLN3:QMB3"/>
    <mergeCell ref="QMC3:QMQ3"/>
    <mergeCell ref="QMR3:QNF3"/>
    <mergeCell ref="QGI3:QGW3"/>
    <mergeCell ref="QGX3:QHL3"/>
    <mergeCell ref="QHM3:QIA3"/>
    <mergeCell ref="QIB3:QIP3"/>
    <mergeCell ref="QIQ3:QJE3"/>
    <mergeCell ref="QJF3:QJT3"/>
    <mergeCell ref="QCW3:QDK3"/>
    <mergeCell ref="QDL3:QDZ3"/>
    <mergeCell ref="QEA3:QEO3"/>
    <mergeCell ref="QEP3:QFD3"/>
    <mergeCell ref="QFE3:QFS3"/>
    <mergeCell ref="QFT3:QGH3"/>
    <mergeCell ref="PZK3:PZY3"/>
    <mergeCell ref="PZZ3:QAN3"/>
    <mergeCell ref="QAO3:QBC3"/>
    <mergeCell ref="QBD3:QBR3"/>
    <mergeCell ref="QBS3:QCG3"/>
    <mergeCell ref="QCH3:QCV3"/>
    <mergeCell ref="PVY3:PWM3"/>
    <mergeCell ref="PWN3:PXB3"/>
    <mergeCell ref="PXC3:PXQ3"/>
    <mergeCell ref="PXR3:PYF3"/>
    <mergeCell ref="PYG3:PYU3"/>
    <mergeCell ref="PYV3:PZJ3"/>
    <mergeCell ref="PSM3:PTA3"/>
    <mergeCell ref="PTB3:PTP3"/>
    <mergeCell ref="PTQ3:PUE3"/>
    <mergeCell ref="PUF3:PUT3"/>
    <mergeCell ref="PUU3:PVI3"/>
    <mergeCell ref="PVJ3:PVX3"/>
    <mergeCell ref="PPA3:PPO3"/>
    <mergeCell ref="PPP3:PQD3"/>
    <mergeCell ref="PQE3:PQS3"/>
    <mergeCell ref="PQT3:PRH3"/>
    <mergeCell ref="PRI3:PRW3"/>
    <mergeCell ref="PRX3:PSL3"/>
    <mergeCell ref="PLO3:PMC3"/>
    <mergeCell ref="PMD3:PMR3"/>
    <mergeCell ref="PMS3:PNG3"/>
    <mergeCell ref="PNH3:PNV3"/>
    <mergeCell ref="PNW3:POK3"/>
    <mergeCell ref="POL3:POZ3"/>
    <mergeCell ref="PIC3:PIQ3"/>
    <mergeCell ref="PIR3:PJF3"/>
    <mergeCell ref="PJG3:PJU3"/>
    <mergeCell ref="PJV3:PKJ3"/>
    <mergeCell ref="PKK3:PKY3"/>
    <mergeCell ref="PKZ3:PLN3"/>
    <mergeCell ref="PEQ3:PFE3"/>
    <mergeCell ref="PFF3:PFT3"/>
    <mergeCell ref="PFU3:PGI3"/>
    <mergeCell ref="PGJ3:PGX3"/>
    <mergeCell ref="PGY3:PHM3"/>
    <mergeCell ref="PHN3:PIB3"/>
    <mergeCell ref="PBE3:PBS3"/>
    <mergeCell ref="PBT3:PCH3"/>
    <mergeCell ref="PCI3:PCW3"/>
    <mergeCell ref="PCX3:PDL3"/>
    <mergeCell ref="PDM3:PEA3"/>
    <mergeCell ref="PEB3:PEP3"/>
    <mergeCell ref="OXS3:OYG3"/>
    <mergeCell ref="OYH3:OYV3"/>
    <mergeCell ref="OYW3:OZK3"/>
    <mergeCell ref="OZL3:OZZ3"/>
    <mergeCell ref="PAA3:PAO3"/>
    <mergeCell ref="PAP3:PBD3"/>
    <mergeCell ref="OUG3:OUU3"/>
    <mergeCell ref="OUV3:OVJ3"/>
    <mergeCell ref="OVK3:OVY3"/>
    <mergeCell ref="OVZ3:OWN3"/>
    <mergeCell ref="OWO3:OXC3"/>
    <mergeCell ref="OXD3:OXR3"/>
    <mergeCell ref="OQU3:ORI3"/>
    <mergeCell ref="ORJ3:ORX3"/>
    <mergeCell ref="ORY3:OSM3"/>
    <mergeCell ref="OSN3:OTB3"/>
    <mergeCell ref="OTC3:OTQ3"/>
    <mergeCell ref="OTR3:OUF3"/>
    <mergeCell ref="ONI3:ONW3"/>
    <mergeCell ref="ONX3:OOL3"/>
    <mergeCell ref="OOM3:OPA3"/>
    <mergeCell ref="OPB3:OPP3"/>
    <mergeCell ref="OPQ3:OQE3"/>
    <mergeCell ref="OQF3:OQT3"/>
    <mergeCell ref="OJW3:OKK3"/>
    <mergeCell ref="OKL3:OKZ3"/>
    <mergeCell ref="OLA3:OLO3"/>
    <mergeCell ref="OLP3:OMD3"/>
    <mergeCell ref="OME3:OMS3"/>
    <mergeCell ref="OMT3:ONH3"/>
    <mergeCell ref="OGK3:OGY3"/>
    <mergeCell ref="OGZ3:OHN3"/>
    <mergeCell ref="OHO3:OIC3"/>
    <mergeCell ref="OID3:OIR3"/>
    <mergeCell ref="OIS3:OJG3"/>
    <mergeCell ref="OJH3:OJV3"/>
    <mergeCell ref="OCY3:ODM3"/>
    <mergeCell ref="ODN3:OEB3"/>
    <mergeCell ref="OEC3:OEQ3"/>
    <mergeCell ref="OER3:OFF3"/>
    <mergeCell ref="OFG3:OFU3"/>
    <mergeCell ref="OFV3:OGJ3"/>
    <mergeCell ref="NZM3:OAA3"/>
    <mergeCell ref="OAB3:OAP3"/>
    <mergeCell ref="OAQ3:OBE3"/>
    <mergeCell ref="OBF3:OBT3"/>
    <mergeCell ref="OBU3:OCI3"/>
    <mergeCell ref="OCJ3:OCX3"/>
    <mergeCell ref="NWA3:NWO3"/>
    <mergeCell ref="NWP3:NXD3"/>
    <mergeCell ref="NXE3:NXS3"/>
    <mergeCell ref="NXT3:NYH3"/>
    <mergeCell ref="NYI3:NYW3"/>
    <mergeCell ref="NYX3:NZL3"/>
    <mergeCell ref="NSO3:NTC3"/>
    <mergeCell ref="NTD3:NTR3"/>
    <mergeCell ref="NTS3:NUG3"/>
    <mergeCell ref="NUH3:NUV3"/>
    <mergeCell ref="NUW3:NVK3"/>
    <mergeCell ref="NVL3:NVZ3"/>
    <mergeCell ref="NPC3:NPQ3"/>
    <mergeCell ref="NPR3:NQF3"/>
    <mergeCell ref="NQG3:NQU3"/>
    <mergeCell ref="NQV3:NRJ3"/>
    <mergeCell ref="NRK3:NRY3"/>
    <mergeCell ref="NRZ3:NSN3"/>
    <mergeCell ref="NLQ3:NME3"/>
    <mergeCell ref="NMF3:NMT3"/>
    <mergeCell ref="NMU3:NNI3"/>
    <mergeCell ref="NNJ3:NNX3"/>
    <mergeCell ref="NNY3:NOM3"/>
    <mergeCell ref="NON3:NPB3"/>
    <mergeCell ref="NIE3:NIS3"/>
    <mergeCell ref="NIT3:NJH3"/>
    <mergeCell ref="NJI3:NJW3"/>
    <mergeCell ref="NJX3:NKL3"/>
    <mergeCell ref="NKM3:NLA3"/>
    <mergeCell ref="NLB3:NLP3"/>
    <mergeCell ref="NES3:NFG3"/>
    <mergeCell ref="NFH3:NFV3"/>
    <mergeCell ref="NFW3:NGK3"/>
    <mergeCell ref="NGL3:NGZ3"/>
    <mergeCell ref="NHA3:NHO3"/>
    <mergeCell ref="NHP3:NID3"/>
    <mergeCell ref="NBG3:NBU3"/>
    <mergeCell ref="NBV3:NCJ3"/>
    <mergeCell ref="NCK3:NCY3"/>
    <mergeCell ref="NCZ3:NDN3"/>
    <mergeCell ref="NDO3:NEC3"/>
    <mergeCell ref="NED3:NER3"/>
    <mergeCell ref="MXU3:MYI3"/>
    <mergeCell ref="MYJ3:MYX3"/>
    <mergeCell ref="MYY3:MZM3"/>
    <mergeCell ref="MZN3:NAB3"/>
    <mergeCell ref="NAC3:NAQ3"/>
    <mergeCell ref="NAR3:NBF3"/>
    <mergeCell ref="MUI3:MUW3"/>
    <mergeCell ref="MUX3:MVL3"/>
    <mergeCell ref="MVM3:MWA3"/>
    <mergeCell ref="MWB3:MWP3"/>
    <mergeCell ref="MWQ3:MXE3"/>
    <mergeCell ref="MXF3:MXT3"/>
    <mergeCell ref="MQW3:MRK3"/>
    <mergeCell ref="MRL3:MRZ3"/>
    <mergeCell ref="MSA3:MSO3"/>
    <mergeCell ref="MSP3:MTD3"/>
    <mergeCell ref="MTE3:MTS3"/>
    <mergeCell ref="MTT3:MUH3"/>
    <mergeCell ref="MNK3:MNY3"/>
    <mergeCell ref="MNZ3:MON3"/>
    <mergeCell ref="MOO3:MPC3"/>
    <mergeCell ref="MPD3:MPR3"/>
    <mergeCell ref="MPS3:MQG3"/>
    <mergeCell ref="MQH3:MQV3"/>
    <mergeCell ref="MJY3:MKM3"/>
    <mergeCell ref="MKN3:MLB3"/>
    <mergeCell ref="MLC3:MLQ3"/>
    <mergeCell ref="MLR3:MMF3"/>
    <mergeCell ref="MMG3:MMU3"/>
    <mergeCell ref="MMV3:MNJ3"/>
    <mergeCell ref="MGM3:MHA3"/>
    <mergeCell ref="MHB3:MHP3"/>
    <mergeCell ref="MHQ3:MIE3"/>
    <mergeCell ref="MIF3:MIT3"/>
    <mergeCell ref="MIU3:MJI3"/>
    <mergeCell ref="MJJ3:MJX3"/>
    <mergeCell ref="MDA3:MDO3"/>
    <mergeCell ref="MDP3:MED3"/>
    <mergeCell ref="MEE3:MES3"/>
    <mergeCell ref="MET3:MFH3"/>
    <mergeCell ref="MFI3:MFW3"/>
    <mergeCell ref="MFX3:MGL3"/>
    <mergeCell ref="LZO3:MAC3"/>
    <mergeCell ref="MAD3:MAR3"/>
    <mergeCell ref="MAS3:MBG3"/>
    <mergeCell ref="MBH3:MBV3"/>
    <mergeCell ref="MBW3:MCK3"/>
    <mergeCell ref="MCL3:MCZ3"/>
    <mergeCell ref="LWC3:LWQ3"/>
    <mergeCell ref="LWR3:LXF3"/>
    <mergeCell ref="LXG3:LXU3"/>
    <mergeCell ref="LXV3:LYJ3"/>
    <mergeCell ref="LYK3:LYY3"/>
    <mergeCell ref="LYZ3:LZN3"/>
    <mergeCell ref="LSQ3:LTE3"/>
    <mergeCell ref="LTF3:LTT3"/>
    <mergeCell ref="LTU3:LUI3"/>
    <mergeCell ref="LUJ3:LUX3"/>
    <mergeCell ref="LUY3:LVM3"/>
    <mergeCell ref="LVN3:LWB3"/>
    <mergeCell ref="LPE3:LPS3"/>
    <mergeCell ref="LPT3:LQH3"/>
    <mergeCell ref="LQI3:LQW3"/>
    <mergeCell ref="LQX3:LRL3"/>
    <mergeCell ref="LRM3:LSA3"/>
    <mergeCell ref="LSB3:LSP3"/>
    <mergeCell ref="LLS3:LMG3"/>
    <mergeCell ref="LMH3:LMV3"/>
    <mergeCell ref="LMW3:LNK3"/>
    <mergeCell ref="LNL3:LNZ3"/>
    <mergeCell ref="LOA3:LOO3"/>
    <mergeCell ref="LOP3:LPD3"/>
    <mergeCell ref="LIG3:LIU3"/>
    <mergeCell ref="LIV3:LJJ3"/>
    <mergeCell ref="LJK3:LJY3"/>
    <mergeCell ref="LJZ3:LKN3"/>
    <mergeCell ref="LKO3:LLC3"/>
    <mergeCell ref="LLD3:LLR3"/>
    <mergeCell ref="LEU3:LFI3"/>
    <mergeCell ref="LFJ3:LFX3"/>
    <mergeCell ref="LFY3:LGM3"/>
    <mergeCell ref="LGN3:LHB3"/>
    <mergeCell ref="LHC3:LHQ3"/>
    <mergeCell ref="LHR3:LIF3"/>
    <mergeCell ref="LBI3:LBW3"/>
    <mergeCell ref="LBX3:LCL3"/>
    <mergeCell ref="LCM3:LDA3"/>
    <mergeCell ref="LDB3:LDP3"/>
    <mergeCell ref="LDQ3:LEE3"/>
    <mergeCell ref="LEF3:LET3"/>
    <mergeCell ref="KXW3:KYK3"/>
    <mergeCell ref="KYL3:KYZ3"/>
    <mergeCell ref="KZA3:KZO3"/>
    <mergeCell ref="KZP3:LAD3"/>
    <mergeCell ref="LAE3:LAS3"/>
    <mergeCell ref="LAT3:LBH3"/>
    <mergeCell ref="KUK3:KUY3"/>
    <mergeCell ref="KUZ3:KVN3"/>
    <mergeCell ref="KVO3:KWC3"/>
    <mergeCell ref="KWD3:KWR3"/>
    <mergeCell ref="KWS3:KXG3"/>
    <mergeCell ref="KXH3:KXV3"/>
    <mergeCell ref="KQY3:KRM3"/>
    <mergeCell ref="KRN3:KSB3"/>
    <mergeCell ref="KSC3:KSQ3"/>
    <mergeCell ref="KSR3:KTF3"/>
    <mergeCell ref="KTG3:KTU3"/>
    <mergeCell ref="KTV3:KUJ3"/>
    <mergeCell ref="KNM3:KOA3"/>
    <mergeCell ref="KOB3:KOP3"/>
    <mergeCell ref="KOQ3:KPE3"/>
    <mergeCell ref="KPF3:KPT3"/>
    <mergeCell ref="KPU3:KQI3"/>
    <mergeCell ref="KQJ3:KQX3"/>
    <mergeCell ref="KKA3:KKO3"/>
    <mergeCell ref="KKP3:KLD3"/>
    <mergeCell ref="KLE3:KLS3"/>
    <mergeCell ref="KLT3:KMH3"/>
    <mergeCell ref="KMI3:KMW3"/>
    <mergeCell ref="KMX3:KNL3"/>
    <mergeCell ref="KGO3:KHC3"/>
    <mergeCell ref="KHD3:KHR3"/>
    <mergeCell ref="KHS3:KIG3"/>
    <mergeCell ref="KIH3:KIV3"/>
    <mergeCell ref="KIW3:KJK3"/>
    <mergeCell ref="KJL3:KJZ3"/>
    <mergeCell ref="KDC3:KDQ3"/>
    <mergeCell ref="KDR3:KEF3"/>
    <mergeCell ref="KEG3:KEU3"/>
    <mergeCell ref="KEV3:KFJ3"/>
    <mergeCell ref="KFK3:KFY3"/>
    <mergeCell ref="KFZ3:KGN3"/>
    <mergeCell ref="JZQ3:KAE3"/>
    <mergeCell ref="KAF3:KAT3"/>
    <mergeCell ref="KAU3:KBI3"/>
    <mergeCell ref="KBJ3:KBX3"/>
    <mergeCell ref="KBY3:KCM3"/>
    <mergeCell ref="KCN3:KDB3"/>
    <mergeCell ref="JWE3:JWS3"/>
    <mergeCell ref="JWT3:JXH3"/>
    <mergeCell ref="JXI3:JXW3"/>
    <mergeCell ref="JXX3:JYL3"/>
    <mergeCell ref="JYM3:JZA3"/>
    <mergeCell ref="JZB3:JZP3"/>
    <mergeCell ref="JSS3:JTG3"/>
    <mergeCell ref="JTH3:JTV3"/>
    <mergeCell ref="JTW3:JUK3"/>
    <mergeCell ref="JUL3:JUZ3"/>
    <mergeCell ref="JVA3:JVO3"/>
    <mergeCell ref="JVP3:JWD3"/>
    <mergeCell ref="JPG3:JPU3"/>
    <mergeCell ref="JPV3:JQJ3"/>
    <mergeCell ref="JQK3:JQY3"/>
    <mergeCell ref="JQZ3:JRN3"/>
    <mergeCell ref="JRO3:JSC3"/>
    <mergeCell ref="JSD3:JSR3"/>
    <mergeCell ref="JLU3:JMI3"/>
    <mergeCell ref="JMJ3:JMX3"/>
    <mergeCell ref="JMY3:JNM3"/>
    <mergeCell ref="JNN3:JOB3"/>
    <mergeCell ref="JOC3:JOQ3"/>
    <mergeCell ref="JOR3:JPF3"/>
    <mergeCell ref="JII3:JIW3"/>
    <mergeCell ref="JIX3:JJL3"/>
    <mergeCell ref="JJM3:JKA3"/>
    <mergeCell ref="JKB3:JKP3"/>
    <mergeCell ref="JKQ3:JLE3"/>
    <mergeCell ref="JLF3:JLT3"/>
    <mergeCell ref="JEW3:JFK3"/>
    <mergeCell ref="JFL3:JFZ3"/>
    <mergeCell ref="JGA3:JGO3"/>
    <mergeCell ref="JGP3:JHD3"/>
    <mergeCell ref="JHE3:JHS3"/>
    <mergeCell ref="JHT3:JIH3"/>
    <mergeCell ref="JBK3:JBY3"/>
    <mergeCell ref="JBZ3:JCN3"/>
    <mergeCell ref="JCO3:JDC3"/>
    <mergeCell ref="JDD3:JDR3"/>
    <mergeCell ref="JDS3:JEG3"/>
    <mergeCell ref="JEH3:JEV3"/>
    <mergeCell ref="IXY3:IYM3"/>
    <mergeCell ref="IYN3:IZB3"/>
    <mergeCell ref="IZC3:IZQ3"/>
    <mergeCell ref="IZR3:JAF3"/>
    <mergeCell ref="JAG3:JAU3"/>
    <mergeCell ref="JAV3:JBJ3"/>
    <mergeCell ref="IUM3:IVA3"/>
    <mergeCell ref="IVB3:IVP3"/>
    <mergeCell ref="IVQ3:IWE3"/>
    <mergeCell ref="IWF3:IWT3"/>
    <mergeCell ref="IWU3:IXI3"/>
    <mergeCell ref="IXJ3:IXX3"/>
    <mergeCell ref="IRA3:IRO3"/>
    <mergeCell ref="IRP3:ISD3"/>
    <mergeCell ref="ISE3:ISS3"/>
    <mergeCell ref="IST3:ITH3"/>
    <mergeCell ref="ITI3:ITW3"/>
    <mergeCell ref="ITX3:IUL3"/>
    <mergeCell ref="INO3:IOC3"/>
    <mergeCell ref="IOD3:IOR3"/>
    <mergeCell ref="IOS3:IPG3"/>
    <mergeCell ref="IPH3:IPV3"/>
    <mergeCell ref="IPW3:IQK3"/>
    <mergeCell ref="IQL3:IQZ3"/>
    <mergeCell ref="IKC3:IKQ3"/>
    <mergeCell ref="IKR3:ILF3"/>
    <mergeCell ref="ILG3:ILU3"/>
    <mergeCell ref="ILV3:IMJ3"/>
    <mergeCell ref="IMK3:IMY3"/>
    <mergeCell ref="IMZ3:INN3"/>
    <mergeCell ref="IGQ3:IHE3"/>
    <mergeCell ref="IHF3:IHT3"/>
    <mergeCell ref="IHU3:III3"/>
    <mergeCell ref="IIJ3:IIX3"/>
    <mergeCell ref="IIY3:IJM3"/>
    <mergeCell ref="IJN3:IKB3"/>
    <mergeCell ref="IDE3:IDS3"/>
    <mergeCell ref="IDT3:IEH3"/>
    <mergeCell ref="IEI3:IEW3"/>
    <mergeCell ref="IEX3:IFL3"/>
    <mergeCell ref="IFM3:IGA3"/>
    <mergeCell ref="IGB3:IGP3"/>
    <mergeCell ref="HZS3:IAG3"/>
    <mergeCell ref="IAH3:IAV3"/>
    <mergeCell ref="IAW3:IBK3"/>
    <mergeCell ref="IBL3:IBZ3"/>
    <mergeCell ref="ICA3:ICO3"/>
    <mergeCell ref="ICP3:IDD3"/>
    <mergeCell ref="HWG3:HWU3"/>
    <mergeCell ref="HWV3:HXJ3"/>
    <mergeCell ref="HXK3:HXY3"/>
    <mergeCell ref="HXZ3:HYN3"/>
    <mergeCell ref="HYO3:HZC3"/>
    <mergeCell ref="HZD3:HZR3"/>
    <mergeCell ref="HSU3:HTI3"/>
    <mergeCell ref="HTJ3:HTX3"/>
    <mergeCell ref="HTY3:HUM3"/>
    <mergeCell ref="HUN3:HVB3"/>
    <mergeCell ref="HVC3:HVQ3"/>
    <mergeCell ref="HVR3:HWF3"/>
    <mergeCell ref="HPI3:HPW3"/>
    <mergeCell ref="HPX3:HQL3"/>
    <mergeCell ref="HQM3:HRA3"/>
    <mergeCell ref="HRB3:HRP3"/>
    <mergeCell ref="HRQ3:HSE3"/>
    <mergeCell ref="HSF3:HST3"/>
    <mergeCell ref="HLW3:HMK3"/>
    <mergeCell ref="HML3:HMZ3"/>
    <mergeCell ref="HNA3:HNO3"/>
    <mergeCell ref="HNP3:HOD3"/>
    <mergeCell ref="HOE3:HOS3"/>
    <mergeCell ref="HOT3:HPH3"/>
    <mergeCell ref="HIK3:HIY3"/>
    <mergeCell ref="HIZ3:HJN3"/>
    <mergeCell ref="HJO3:HKC3"/>
    <mergeCell ref="HKD3:HKR3"/>
    <mergeCell ref="HKS3:HLG3"/>
    <mergeCell ref="HLH3:HLV3"/>
    <mergeCell ref="HEY3:HFM3"/>
    <mergeCell ref="HFN3:HGB3"/>
    <mergeCell ref="HGC3:HGQ3"/>
    <mergeCell ref="HGR3:HHF3"/>
    <mergeCell ref="HHG3:HHU3"/>
    <mergeCell ref="HHV3:HIJ3"/>
    <mergeCell ref="HBM3:HCA3"/>
    <mergeCell ref="HCB3:HCP3"/>
    <mergeCell ref="HCQ3:HDE3"/>
    <mergeCell ref="HDF3:HDT3"/>
    <mergeCell ref="HDU3:HEI3"/>
    <mergeCell ref="HEJ3:HEX3"/>
    <mergeCell ref="GYA3:GYO3"/>
    <mergeCell ref="GYP3:GZD3"/>
    <mergeCell ref="GZE3:GZS3"/>
    <mergeCell ref="GZT3:HAH3"/>
    <mergeCell ref="HAI3:HAW3"/>
    <mergeCell ref="HAX3:HBL3"/>
    <mergeCell ref="GUO3:GVC3"/>
    <mergeCell ref="GVD3:GVR3"/>
    <mergeCell ref="GVS3:GWG3"/>
    <mergeCell ref="GWH3:GWV3"/>
    <mergeCell ref="GWW3:GXK3"/>
    <mergeCell ref="GXL3:GXZ3"/>
    <mergeCell ref="GRC3:GRQ3"/>
    <mergeCell ref="GRR3:GSF3"/>
    <mergeCell ref="GSG3:GSU3"/>
    <mergeCell ref="GSV3:GTJ3"/>
    <mergeCell ref="GTK3:GTY3"/>
    <mergeCell ref="GTZ3:GUN3"/>
    <mergeCell ref="GNQ3:GOE3"/>
    <mergeCell ref="GOF3:GOT3"/>
    <mergeCell ref="GOU3:GPI3"/>
    <mergeCell ref="GPJ3:GPX3"/>
    <mergeCell ref="GPY3:GQM3"/>
    <mergeCell ref="GQN3:GRB3"/>
    <mergeCell ref="GKE3:GKS3"/>
    <mergeCell ref="GKT3:GLH3"/>
    <mergeCell ref="GLI3:GLW3"/>
    <mergeCell ref="GLX3:GML3"/>
    <mergeCell ref="GMM3:GNA3"/>
    <mergeCell ref="GNB3:GNP3"/>
    <mergeCell ref="GGS3:GHG3"/>
    <mergeCell ref="GHH3:GHV3"/>
    <mergeCell ref="GHW3:GIK3"/>
    <mergeCell ref="GIL3:GIZ3"/>
    <mergeCell ref="GJA3:GJO3"/>
    <mergeCell ref="GJP3:GKD3"/>
    <mergeCell ref="GDG3:GDU3"/>
    <mergeCell ref="GDV3:GEJ3"/>
    <mergeCell ref="GEK3:GEY3"/>
    <mergeCell ref="GEZ3:GFN3"/>
    <mergeCell ref="GFO3:GGC3"/>
    <mergeCell ref="GGD3:GGR3"/>
    <mergeCell ref="FZU3:GAI3"/>
    <mergeCell ref="GAJ3:GAX3"/>
    <mergeCell ref="GAY3:GBM3"/>
    <mergeCell ref="GBN3:GCB3"/>
    <mergeCell ref="GCC3:GCQ3"/>
    <mergeCell ref="GCR3:GDF3"/>
    <mergeCell ref="FWI3:FWW3"/>
    <mergeCell ref="FWX3:FXL3"/>
    <mergeCell ref="FXM3:FYA3"/>
    <mergeCell ref="FYB3:FYP3"/>
    <mergeCell ref="FYQ3:FZE3"/>
    <mergeCell ref="FZF3:FZT3"/>
    <mergeCell ref="FSW3:FTK3"/>
    <mergeCell ref="FTL3:FTZ3"/>
    <mergeCell ref="FUA3:FUO3"/>
    <mergeCell ref="FUP3:FVD3"/>
    <mergeCell ref="FVE3:FVS3"/>
    <mergeCell ref="FVT3:FWH3"/>
    <mergeCell ref="FPK3:FPY3"/>
    <mergeCell ref="FPZ3:FQN3"/>
    <mergeCell ref="FQO3:FRC3"/>
    <mergeCell ref="FRD3:FRR3"/>
    <mergeCell ref="FRS3:FSG3"/>
    <mergeCell ref="FSH3:FSV3"/>
    <mergeCell ref="FLY3:FMM3"/>
    <mergeCell ref="FMN3:FNB3"/>
    <mergeCell ref="FNC3:FNQ3"/>
    <mergeCell ref="FNR3:FOF3"/>
    <mergeCell ref="FOG3:FOU3"/>
    <mergeCell ref="FOV3:FPJ3"/>
    <mergeCell ref="FIM3:FJA3"/>
    <mergeCell ref="FJB3:FJP3"/>
    <mergeCell ref="FJQ3:FKE3"/>
    <mergeCell ref="FKF3:FKT3"/>
    <mergeCell ref="FKU3:FLI3"/>
    <mergeCell ref="FLJ3:FLX3"/>
    <mergeCell ref="FFA3:FFO3"/>
    <mergeCell ref="FFP3:FGD3"/>
    <mergeCell ref="FGE3:FGS3"/>
    <mergeCell ref="FGT3:FHH3"/>
    <mergeCell ref="FHI3:FHW3"/>
    <mergeCell ref="FHX3:FIL3"/>
    <mergeCell ref="FBO3:FCC3"/>
    <mergeCell ref="FCD3:FCR3"/>
    <mergeCell ref="FCS3:FDG3"/>
    <mergeCell ref="FDH3:FDV3"/>
    <mergeCell ref="FDW3:FEK3"/>
    <mergeCell ref="FEL3:FEZ3"/>
    <mergeCell ref="EYC3:EYQ3"/>
    <mergeCell ref="EYR3:EZF3"/>
    <mergeCell ref="EZG3:EZU3"/>
    <mergeCell ref="EZV3:FAJ3"/>
    <mergeCell ref="FAK3:FAY3"/>
    <mergeCell ref="FAZ3:FBN3"/>
    <mergeCell ref="EUQ3:EVE3"/>
    <mergeCell ref="EVF3:EVT3"/>
    <mergeCell ref="EVU3:EWI3"/>
    <mergeCell ref="EWJ3:EWX3"/>
    <mergeCell ref="EWY3:EXM3"/>
    <mergeCell ref="EXN3:EYB3"/>
    <mergeCell ref="ERE3:ERS3"/>
    <mergeCell ref="ERT3:ESH3"/>
    <mergeCell ref="ESI3:ESW3"/>
    <mergeCell ref="ESX3:ETL3"/>
    <mergeCell ref="ETM3:EUA3"/>
    <mergeCell ref="EUB3:EUP3"/>
    <mergeCell ref="ENS3:EOG3"/>
    <mergeCell ref="EOH3:EOV3"/>
    <mergeCell ref="EOW3:EPK3"/>
    <mergeCell ref="EPL3:EPZ3"/>
    <mergeCell ref="EQA3:EQO3"/>
    <mergeCell ref="EQP3:ERD3"/>
    <mergeCell ref="EKG3:EKU3"/>
    <mergeCell ref="EKV3:ELJ3"/>
    <mergeCell ref="ELK3:ELY3"/>
    <mergeCell ref="ELZ3:EMN3"/>
    <mergeCell ref="EMO3:ENC3"/>
    <mergeCell ref="END3:ENR3"/>
    <mergeCell ref="EGU3:EHI3"/>
    <mergeCell ref="EHJ3:EHX3"/>
    <mergeCell ref="EHY3:EIM3"/>
    <mergeCell ref="EIN3:EJB3"/>
    <mergeCell ref="EJC3:EJQ3"/>
    <mergeCell ref="EJR3:EKF3"/>
    <mergeCell ref="EDI3:EDW3"/>
    <mergeCell ref="EDX3:EEL3"/>
    <mergeCell ref="EEM3:EFA3"/>
    <mergeCell ref="EFB3:EFP3"/>
    <mergeCell ref="EFQ3:EGE3"/>
    <mergeCell ref="EGF3:EGT3"/>
    <mergeCell ref="DZW3:EAK3"/>
    <mergeCell ref="EAL3:EAZ3"/>
    <mergeCell ref="EBA3:EBO3"/>
    <mergeCell ref="EBP3:ECD3"/>
    <mergeCell ref="ECE3:ECS3"/>
    <mergeCell ref="ECT3:EDH3"/>
    <mergeCell ref="DWK3:DWY3"/>
    <mergeCell ref="DWZ3:DXN3"/>
    <mergeCell ref="DXO3:DYC3"/>
    <mergeCell ref="DYD3:DYR3"/>
    <mergeCell ref="DYS3:DZG3"/>
    <mergeCell ref="DZH3:DZV3"/>
    <mergeCell ref="DSY3:DTM3"/>
    <mergeCell ref="DTN3:DUB3"/>
    <mergeCell ref="DUC3:DUQ3"/>
    <mergeCell ref="DUR3:DVF3"/>
    <mergeCell ref="DVG3:DVU3"/>
    <mergeCell ref="DVV3:DWJ3"/>
    <mergeCell ref="DPM3:DQA3"/>
    <mergeCell ref="DQB3:DQP3"/>
    <mergeCell ref="DQQ3:DRE3"/>
    <mergeCell ref="DRF3:DRT3"/>
    <mergeCell ref="DRU3:DSI3"/>
    <mergeCell ref="DSJ3:DSX3"/>
    <mergeCell ref="DMA3:DMO3"/>
    <mergeCell ref="DMP3:DND3"/>
    <mergeCell ref="DNE3:DNS3"/>
    <mergeCell ref="DNT3:DOH3"/>
    <mergeCell ref="DOI3:DOW3"/>
    <mergeCell ref="DOX3:DPL3"/>
    <mergeCell ref="DIO3:DJC3"/>
    <mergeCell ref="DJD3:DJR3"/>
    <mergeCell ref="DJS3:DKG3"/>
    <mergeCell ref="DKH3:DKV3"/>
    <mergeCell ref="DKW3:DLK3"/>
    <mergeCell ref="DLL3:DLZ3"/>
    <mergeCell ref="DFC3:DFQ3"/>
    <mergeCell ref="DFR3:DGF3"/>
    <mergeCell ref="DGG3:DGU3"/>
    <mergeCell ref="DGV3:DHJ3"/>
    <mergeCell ref="DHK3:DHY3"/>
    <mergeCell ref="DHZ3:DIN3"/>
    <mergeCell ref="DBQ3:DCE3"/>
    <mergeCell ref="DCF3:DCT3"/>
    <mergeCell ref="DCU3:DDI3"/>
    <mergeCell ref="DDJ3:DDX3"/>
    <mergeCell ref="DDY3:DEM3"/>
    <mergeCell ref="DEN3:DFB3"/>
    <mergeCell ref="CYE3:CYS3"/>
    <mergeCell ref="CYT3:CZH3"/>
    <mergeCell ref="CZI3:CZW3"/>
    <mergeCell ref="CZX3:DAL3"/>
    <mergeCell ref="DAM3:DBA3"/>
    <mergeCell ref="DBB3:DBP3"/>
    <mergeCell ref="CUS3:CVG3"/>
    <mergeCell ref="CVH3:CVV3"/>
    <mergeCell ref="CVW3:CWK3"/>
    <mergeCell ref="CWL3:CWZ3"/>
    <mergeCell ref="CXA3:CXO3"/>
    <mergeCell ref="CXP3:CYD3"/>
    <mergeCell ref="CRG3:CRU3"/>
    <mergeCell ref="CRV3:CSJ3"/>
    <mergeCell ref="CSK3:CSY3"/>
    <mergeCell ref="CSZ3:CTN3"/>
    <mergeCell ref="CTO3:CUC3"/>
    <mergeCell ref="CUD3:CUR3"/>
    <mergeCell ref="CNU3:COI3"/>
    <mergeCell ref="COJ3:COX3"/>
    <mergeCell ref="COY3:CPM3"/>
    <mergeCell ref="CPN3:CQB3"/>
    <mergeCell ref="CQC3:CQQ3"/>
    <mergeCell ref="CQR3:CRF3"/>
    <mergeCell ref="CKI3:CKW3"/>
    <mergeCell ref="CKX3:CLL3"/>
    <mergeCell ref="CLM3:CMA3"/>
    <mergeCell ref="CMB3:CMP3"/>
    <mergeCell ref="CMQ3:CNE3"/>
    <mergeCell ref="CNF3:CNT3"/>
    <mergeCell ref="CGW3:CHK3"/>
    <mergeCell ref="CHL3:CHZ3"/>
    <mergeCell ref="CIA3:CIO3"/>
    <mergeCell ref="CIP3:CJD3"/>
    <mergeCell ref="CJE3:CJS3"/>
    <mergeCell ref="CJT3:CKH3"/>
    <mergeCell ref="CDK3:CDY3"/>
    <mergeCell ref="CDZ3:CEN3"/>
    <mergeCell ref="CEO3:CFC3"/>
    <mergeCell ref="CFD3:CFR3"/>
    <mergeCell ref="CFS3:CGG3"/>
    <mergeCell ref="CGH3:CGV3"/>
    <mergeCell ref="BZY3:CAM3"/>
    <mergeCell ref="CAN3:CBB3"/>
    <mergeCell ref="CBC3:CBQ3"/>
    <mergeCell ref="CBR3:CCF3"/>
    <mergeCell ref="CCG3:CCU3"/>
    <mergeCell ref="CCV3:CDJ3"/>
    <mergeCell ref="BWM3:BXA3"/>
    <mergeCell ref="BXB3:BXP3"/>
    <mergeCell ref="BXQ3:BYE3"/>
    <mergeCell ref="BYF3:BYT3"/>
    <mergeCell ref="BYU3:BZI3"/>
    <mergeCell ref="BZJ3:BZX3"/>
    <mergeCell ref="BTA3:BTO3"/>
    <mergeCell ref="BTP3:BUD3"/>
    <mergeCell ref="BUE3:BUS3"/>
    <mergeCell ref="BUT3:BVH3"/>
    <mergeCell ref="BVI3:BVW3"/>
    <mergeCell ref="BVX3:BWL3"/>
    <mergeCell ref="BPO3:BQC3"/>
    <mergeCell ref="BQD3:BQR3"/>
    <mergeCell ref="BQS3:BRG3"/>
    <mergeCell ref="BRH3:BRV3"/>
    <mergeCell ref="BRW3:BSK3"/>
    <mergeCell ref="BSL3:BSZ3"/>
    <mergeCell ref="BMC3:BMQ3"/>
    <mergeCell ref="BMR3:BNF3"/>
    <mergeCell ref="BNG3:BNU3"/>
    <mergeCell ref="BNV3:BOJ3"/>
    <mergeCell ref="BOK3:BOY3"/>
    <mergeCell ref="BOZ3:BPN3"/>
    <mergeCell ref="BIQ3:BJE3"/>
    <mergeCell ref="BJF3:BJT3"/>
    <mergeCell ref="BJU3:BKI3"/>
    <mergeCell ref="BKJ3:BKX3"/>
    <mergeCell ref="BKY3:BLM3"/>
    <mergeCell ref="BLN3:BMB3"/>
    <mergeCell ref="BFE3:BFS3"/>
    <mergeCell ref="BFT3:BGH3"/>
    <mergeCell ref="BGI3:BGW3"/>
    <mergeCell ref="BGX3:BHL3"/>
    <mergeCell ref="BHM3:BIA3"/>
    <mergeCell ref="BIB3:BIP3"/>
    <mergeCell ref="BBS3:BCG3"/>
    <mergeCell ref="BCH3:BCV3"/>
    <mergeCell ref="BCW3:BDK3"/>
    <mergeCell ref="BDL3:BDZ3"/>
    <mergeCell ref="BEA3:BEO3"/>
    <mergeCell ref="BEP3:BFD3"/>
    <mergeCell ref="AYG3:AYU3"/>
    <mergeCell ref="AYV3:AZJ3"/>
    <mergeCell ref="AZK3:AZY3"/>
    <mergeCell ref="AZZ3:BAN3"/>
    <mergeCell ref="BAO3:BBC3"/>
    <mergeCell ref="BBD3:BBR3"/>
    <mergeCell ref="AUU3:AVI3"/>
    <mergeCell ref="AVJ3:AVX3"/>
    <mergeCell ref="AVY3:AWM3"/>
    <mergeCell ref="AWN3:AXB3"/>
    <mergeCell ref="AXC3:AXQ3"/>
    <mergeCell ref="AXR3:AYF3"/>
    <mergeCell ref="ARI3:ARW3"/>
    <mergeCell ref="ARX3:ASL3"/>
    <mergeCell ref="ASM3:ATA3"/>
    <mergeCell ref="ATB3:ATP3"/>
    <mergeCell ref="ATQ3:AUE3"/>
    <mergeCell ref="AUF3:AUT3"/>
    <mergeCell ref="ANW3:AOK3"/>
    <mergeCell ref="AOL3:AOZ3"/>
    <mergeCell ref="APA3:APO3"/>
    <mergeCell ref="APP3:AQD3"/>
    <mergeCell ref="AQE3:AQS3"/>
    <mergeCell ref="AQT3:ARH3"/>
    <mergeCell ref="AKK3:AKY3"/>
    <mergeCell ref="AKZ3:ALN3"/>
    <mergeCell ref="ALO3:AMC3"/>
    <mergeCell ref="AMD3:AMR3"/>
    <mergeCell ref="AMS3:ANG3"/>
    <mergeCell ref="ANH3:ANV3"/>
    <mergeCell ref="AGY3:AHM3"/>
    <mergeCell ref="AHN3:AIB3"/>
    <mergeCell ref="AIC3:AIQ3"/>
    <mergeCell ref="AIR3:AJF3"/>
    <mergeCell ref="AJG3:AJU3"/>
    <mergeCell ref="AJV3:AKJ3"/>
    <mergeCell ref="ADM3:AEA3"/>
    <mergeCell ref="AEB3:AEP3"/>
    <mergeCell ref="AEQ3:AFE3"/>
    <mergeCell ref="AFF3:AFT3"/>
    <mergeCell ref="AFU3:AGI3"/>
    <mergeCell ref="AGJ3:AGX3"/>
    <mergeCell ref="AAA3:AAO3"/>
    <mergeCell ref="AAP3:ABD3"/>
    <mergeCell ref="ABE3:ABS3"/>
    <mergeCell ref="ABT3:ACH3"/>
    <mergeCell ref="ACI3:ACW3"/>
    <mergeCell ref="ACX3:ADL3"/>
    <mergeCell ref="WO3:XC3"/>
    <mergeCell ref="XD3:XR3"/>
    <mergeCell ref="XS3:YG3"/>
    <mergeCell ref="YH3:YV3"/>
    <mergeCell ref="YW3:ZK3"/>
    <mergeCell ref="ZL3:ZZ3"/>
    <mergeCell ref="TC3:TQ3"/>
    <mergeCell ref="TR3:UF3"/>
    <mergeCell ref="UG3:UU3"/>
    <mergeCell ref="UV3:VJ3"/>
    <mergeCell ref="VK3:VY3"/>
    <mergeCell ref="VZ3:WN3"/>
    <mergeCell ref="PQ3:QE3"/>
    <mergeCell ref="QF3:QT3"/>
    <mergeCell ref="QU3:RI3"/>
    <mergeCell ref="RJ3:RX3"/>
    <mergeCell ref="RY3:SM3"/>
    <mergeCell ref="SN3:TB3"/>
    <mergeCell ref="ME3:MS3"/>
    <mergeCell ref="MT3:NH3"/>
    <mergeCell ref="NI3:NW3"/>
    <mergeCell ref="NX3:OL3"/>
    <mergeCell ref="OM3:PA3"/>
    <mergeCell ref="PB3:PP3"/>
    <mergeCell ref="IS3:JG3"/>
    <mergeCell ref="JH3:JV3"/>
    <mergeCell ref="JW3:KK3"/>
    <mergeCell ref="KL3:KZ3"/>
    <mergeCell ref="LA3:LO3"/>
    <mergeCell ref="LP3:MD3"/>
    <mergeCell ref="FG3:FU3"/>
    <mergeCell ref="FV3:GJ3"/>
    <mergeCell ref="GK3:GY3"/>
    <mergeCell ref="GZ3:HN3"/>
    <mergeCell ref="HO3:IC3"/>
    <mergeCell ref="ID3:IR3"/>
    <mergeCell ref="BU3:CI3"/>
    <mergeCell ref="CJ3:CX3"/>
    <mergeCell ref="CY3:DM3"/>
    <mergeCell ref="DN3:EB3"/>
    <mergeCell ref="EC3:EQ3"/>
    <mergeCell ref="ER3:FF3"/>
    <mergeCell ref="WXK2:WXY2"/>
    <mergeCell ref="WXZ2:WYN2"/>
    <mergeCell ref="WYO2:WZC2"/>
    <mergeCell ref="WZD2:WZR2"/>
    <mergeCell ref="WZS2:WZV2"/>
    <mergeCell ref="A3:M3"/>
    <mergeCell ref="N3:AA3"/>
    <mergeCell ref="AB3:AP3"/>
    <mergeCell ref="AQ3:BE3"/>
    <mergeCell ref="BF3:BT3"/>
    <mergeCell ref="WTY2:WUM2"/>
    <mergeCell ref="WUN2:WVB2"/>
    <mergeCell ref="WVC2:WVQ2"/>
    <mergeCell ref="WVR2:WWF2"/>
    <mergeCell ref="WWG2:WWU2"/>
    <mergeCell ref="WWV2:WXJ2"/>
    <mergeCell ref="WQM2:WRA2"/>
    <mergeCell ref="WRB2:WRP2"/>
    <mergeCell ref="WRQ2:WSE2"/>
    <mergeCell ref="WSF2:WST2"/>
    <mergeCell ref="WSU2:WTI2"/>
    <mergeCell ref="WTJ2:WTX2"/>
    <mergeCell ref="WNA2:WNO2"/>
    <mergeCell ref="WNP2:WOD2"/>
    <mergeCell ref="WOE2:WOS2"/>
    <mergeCell ref="WOT2:WPH2"/>
    <mergeCell ref="WPI2:WPW2"/>
    <mergeCell ref="WPX2:WQL2"/>
    <mergeCell ref="WJO2:WKC2"/>
    <mergeCell ref="WKD2:WKR2"/>
    <mergeCell ref="WKS2:WLG2"/>
    <mergeCell ref="WLH2:WLV2"/>
    <mergeCell ref="WLW2:WMK2"/>
    <mergeCell ref="WML2:WMZ2"/>
    <mergeCell ref="WGC2:WGQ2"/>
    <mergeCell ref="WGR2:WHF2"/>
    <mergeCell ref="WHG2:WHU2"/>
    <mergeCell ref="WHV2:WIJ2"/>
    <mergeCell ref="WIK2:WIY2"/>
    <mergeCell ref="WIZ2:WJN2"/>
    <mergeCell ref="WCQ2:WDE2"/>
    <mergeCell ref="WDF2:WDT2"/>
    <mergeCell ref="WDU2:WEI2"/>
    <mergeCell ref="WEJ2:WEX2"/>
    <mergeCell ref="WEY2:WFM2"/>
    <mergeCell ref="WFN2:WGB2"/>
    <mergeCell ref="VZE2:VZS2"/>
    <mergeCell ref="VZT2:WAH2"/>
    <mergeCell ref="WAI2:WAW2"/>
    <mergeCell ref="WAX2:WBL2"/>
    <mergeCell ref="WBM2:WCA2"/>
    <mergeCell ref="WCB2:WCP2"/>
    <mergeCell ref="VVS2:VWG2"/>
    <mergeCell ref="VWH2:VWV2"/>
    <mergeCell ref="VWW2:VXK2"/>
    <mergeCell ref="VXL2:VXZ2"/>
    <mergeCell ref="VYA2:VYO2"/>
    <mergeCell ref="VYP2:VZD2"/>
    <mergeCell ref="VSG2:VSU2"/>
    <mergeCell ref="VSV2:VTJ2"/>
    <mergeCell ref="VTK2:VTY2"/>
    <mergeCell ref="VTZ2:VUN2"/>
    <mergeCell ref="VUO2:VVC2"/>
    <mergeCell ref="VVD2:VVR2"/>
    <mergeCell ref="VOU2:VPI2"/>
    <mergeCell ref="VPJ2:VPX2"/>
    <mergeCell ref="VPY2:VQM2"/>
    <mergeCell ref="VQN2:VRB2"/>
    <mergeCell ref="VRC2:VRQ2"/>
    <mergeCell ref="VRR2:VSF2"/>
    <mergeCell ref="VLI2:VLW2"/>
    <mergeCell ref="VLX2:VML2"/>
    <mergeCell ref="VMM2:VNA2"/>
    <mergeCell ref="VNB2:VNP2"/>
    <mergeCell ref="VNQ2:VOE2"/>
    <mergeCell ref="VOF2:VOT2"/>
    <mergeCell ref="VHW2:VIK2"/>
    <mergeCell ref="VIL2:VIZ2"/>
    <mergeCell ref="VJA2:VJO2"/>
    <mergeCell ref="VJP2:VKD2"/>
    <mergeCell ref="VKE2:VKS2"/>
    <mergeCell ref="VKT2:VLH2"/>
    <mergeCell ref="VEK2:VEY2"/>
    <mergeCell ref="VEZ2:VFN2"/>
    <mergeCell ref="VFO2:VGC2"/>
    <mergeCell ref="VGD2:VGR2"/>
    <mergeCell ref="VGS2:VHG2"/>
    <mergeCell ref="VHH2:VHV2"/>
    <mergeCell ref="VAY2:VBM2"/>
    <mergeCell ref="VBN2:VCB2"/>
    <mergeCell ref="VCC2:VCQ2"/>
    <mergeCell ref="VCR2:VDF2"/>
    <mergeCell ref="VDG2:VDU2"/>
    <mergeCell ref="VDV2:VEJ2"/>
    <mergeCell ref="UXM2:UYA2"/>
    <mergeCell ref="UYB2:UYP2"/>
    <mergeCell ref="UYQ2:UZE2"/>
    <mergeCell ref="UZF2:UZT2"/>
    <mergeCell ref="UZU2:VAI2"/>
    <mergeCell ref="VAJ2:VAX2"/>
    <mergeCell ref="UUA2:UUO2"/>
    <mergeCell ref="UUP2:UVD2"/>
    <mergeCell ref="UVE2:UVS2"/>
    <mergeCell ref="UVT2:UWH2"/>
    <mergeCell ref="UWI2:UWW2"/>
    <mergeCell ref="UWX2:UXL2"/>
    <mergeCell ref="UQO2:URC2"/>
    <mergeCell ref="URD2:URR2"/>
    <mergeCell ref="URS2:USG2"/>
    <mergeCell ref="USH2:USV2"/>
    <mergeCell ref="USW2:UTK2"/>
    <mergeCell ref="UTL2:UTZ2"/>
    <mergeCell ref="UNC2:UNQ2"/>
    <mergeCell ref="UNR2:UOF2"/>
    <mergeCell ref="UOG2:UOU2"/>
    <mergeCell ref="UOV2:UPJ2"/>
    <mergeCell ref="UPK2:UPY2"/>
    <mergeCell ref="UPZ2:UQN2"/>
    <mergeCell ref="UJQ2:UKE2"/>
    <mergeCell ref="UKF2:UKT2"/>
    <mergeCell ref="UKU2:ULI2"/>
    <mergeCell ref="ULJ2:ULX2"/>
    <mergeCell ref="ULY2:UMM2"/>
    <mergeCell ref="UMN2:UNB2"/>
    <mergeCell ref="UGE2:UGS2"/>
    <mergeCell ref="UGT2:UHH2"/>
    <mergeCell ref="UHI2:UHW2"/>
    <mergeCell ref="UHX2:UIL2"/>
    <mergeCell ref="UIM2:UJA2"/>
    <mergeCell ref="UJB2:UJP2"/>
    <mergeCell ref="UCS2:UDG2"/>
    <mergeCell ref="UDH2:UDV2"/>
    <mergeCell ref="UDW2:UEK2"/>
    <mergeCell ref="UEL2:UEZ2"/>
    <mergeCell ref="UFA2:UFO2"/>
    <mergeCell ref="UFP2:UGD2"/>
    <mergeCell ref="TZG2:TZU2"/>
    <mergeCell ref="TZV2:UAJ2"/>
    <mergeCell ref="UAK2:UAY2"/>
    <mergeCell ref="UAZ2:UBN2"/>
    <mergeCell ref="UBO2:UCC2"/>
    <mergeCell ref="UCD2:UCR2"/>
    <mergeCell ref="TVU2:TWI2"/>
    <mergeCell ref="TWJ2:TWX2"/>
    <mergeCell ref="TWY2:TXM2"/>
    <mergeCell ref="TXN2:TYB2"/>
    <mergeCell ref="TYC2:TYQ2"/>
    <mergeCell ref="TYR2:TZF2"/>
    <mergeCell ref="TSI2:TSW2"/>
    <mergeCell ref="TSX2:TTL2"/>
    <mergeCell ref="TTM2:TUA2"/>
    <mergeCell ref="TUB2:TUP2"/>
    <mergeCell ref="TUQ2:TVE2"/>
    <mergeCell ref="TVF2:TVT2"/>
    <mergeCell ref="TOW2:TPK2"/>
    <mergeCell ref="TPL2:TPZ2"/>
    <mergeCell ref="TQA2:TQO2"/>
    <mergeCell ref="TQP2:TRD2"/>
    <mergeCell ref="TRE2:TRS2"/>
    <mergeCell ref="TRT2:TSH2"/>
    <mergeCell ref="TLK2:TLY2"/>
    <mergeCell ref="TLZ2:TMN2"/>
    <mergeCell ref="TMO2:TNC2"/>
    <mergeCell ref="TND2:TNR2"/>
    <mergeCell ref="TNS2:TOG2"/>
    <mergeCell ref="TOH2:TOV2"/>
    <mergeCell ref="THY2:TIM2"/>
    <mergeCell ref="TIN2:TJB2"/>
    <mergeCell ref="TJC2:TJQ2"/>
    <mergeCell ref="TJR2:TKF2"/>
    <mergeCell ref="TKG2:TKU2"/>
    <mergeCell ref="TKV2:TLJ2"/>
    <mergeCell ref="TEM2:TFA2"/>
    <mergeCell ref="TFB2:TFP2"/>
    <mergeCell ref="TFQ2:TGE2"/>
    <mergeCell ref="TGF2:TGT2"/>
    <mergeCell ref="TGU2:THI2"/>
    <mergeCell ref="THJ2:THX2"/>
    <mergeCell ref="TBA2:TBO2"/>
    <mergeCell ref="TBP2:TCD2"/>
    <mergeCell ref="TCE2:TCS2"/>
    <mergeCell ref="TCT2:TDH2"/>
    <mergeCell ref="TDI2:TDW2"/>
    <mergeCell ref="TDX2:TEL2"/>
    <mergeCell ref="SXO2:SYC2"/>
    <mergeCell ref="SYD2:SYR2"/>
    <mergeCell ref="SYS2:SZG2"/>
    <mergeCell ref="SZH2:SZV2"/>
    <mergeCell ref="SZW2:TAK2"/>
    <mergeCell ref="TAL2:TAZ2"/>
    <mergeCell ref="SUC2:SUQ2"/>
    <mergeCell ref="SUR2:SVF2"/>
    <mergeCell ref="SVG2:SVU2"/>
    <mergeCell ref="SVV2:SWJ2"/>
    <mergeCell ref="SWK2:SWY2"/>
    <mergeCell ref="SWZ2:SXN2"/>
    <mergeCell ref="SQQ2:SRE2"/>
    <mergeCell ref="SRF2:SRT2"/>
    <mergeCell ref="SRU2:SSI2"/>
    <mergeCell ref="SSJ2:SSX2"/>
    <mergeCell ref="SSY2:STM2"/>
    <mergeCell ref="STN2:SUB2"/>
    <mergeCell ref="SNE2:SNS2"/>
    <mergeCell ref="SNT2:SOH2"/>
    <mergeCell ref="SOI2:SOW2"/>
    <mergeCell ref="SOX2:SPL2"/>
    <mergeCell ref="SPM2:SQA2"/>
    <mergeCell ref="SQB2:SQP2"/>
    <mergeCell ref="SJS2:SKG2"/>
    <mergeCell ref="SKH2:SKV2"/>
    <mergeCell ref="SKW2:SLK2"/>
    <mergeCell ref="SLL2:SLZ2"/>
    <mergeCell ref="SMA2:SMO2"/>
    <mergeCell ref="SMP2:SND2"/>
    <mergeCell ref="SGG2:SGU2"/>
    <mergeCell ref="SGV2:SHJ2"/>
    <mergeCell ref="SHK2:SHY2"/>
    <mergeCell ref="SHZ2:SIN2"/>
    <mergeCell ref="SIO2:SJC2"/>
    <mergeCell ref="SJD2:SJR2"/>
    <mergeCell ref="SCU2:SDI2"/>
    <mergeCell ref="SDJ2:SDX2"/>
    <mergeCell ref="SDY2:SEM2"/>
    <mergeCell ref="SEN2:SFB2"/>
    <mergeCell ref="SFC2:SFQ2"/>
    <mergeCell ref="SFR2:SGF2"/>
    <mergeCell ref="RZI2:RZW2"/>
    <mergeCell ref="RZX2:SAL2"/>
    <mergeCell ref="SAM2:SBA2"/>
    <mergeCell ref="SBB2:SBP2"/>
    <mergeCell ref="SBQ2:SCE2"/>
    <mergeCell ref="SCF2:SCT2"/>
    <mergeCell ref="RVW2:RWK2"/>
    <mergeCell ref="RWL2:RWZ2"/>
    <mergeCell ref="RXA2:RXO2"/>
    <mergeCell ref="RXP2:RYD2"/>
    <mergeCell ref="RYE2:RYS2"/>
    <mergeCell ref="RYT2:RZH2"/>
    <mergeCell ref="RSK2:RSY2"/>
    <mergeCell ref="RSZ2:RTN2"/>
    <mergeCell ref="RTO2:RUC2"/>
    <mergeCell ref="RUD2:RUR2"/>
    <mergeCell ref="RUS2:RVG2"/>
    <mergeCell ref="RVH2:RVV2"/>
    <mergeCell ref="ROY2:RPM2"/>
    <mergeCell ref="RPN2:RQB2"/>
    <mergeCell ref="RQC2:RQQ2"/>
    <mergeCell ref="RQR2:RRF2"/>
    <mergeCell ref="RRG2:RRU2"/>
    <mergeCell ref="RRV2:RSJ2"/>
    <mergeCell ref="RLM2:RMA2"/>
    <mergeCell ref="RMB2:RMP2"/>
    <mergeCell ref="RMQ2:RNE2"/>
    <mergeCell ref="RNF2:RNT2"/>
    <mergeCell ref="RNU2:ROI2"/>
    <mergeCell ref="ROJ2:ROX2"/>
    <mergeCell ref="RIA2:RIO2"/>
    <mergeCell ref="RIP2:RJD2"/>
    <mergeCell ref="RJE2:RJS2"/>
    <mergeCell ref="RJT2:RKH2"/>
    <mergeCell ref="RKI2:RKW2"/>
    <mergeCell ref="RKX2:RLL2"/>
    <mergeCell ref="REO2:RFC2"/>
    <mergeCell ref="RFD2:RFR2"/>
    <mergeCell ref="RFS2:RGG2"/>
    <mergeCell ref="RGH2:RGV2"/>
    <mergeCell ref="RGW2:RHK2"/>
    <mergeCell ref="RHL2:RHZ2"/>
    <mergeCell ref="RBC2:RBQ2"/>
    <mergeCell ref="RBR2:RCF2"/>
    <mergeCell ref="RCG2:RCU2"/>
    <mergeCell ref="RCV2:RDJ2"/>
    <mergeCell ref="RDK2:RDY2"/>
    <mergeCell ref="RDZ2:REN2"/>
    <mergeCell ref="QXQ2:QYE2"/>
    <mergeCell ref="QYF2:QYT2"/>
    <mergeCell ref="QYU2:QZI2"/>
    <mergeCell ref="QZJ2:QZX2"/>
    <mergeCell ref="QZY2:RAM2"/>
    <mergeCell ref="RAN2:RBB2"/>
    <mergeCell ref="QUE2:QUS2"/>
    <mergeCell ref="QUT2:QVH2"/>
    <mergeCell ref="QVI2:QVW2"/>
    <mergeCell ref="QVX2:QWL2"/>
    <mergeCell ref="QWM2:QXA2"/>
    <mergeCell ref="QXB2:QXP2"/>
    <mergeCell ref="QQS2:QRG2"/>
    <mergeCell ref="QRH2:QRV2"/>
    <mergeCell ref="QRW2:QSK2"/>
    <mergeCell ref="QSL2:QSZ2"/>
    <mergeCell ref="QTA2:QTO2"/>
    <mergeCell ref="QTP2:QUD2"/>
    <mergeCell ref="QNG2:QNU2"/>
    <mergeCell ref="QNV2:QOJ2"/>
    <mergeCell ref="QOK2:QOY2"/>
    <mergeCell ref="QOZ2:QPN2"/>
    <mergeCell ref="QPO2:QQC2"/>
    <mergeCell ref="QQD2:QQR2"/>
    <mergeCell ref="QJU2:QKI2"/>
    <mergeCell ref="QKJ2:QKX2"/>
    <mergeCell ref="QKY2:QLM2"/>
    <mergeCell ref="QLN2:QMB2"/>
    <mergeCell ref="QMC2:QMQ2"/>
    <mergeCell ref="QMR2:QNF2"/>
    <mergeCell ref="QGI2:QGW2"/>
    <mergeCell ref="QGX2:QHL2"/>
    <mergeCell ref="QHM2:QIA2"/>
    <mergeCell ref="QIB2:QIP2"/>
    <mergeCell ref="QIQ2:QJE2"/>
    <mergeCell ref="QJF2:QJT2"/>
    <mergeCell ref="QCW2:QDK2"/>
    <mergeCell ref="QDL2:QDZ2"/>
    <mergeCell ref="QEA2:QEO2"/>
    <mergeCell ref="QEP2:QFD2"/>
    <mergeCell ref="QFE2:QFS2"/>
    <mergeCell ref="QFT2:QGH2"/>
    <mergeCell ref="PZK2:PZY2"/>
    <mergeCell ref="PZZ2:QAN2"/>
    <mergeCell ref="QAO2:QBC2"/>
    <mergeCell ref="QBD2:QBR2"/>
    <mergeCell ref="QBS2:QCG2"/>
    <mergeCell ref="QCH2:QCV2"/>
    <mergeCell ref="PVY2:PWM2"/>
    <mergeCell ref="PWN2:PXB2"/>
    <mergeCell ref="PXC2:PXQ2"/>
    <mergeCell ref="PXR2:PYF2"/>
    <mergeCell ref="PYG2:PYU2"/>
    <mergeCell ref="PYV2:PZJ2"/>
    <mergeCell ref="PSM2:PTA2"/>
    <mergeCell ref="PTB2:PTP2"/>
    <mergeCell ref="PTQ2:PUE2"/>
    <mergeCell ref="PUF2:PUT2"/>
    <mergeCell ref="PUU2:PVI2"/>
    <mergeCell ref="PVJ2:PVX2"/>
    <mergeCell ref="PPA2:PPO2"/>
    <mergeCell ref="PPP2:PQD2"/>
    <mergeCell ref="PQE2:PQS2"/>
    <mergeCell ref="PQT2:PRH2"/>
    <mergeCell ref="PRI2:PRW2"/>
    <mergeCell ref="PRX2:PSL2"/>
    <mergeCell ref="PLO2:PMC2"/>
    <mergeCell ref="PMD2:PMR2"/>
    <mergeCell ref="PMS2:PNG2"/>
    <mergeCell ref="PNH2:PNV2"/>
    <mergeCell ref="PNW2:POK2"/>
    <mergeCell ref="POL2:POZ2"/>
    <mergeCell ref="PIC2:PIQ2"/>
    <mergeCell ref="PIR2:PJF2"/>
    <mergeCell ref="PJG2:PJU2"/>
    <mergeCell ref="PJV2:PKJ2"/>
    <mergeCell ref="PKK2:PKY2"/>
    <mergeCell ref="PKZ2:PLN2"/>
    <mergeCell ref="PEQ2:PFE2"/>
    <mergeCell ref="PFF2:PFT2"/>
    <mergeCell ref="PFU2:PGI2"/>
    <mergeCell ref="PGJ2:PGX2"/>
    <mergeCell ref="PGY2:PHM2"/>
    <mergeCell ref="PHN2:PIB2"/>
    <mergeCell ref="PBE2:PBS2"/>
    <mergeCell ref="PBT2:PCH2"/>
    <mergeCell ref="PCI2:PCW2"/>
    <mergeCell ref="PCX2:PDL2"/>
    <mergeCell ref="PDM2:PEA2"/>
    <mergeCell ref="PEB2:PEP2"/>
    <mergeCell ref="OXS2:OYG2"/>
    <mergeCell ref="OYH2:OYV2"/>
    <mergeCell ref="OYW2:OZK2"/>
    <mergeCell ref="OZL2:OZZ2"/>
    <mergeCell ref="PAA2:PAO2"/>
    <mergeCell ref="PAP2:PBD2"/>
    <mergeCell ref="OUG2:OUU2"/>
    <mergeCell ref="OUV2:OVJ2"/>
    <mergeCell ref="OVK2:OVY2"/>
    <mergeCell ref="OVZ2:OWN2"/>
    <mergeCell ref="OWO2:OXC2"/>
    <mergeCell ref="OXD2:OXR2"/>
    <mergeCell ref="OQU2:ORI2"/>
    <mergeCell ref="ORJ2:ORX2"/>
    <mergeCell ref="ORY2:OSM2"/>
    <mergeCell ref="OSN2:OTB2"/>
    <mergeCell ref="OTC2:OTQ2"/>
    <mergeCell ref="OTR2:OUF2"/>
    <mergeCell ref="ONI2:ONW2"/>
    <mergeCell ref="ONX2:OOL2"/>
    <mergeCell ref="OOM2:OPA2"/>
    <mergeCell ref="OPB2:OPP2"/>
    <mergeCell ref="OPQ2:OQE2"/>
    <mergeCell ref="OQF2:OQT2"/>
    <mergeCell ref="OJW2:OKK2"/>
    <mergeCell ref="OKL2:OKZ2"/>
    <mergeCell ref="OLA2:OLO2"/>
    <mergeCell ref="OLP2:OMD2"/>
    <mergeCell ref="OME2:OMS2"/>
    <mergeCell ref="OMT2:ONH2"/>
    <mergeCell ref="OGK2:OGY2"/>
    <mergeCell ref="OGZ2:OHN2"/>
    <mergeCell ref="OHO2:OIC2"/>
    <mergeCell ref="OID2:OIR2"/>
    <mergeCell ref="OIS2:OJG2"/>
    <mergeCell ref="OJH2:OJV2"/>
    <mergeCell ref="OCY2:ODM2"/>
    <mergeCell ref="ODN2:OEB2"/>
    <mergeCell ref="OEC2:OEQ2"/>
    <mergeCell ref="OER2:OFF2"/>
    <mergeCell ref="OFG2:OFU2"/>
    <mergeCell ref="OFV2:OGJ2"/>
    <mergeCell ref="NZM2:OAA2"/>
    <mergeCell ref="OAB2:OAP2"/>
    <mergeCell ref="OAQ2:OBE2"/>
    <mergeCell ref="OBF2:OBT2"/>
    <mergeCell ref="OBU2:OCI2"/>
    <mergeCell ref="OCJ2:OCX2"/>
    <mergeCell ref="NWA2:NWO2"/>
    <mergeCell ref="NWP2:NXD2"/>
    <mergeCell ref="NXE2:NXS2"/>
    <mergeCell ref="NXT2:NYH2"/>
    <mergeCell ref="NYI2:NYW2"/>
    <mergeCell ref="NYX2:NZL2"/>
    <mergeCell ref="NSO2:NTC2"/>
    <mergeCell ref="NTD2:NTR2"/>
    <mergeCell ref="NTS2:NUG2"/>
    <mergeCell ref="NUH2:NUV2"/>
    <mergeCell ref="NUW2:NVK2"/>
    <mergeCell ref="NVL2:NVZ2"/>
    <mergeCell ref="NPC2:NPQ2"/>
    <mergeCell ref="NPR2:NQF2"/>
    <mergeCell ref="NQG2:NQU2"/>
    <mergeCell ref="NQV2:NRJ2"/>
    <mergeCell ref="NRK2:NRY2"/>
    <mergeCell ref="NRZ2:NSN2"/>
    <mergeCell ref="NLQ2:NME2"/>
    <mergeCell ref="NMF2:NMT2"/>
    <mergeCell ref="NMU2:NNI2"/>
    <mergeCell ref="NNJ2:NNX2"/>
    <mergeCell ref="NNY2:NOM2"/>
    <mergeCell ref="NON2:NPB2"/>
    <mergeCell ref="NIE2:NIS2"/>
    <mergeCell ref="NIT2:NJH2"/>
    <mergeCell ref="NJI2:NJW2"/>
    <mergeCell ref="NJX2:NKL2"/>
    <mergeCell ref="NKM2:NLA2"/>
    <mergeCell ref="NLB2:NLP2"/>
    <mergeCell ref="NES2:NFG2"/>
    <mergeCell ref="NFH2:NFV2"/>
    <mergeCell ref="NFW2:NGK2"/>
    <mergeCell ref="NGL2:NGZ2"/>
    <mergeCell ref="NHA2:NHO2"/>
    <mergeCell ref="NHP2:NID2"/>
    <mergeCell ref="NBG2:NBU2"/>
    <mergeCell ref="NBV2:NCJ2"/>
    <mergeCell ref="NCK2:NCY2"/>
    <mergeCell ref="NCZ2:NDN2"/>
    <mergeCell ref="NDO2:NEC2"/>
    <mergeCell ref="NED2:NER2"/>
    <mergeCell ref="MXU2:MYI2"/>
    <mergeCell ref="MYJ2:MYX2"/>
    <mergeCell ref="MYY2:MZM2"/>
    <mergeCell ref="MZN2:NAB2"/>
    <mergeCell ref="NAC2:NAQ2"/>
    <mergeCell ref="NAR2:NBF2"/>
    <mergeCell ref="MUI2:MUW2"/>
    <mergeCell ref="MUX2:MVL2"/>
    <mergeCell ref="MVM2:MWA2"/>
    <mergeCell ref="MWB2:MWP2"/>
    <mergeCell ref="MWQ2:MXE2"/>
    <mergeCell ref="MXF2:MXT2"/>
    <mergeCell ref="MQW2:MRK2"/>
    <mergeCell ref="MRL2:MRZ2"/>
    <mergeCell ref="MSA2:MSO2"/>
    <mergeCell ref="MSP2:MTD2"/>
    <mergeCell ref="MTE2:MTS2"/>
    <mergeCell ref="MTT2:MUH2"/>
    <mergeCell ref="MNK2:MNY2"/>
    <mergeCell ref="MNZ2:MON2"/>
    <mergeCell ref="MOO2:MPC2"/>
    <mergeCell ref="MPD2:MPR2"/>
    <mergeCell ref="MPS2:MQG2"/>
    <mergeCell ref="MQH2:MQV2"/>
    <mergeCell ref="MJY2:MKM2"/>
    <mergeCell ref="MKN2:MLB2"/>
    <mergeCell ref="MLC2:MLQ2"/>
    <mergeCell ref="MLR2:MMF2"/>
    <mergeCell ref="MMG2:MMU2"/>
    <mergeCell ref="MMV2:MNJ2"/>
    <mergeCell ref="MGM2:MHA2"/>
    <mergeCell ref="MHB2:MHP2"/>
    <mergeCell ref="MHQ2:MIE2"/>
    <mergeCell ref="MIF2:MIT2"/>
    <mergeCell ref="MIU2:MJI2"/>
    <mergeCell ref="MJJ2:MJX2"/>
    <mergeCell ref="MDA2:MDO2"/>
    <mergeCell ref="MDP2:MED2"/>
    <mergeCell ref="MEE2:MES2"/>
    <mergeCell ref="MET2:MFH2"/>
    <mergeCell ref="MFI2:MFW2"/>
    <mergeCell ref="MFX2:MGL2"/>
    <mergeCell ref="LZO2:MAC2"/>
    <mergeCell ref="MAD2:MAR2"/>
    <mergeCell ref="MAS2:MBG2"/>
    <mergeCell ref="MBH2:MBV2"/>
    <mergeCell ref="MBW2:MCK2"/>
    <mergeCell ref="MCL2:MCZ2"/>
    <mergeCell ref="LWC2:LWQ2"/>
    <mergeCell ref="LWR2:LXF2"/>
    <mergeCell ref="LXG2:LXU2"/>
    <mergeCell ref="LXV2:LYJ2"/>
    <mergeCell ref="LYK2:LYY2"/>
    <mergeCell ref="LYZ2:LZN2"/>
    <mergeCell ref="LSQ2:LTE2"/>
    <mergeCell ref="LTF2:LTT2"/>
    <mergeCell ref="LTU2:LUI2"/>
    <mergeCell ref="LUJ2:LUX2"/>
    <mergeCell ref="LUY2:LVM2"/>
    <mergeCell ref="LVN2:LWB2"/>
    <mergeCell ref="LPE2:LPS2"/>
    <mergeCell ref="LPT2:LQH2"/>
    <mergeCell ref="LQI2:LQW2"/>
    <mergeCell ref="LQX2:LRL2"/>
    <mergeCell ref="LRM2:LSA2"/>
    <mergeCell ref="LSB2:LSP2"/>
    <mergeCell ref="LLS2:LMG2"/>
    <mergeCell ref="LMH2:LMV2"/>
    <mergeCell ref="LMW2:LNK2"/>
    <mergeCell ref="LNL2:LNZ2"/>
    <mergeCell ref="LOA2:LOO2"/>
    <mergeCell ref="LOP2:LPD2"/>
    <mergeCell ref="LIG2:LIU2"/>
    <mergeCell ref="LIV2:LJJ2"/>
    <mergeCell ref="LJK2:LJY2"/>
    <mergeCell ref="LJZ2:LKN2"/>
    <mergeCell ref="LKO2:LLC2"/>
    <mergeCell ref="LLD2:LLR2"/>
    <mergeCell ref="LEU2:LFI2"/>
    <mergeCell ref="LFJ2:LFX2"/>
    <mergeCell ref="LFY2:LGM2"/>
    <mergeCell ref="LGN2:LHB2"/>
    <mergeCell ref="LHC2:LHQ2"/>
    <mergeCell ref="LHR2:LIF2"/>
    <mergeCell ref="LBI2:LBW2"/>
    <mergeCell ref="LBX2:LCL2"/>
    <mergeCell ref="LCM2:LDA2"/>
    <mergeCell ref="LDB2:LDP2"/>
    <mergeCell ref="LDQ2:LEE2"/>
    <mergeCell ref="LEF2:LET2"/>
    <mergeCell ref="KXW2:KYK2"/>
    <mergeCell ref="KYL2:KYZ2"/>
    <mergeCell ref="KZA2:KZO2"/>
    <mergeCell ref="KZP2:LAD2"/>
    <mergeCell ref="LAE2:LAS2"/>
    <mergeCell ref="LAT2:LBH2"/>
    <mergeCell ref="KUK2:KUY2"/>
    <mergeCell ref="KUZ2:KVN2"/>
    <mergeCell ref="KVO2:KWC2"/>
    <mergeCell ref="KWD2:KWR2"/>
    <mergeCell ref="KWS2:KXG2"/>
    <mergeCell ref="KXH2:KXV2"/>
    <mergeCell ref="KQY2:KRM2"/>
    <mergeCell ref="KRN2:KSB2"/>
    <mergeCell ref="KSC2:KSQ2"/>
    <mergeCell ref="KSR2:KTF2"/>
    <mergeCell ref="KTG2:KTU2"/>
    <mergeCell ref="KTV2:KUJ2"/>
    <mergeCell ref="KNM2:KOA2"/>
    <mergeCell ref="KOB2:KOP2"/>
    <mergeCell ref="KOQ2:KPE2"/>
    <mergeCell ref="KPF2:KPT2"/>
    <mergeCell ref="KPU2:KQI2"/>
    <mergeCell ref="KQJ2:KQX2"/>
    <mergeCell ref="KKA2:KKO2"/>
    <mergeCell ref="KKP2:KLD2"/>
    <mergeCell ref="KLE2:KLS2"/>
    <mergeCell ref="KLT2:KMH2"/>
    <mergeCell ref="KMI2:KMW2"/>
    <mergeCell ref="KMX2:KNL2"/>
    <mergeCell ref="KGO2:KHC2"/>
    <mergeCell ref="KHD2:KHR2"/>
    <mergeCell ref="KHS2:KIG2"/>
    <mergeCell ref="KIH2:KIV2"/>
    <mergeCell ref="KIW2:KJK2"/>
    <mergeCell ref="KJL2:KJZ2"/>
    <mergeCell ref="KDC2:KDQ2"/>
    <mergeCell ref="KDR2:KEF2"/>
    <mergeCell ref="KEG2:KEU2"/>
    <mergeCell ref="KEV2:KFJ2"/>
    <mergeCell ref="KFK2:KFY2"/>
    <mergeCell ref="KFZ2:KGN2"/>
    <mergeCell ref="JZQ2:KAE2"/>
    <mergeCell ref="KAF2:KAT2"/>
    <mergeCell ref="KAU2:KBI2"/>
    <mergeCell ref="KBJ2:KBX2"/>
    <mergeCell ref="KBY2:KCM2"/>
    <mergeCell ref="KCN2:KDB2"/>
    <mergeCell ref="JWE2:JWS2"/>
    <mergeCell ref="JWT2:JXH2"/>
    <mergeCell ref="JXI2:JXW2"/>
    <mergeCell ref="JXX2:JYL2"/>
    <mergeCell ref="JYM2:JZA2"/>
    <mergeCell ref="JZB2:JZP2"/>
    <mergeCell ref="JSS2:JTG2"/>
    <mergeCell ref="JTH2:JTV2"/>
    <mergeCell ref="JTW2:JUK2"/>
    <mergeCell ref="JUL2:JUZ2"/>
    <mergeCell ref="JVA2:JVO2"/>
    <mergeCell ref="JVP2:JWD2"/>
    <mergeCell ref="JPG2:JPU2"/>
    <mergeCell ref="JPV2:JQJ2"/>
    <mergeCell ref="JQK2:JQY2"/>
    <mergeCell ref="JQZ2:JRN2"/>
    <mergeCell ref="JRO2:JSC2"/>
    <mergeCell ref="JSD2:JSR2"/>
    <mergeCell ref="JLU2:JMI2"/>
    <mergeCell ref="JMJ2:JMX2"/>
    <mergeCell ref="JMY2:JNM2"/>
    <mergeCell ref="JNN2:JOB2"/>
    <mergeCell ref="JOC2:JOQ2"/>
    <mergeCell ref="JOR2:JPF2"/>
    <mergeCell ref="JII2:JIW2"/>
    <mergeCell ref="JIX2:JJL2"/>
    <mergeCell ref="JJM2:JKA2"/>
    <mergeCell ref="JKB2:JKP2"/>
    <mergeCell ref="JKQ2:JLE2"/>
    <mergeCell ref="JLF2:JLT2"/>
    <mergeCell ref="JEW2:JFK2"/>
    <mergeCell ref="JFL2:JFZ2"/>
    <mergeCell ref="JGA2:JGO2"/>
    <mergeCell ref="JGP2:JHD2"/>
    <mergeCell ref="JHE2:JHS2"/>
    <mergeCell ref="JHT2:JIH2"/>
    <mergeCell ref="JBK2:JBY2"/>
    <mergeCell ref="JBZ2:JCN2"/>
    <mergeCell ref="JCO2:JDC2"/>
    <mergeCell ref="JDD2:JDR2"/>
    <mergeCell ref="JDS2:JEG2"/>
    <mergeCell ref="JEH2:JEV2"/>
    <mergeCell ref="IXY2:IYM2"/>
    <mergeCell ref="IYN2:IZB2"/>
    <mergeCell ref="IZC2:IZQ2"/>
    <mergeCell ref="IZR2:JAF2"/>
    <mergeCell ref="JAG2:JAU2"/>
    <mergeCell ref="JAV2:JBJ2"/>
    <mergeCell ref="IUM2:IVA2"/>
    <mergeCell ref="IVB2:IVP2"/>
    <mergeCell ref="IVQ2:IWE2"/>
    <mergeCell ref="IWF2:IWT2"/>
    <mergeCell ref="IWU2:IXI2"/>
    <mergeCell ref="IXJ2:IXX2"/>
    <mergeCell ref="IRA2:IRO2"/>
    <mergeCell ref="IRP2:ISD2"/>
    <mergeCell ref="ISE2:ISS2"/>
    <mergeCell ref="IST2:ITH2"/>
    <mergeCell ref="ITI2:ITW2"/>
    <mergeCell ref="ITX2:IUL2"/>
    <mergeCell ref="INO2:IOC2"/>
    <mergeCell ref="IOD2:IOR2"/>
    <mergeCell ref="IOS2:IPG2"/>
    <mergeCell ref="IPH2:IPV2"/>
    <mergeCell ref="IPW2:IQK2"/>
    <mergeCell ref="IQL2:IQZ2"/>
    <mergeCell ref="IKC2:IKQ2"/>
    <mergeCell ref="IKR2:ILF2"/>
    <mergeCell ref="ILG2:ILU2"/>
    <mergeCell ref="ILV2:IMJ2"/>
    <mergeCell ref="IMK2:IMY2"/>
    <mergeCell ref="IMZ2:INN2"/>
    <mergeCell ref="IGQ2:IHE2"/>
    <mergeCell ref="IHF2:IHT2"/>
    <mergeCell ref="IHU2:III2"/>
    <mergeCell ref="IIJ2:IIX2"/>
    <mergeCell ref="IIY2:IJM2"/>
    <mergeCell ref="IJN2:IKB2"/>
    <mergeCell ref="IDE2:IDS2"/>
    <mergeCell ref="IDT2:IEH2"/>
    <mergeCell ref="IEI2:IEW2"/>
    <mergeCell ref="IEX2:IFL2"/>
    <mergeCell ref="IFM2:IGA2"/>
    <mergeCell ref="IGB2:IGP2"/>
    <mergeCell ref="HZS2:IAG2"/>
    <mergeCell ref="IAH2:IAV2"/>
    <mergeCell ref="IAW2:IBK2"/>
    <mergeCell ref="IBL2:IBZ2"/>
    <mergeCell ref="ICA2:ICO2"/>
    <mergeCell ref="ICP2:IDD2"/>
    <mergeCell ref="HWG2:HWU2"/>
    <mergeCell ref="HWV2:HXJ2"/>
    <mergeCell ref="HXK2:HXY2"/>
    <mergeCell ref="HXZ2:HYN2"/>
    <mergeCell ref="HYO2:HZC2"/>
    <mergeCell ref="HZD2:HZR2"/>
    <mergeCell ref="HSU2:HTI2"/>
    <mergeCell ref="HTJ2:HTX2"/>
    <mergeCell ref="HTY2:HUM2"/>
    <mergeCell ref="HUN2:HVB2"/>
    <mergeCell ref="HVC2:HVQ2"/>
    <mergeCell ref="HVR2:HWF2"/>
    <mergeCell ref="HPI2:HPW2"/>
    <mergeCell ref="HPX2:HQL2"/>
    <mergeCell ref="HQM2:HRA2"/>
    <mergeCell ref="HRB2:HRP2"/>
    <mergeCell ref="HRQ2:HSE2"/>
    <mergeCell ref="HSF2:HST2"/>
    <mergeCell ref="HLW2:HMK2"/>
    <mergeCell ref="HML2:HMZ2"/>
    <mergeCell ref="HNA2:HNO2"/>
    <mergeCell ref="HNP2:HOD2"/>
    <mergeCell ref="HOE2:HOS2"/>
    <mergeCell ref="HOT2:HPH2"/>
    <mergeCell ref="HIK2:HIY2"/>
    <mergeCell ref="HIZ2:HJN2"/>
    <mergeCell ref="HJO2:HKC2"/>
    <mergeCell ref="HKD2:HKR2"/>
    <mergeCell ref="HKS2:HLG2"/>
    <mergeCell ref="HLH2:HLV2"/>
    <mergeCell ref="HEY2:HFM2"/>
    <mergeCell ref="HFN2:HGB2"/>
    <mergeCell ref="HGC2:HGQ2"/>
    <mergeCell ref="HGR2:HHF2"/>
    <mergeCell ref="HHG2:HHU2"/>
    <mergeCell ref="HHV2:HIJ2"/>
    <mergeCell ref="HBM2:HCA2"/>
    <mergeCell ref="HCB2:HCP2"/>
    <mergeCell ref="HCQ2:HDE2"/>
    <mergeCell ref="HDF2:HDT2"/>
    <mergeCell ref="HDU2:HEI2"/>
    <mergeCell ref="HEJ2:HEX2"/>
    <mergeCell ref="GYA2:GYO2"/>
    <mergeCell ref="GYP2:GZD2"/>
    <mergeCell ref="GZE2:GZS2"/>
    <mergeCell ref="GZT2:HAH2"/>
    <mergeCell ref="HAI2:HAW2"/>
    <mergeCell ref="HAX2:HBL2"/>
    <mergeCell ref="GUO2:GVC2"/>
    <mergeCell ref="GVD2:GVR2"/>
    <mergeCell ref="GVS2:GWG2"/>
    <mergeCell ref="GWH2:GWV2"/>
    <mergeCell ref="GWW2:GXK2"/>
    <mergeCell ref="GXL2:GXZ2"/>
    <mergeCell ref="GRC2:GRQ2"/>
    <mergeCell ref="GRR2:GSF2"/>
    <mergeCell ref="GSG2:GSU2"/>
    <mergeCell ref="GSV2:GTJ2"/>
    <mergeCell ref="GTK2:GTY2"/>
    <mergeCell ref="GTZ2:GUN2"/>
    <mergeCell ref="GNQ2:GOE2"/>
    <mergeCell ref="GOF2:GOT2"/>
    <mergeCell ref="GOU2:GPI2"/>
    <mergeCell ref="GPJ2:GPX2"/>
    <mergeCell ref="GPY2:GQM2"/>
    <mergeCell ref="GQN2:GRB2"/>
    <mergeCell ref="GKE2:GKS2"/>
    <mergeCell ref="GKT2:GLH2"/>
    <mergeCell ref="GLI2:GLW2"/>
    <mergeCell ref="GLX2:GML2"/>
    <mergeCell ref="GMM2:GNA2"/>
    <mergeCell ref="GNB2:GNP2"/>
    <mergeCell ref="GGS2:GHG2"/>
    <mergeCell ref="GHH2:GHV2"/>
    <mergeCell ref="GHW2:GIK2"/>
    <mergeCell ref="GIL2:GIZ2"/>
    <mergeCell ref="GJA2:GJO2"/>
    <mergeCell ref="GJP2:GKD2"/>
    <mergeCell ref="GDG2:GDU2"/>
    <mergeCell ref="GDV2:GEJ2"/>
    <mergeCell ref="GEK2:GEY2"/>
    <mergeCell ref="GEZ2:GFN2"/>
    <mergeCell ref="GFO2:GGC2"/>
    <mergeCell ref="GGD2:GGR2"/>
    <mergeCell ref="FZU2:GAI2"/>
    <mergeCell ref="GAJ2:GAX2"/>
    <mergeCell ref="GAY2:GBM2"/>
    <mergeCell ref="GBN2:GCB2"/>
    <mergeCell ref="GCC2:GCQ2"/>
    <mergeCell ref="GCR2:GDF2"/>
    <mergeCell ref="FWI2:FWW2"/>
    <mergeCell ref="FWX2:FXL2"/>
    <mergeCell ref="FXM2:FYA2"/>
    <mergeCell ref="FYB2:FYP2"/>
    <mergeCell ref="FYQ2:FZE2"/>
    <mergeCell ref="FZF2:FZT2"/>
    <mergeCell ref="FSW2:FTK2"/>
    <mergeCell ref="FTL2:FTZ2"/>
    <mergeCell ref="FUA2:FUO2"/>
    <mergeCell ref="FUP2:FVD2"/>
    <mergeCell ref="FVE2:FVS2"/>
    <mergeCell ref="FVT2:FWH2"/>
    <mergeCell ref="FPK2:FPY2"/>
    <mergeCell ref="FPZ2:FQN2"/>
    <mergeCell ref="FQO2:FRC2"/>
    <mergeCell ref="FRD2:FRR2"/>
    <mergeCell ref="FRS2:FSG2"/>
    <mergeCell ref="FSH2:FSV2"/>
    <mergeCell ref="FLY2:FMM2"/>
    <mergeCell ref="FMN2:FNB2"/>
    <mergeCell ref="FNC2:FNQ2"/>
    <mergeCell ref="FNR2:FOF2"/>
    <mergeCell ref="FOG2:FOU2"/>
    <mergeCell ref="FOV2:FPJ2"/>
    <mergeCell ref="FIM2:FJA2"/>
    <mergeCell ref="FJB2:FJP2"/>
    <mergeCell ref="FJQ2:FKE2"/>
    <mergeCell ref="FKF2:FKT2"/>
    <mergeCell ref="FKU2:FLI2"/>
    <mergeCell ref="FLJ2:FLX2"/>
    <mergeCell ref="FFA2:FFO2"/>
    <mergeCell ref="FFP2:FGD2"/>
    <mergeCell ref="FGE2:FGS2"/>
    <mergeCell ref="FGT2:FHH2"/>
    <mergeCell ref="FHI2:FHW2"/>
    <mergeCell ref="FHX2:FIL2"/>
    <mergeCell ref="FBO2:FCC2"/>
    <mergeCell ref="FCD2:FCR2"/>
    <mergeCell ref="FCS2:FDG2"/>
    <mergeCell ref="FDH2:FDV2"/>
    <mergeCell ref="FDW2:FEK2"/>
    <mergeCell ref="FEL2:FEZ2"/>
    <mergeCell ref="EYC2:EYQ2"/>
    <mergeCell ref="EYR2:EZF2"/>
    <mergeCell ref="EZG2:EZU2"/>
    <mergeCell ref="EZV2:FAJ2"/>
    <mergeCell ref="FAK2:FAY2"/>
    <mergeCell ref="FAZ2:FBN2"/>
    <mergeCell ref="EUQ2:EVE2"/>
    <mergeCell ref="EVF2:EVT2"/>
    <mergeCell ref="EVU2:EWI2"/>
    <mergeCell ref="EWJ2:EWX2"/>
    <mergeCell ref="EWY2:EXM2"/>
    <mergeCell ref="EXN2:EYB2"/>
    <mergeCell ref="ERE2:ERS2"/>
    <mergeCell ref="ERT2:ESH2"/>
    <mergeCell ref="ESI2:ESW2"/>
    <mergeCell ref="ESX2:ETL2"/>
    <mergeCell ref="ETM2:EUA2"/>
    <mergeCell ref="EUB2:EUP2"/>
    <mergeCell ref="ENS2:EOG2"/>
    <mergeCell ref="EOH2:EOV2"/>
    <mergeCell ref="EOW2:EPK2"/>
    <mergeCell ref="EPL2:EPZ2"/>
    <mergeCell ref="EQA2:EQO2"/>
    <mergeCell ref="EQP2:ERD2"/>
    <mergeCell ref="EKG2:EKU2"/>
    <mergeCell ref="EKV2:ELJ2"/>
    <mergeCell ref="ELK2:ELY2"/>
    <mergeCell ref="ELZ2:EMN2"/>
    <mergeCell ref="EMO2:ENC2"/>
    <mergeCell ref="END2:ENR2"/>
    <mergeCell ref="EGU2:EHI2"/>
    <mergeCell ref="EHJ2:EHX2"/>
    <mergeCell ref="EHY2:EIM2"/>
    <mergeCell ref="EIN2:EJB2"/>
    <mergeCell ref="EJC2:EJQ2"/>
    <mergeCell ref="EJR2:EKF2"/>
    <mergeCell ref="EDI2:EDW2"/>
    <mergeCell ref="EDX2:EEL2"/>
    <mergeCell ref="EEM2:EFA2"/>
    <mergeCell ref="EFB2:EFP2"/>
    <mergeCell ref="EFQ2:EGE2"/>
    <mergeCell ref="EGF2:EGT2"/>
    <mergeCell ref="DZW2:EAK2"/>
    <mergeCell ref="EAL2:EAZ2"/>
    <mergeCell ref="EBA2:EBO2"/>
    <mergeCell ref="EBP2:ECD2"/>
    <mergeCell ref="ECE2:ECS2"/>
    <mergeCell ref="ECT2:EDH2"/>
    <mergeCell ref="DWK2:DWY2"/>
    <mergeCell ref="DWZ2:DXN2"/>
    <mergeCell ref="DXO2:DYC2"/>
    <mergeCell ref="DYD2:DYR2"/>
    <mergeCell ref="DYS2:DZG2"/>
    <mergeCell ref="DZH2:DZV2"/>
    <mergeCell ref="DSY2:DTM2"/>
    <mergeCell ref="DTN2:DUB2"/>
    <mergeCell ref="DUC2:DUQ2"/>
    <mergeCell ref="DUR2:DVF2"/>
    <mergeCell ref="DVG2:DVU2"/>
    <mergeCell ref="DVV2:DWJ2"/>
    <mergeCell ref="DPM2:DQA2"/>
    <mergeCell ref="DQB2:DQP2"/>
    <mergeCell ref="DQQ2:DRE2"/>
    <mergeCell ref="DRF2:DRT2"/>
    <mergeCell ref="DRU2:DSI2"/>
    <mergeCell ref="DSJ2:DSX2"/>
    <mergeCell ref="DMA2:DMO2"/>
    <mergeCell ref="DMP2:DND2"/>
    <mergeCell ref="DNE2:DNS2"/>
    <mergeCell ref="DNT2:DOH2"/>
    <mergeCell ref="DOI2:DOW2"/>
    <mergeCell ref="DOX2:DPL2"/>
    <mergeCell ref="DIO2:DJC2"/>
    <mergeCell ref="DJD2:DJR2"/>
    <mergeCell ref="DJS2:DKG2"/>
    <mergeCell ref="DKH2:DKV2"/>
    <mergeCell ref="DKW2:DLK2"/>
    <mergeCell ref="DLL2:DLZ2"/>
    <mergeCell ref="DFC2:DFQ2"/>
    <mergeCell ref="DFR2:DGF2"/>
    <mergeCell ref="DGG2:DGU2"/>
    <mergeCell ref="DGV2:DHJ2"/>
    <mergeCell ref="DHK2:DHY2"/>
    <mergeCell ref="DHZ2:DIN2"/>
    <mergeCell ref="DBQ2:DCE2"/>
    <mergeCell ref="DCF2:DCT2"/>
    <mergeCell ref="DCU2:DDI2"/>
    <mergeCell ref="DDJ2:DDX2"/>
    <mergeCell ref="DDY2:DEM2"/>
    <mergeCell ref="DEN2:DFB2"/>
    <mergeCell ref="CYE2:CYS2"/>
    <mergeCell ref="CYT2:CZH2"/>
    <mergeCell ref="CZI2:CZW2"/>
    <mergeCell ref="CZX2:DAL2"/>
    <mergeCell ref="DAM2:DBA2"/>
    <mergeCell ref="DBB2:DBP2"/>
    <mergeCell ref="CUS2:CVG2"/>
    <mergeCell ref="CVH2:CVV2"/>
    <mergeCell ref="CVW2:CWK2"/>
    <mergeCell ref="CWL2:CWZ2"/>
    <mergeCell ref="CXA2:CXO2"/>
    <mergeCell ref="CXP2:CYD2"/>
    <mergeCell ref="CRG2:CRU2"/>
    <mergeCell ref="CRV2:CSJ2"/>
    <mergeCell ref="CSK2:CSY2"/>
    <mergeCell ref="CSZ2:CTN2"/>
    <mergeCell ref="CTO2:CUC2"/>
    <mergeCell ref="CUD2:CUR2"/>
    <mergeCell ref="CNU2:COI2"/>
    <mergeCell ref="COJ2:COX2"/>
    <mergeCell ref="COY2:CPM2"/>
    <mergeCell ref="CPN2:CQB2"/>
    <mergeCell ref="CQC2:CQQ2"/>
    <mergeCell ref="CQR2:CRF2"/>
    <mergeCell ref="CKI2:CKW2"/>
    <mergeCell ref="CKX2:CLL2"/>
    <mergeCell ref="CLM2:CMA2"/>
    <mergeCell ref="CMB2:CMP2"/>
    <mergeCell ref="CMQ2:CNE2"/>
    <mergeCell ref="CNF2:CNT2"/>
    <mergeCell ref="CGW2:CHK2"/>
    <mergeCell ref="CHL2:CHZ2"/>
    <mergeCell ref="CIA2:CIO2"/>
    <mergeCell ref="CIP2:CJD2"/>
    <mergeCell ref="CJE2:CJS2"/>
    <mergeCell ref="CJT2:CKH2"/>
    <mergeCell ref="CDK2:CDY2"/>
    <mergeCell ref="CDZ2:CEN2"/>
    <mergeCell ref="CEO2:CFC2"/>
    <mergeCell ref="CFD2:CFR2"/>
    <mergeCell ref="CFS2:CGG2"/>
    <mergeCell ref="CGH2:CGV2"/>
    <mergeCell ref="BZY2:CAM2"/>
    <mergeCell ref="CAN2:CBB2"/>
    <mergeCell ref="CBC2:CBQ2"/>
    <mergeCell ref="CBR2:CCF2"/>
    <mergeCell ref="CCG2:CCU2"/>
    <mergeCell ref="CCV2:CDJ2"/>
    <mergeCell ref="BWM2:BXA2"/>
    <mergeCell ref="BXB2:BXP2"/>
    <mergeCell ref="BXQ2:BYE2"/>
    <mergeCell ref="BYF2:BYT2"/>
    <mergeCell ref="BYU2:BZI2"/>
    <mergeCell ref="BZJ2:BZX2"/>
    <mergeCell ref="BTA2:BTO2"/>
    <mergeCell ref="BTP2:BUD2"/>
    <mergeCell ref="BUE2:BUS2"/>
    <mergeCell ref="BUT2:BVH2"/>
    <mergeCell ref="BVI2:BVW2"/>
    <mergeCell ref="BVX2:BWL2"/>
    <mergeCell ref="BPO2:BQC2"/>
    <mergeCell ref="BQD2:BQR2"/>
    <mergeCell ref="BQS2:BRG2"/>
    <mergeCell ref="BRH2:BRV2"/>
    <mergeCell ref="BRW2:BSK2"/>
    <mergeCell ref="BSL2:BSZ2"/>
    <mergeCell ref="BMC2:BMQ2"/>
    <mergeCell ref="BMR2:BNF2"/>
    <mergeCell ref="BNG2:BNU2"/>
    <mergeCell ref="BNV2:BOJ2"/>
    <mergeCell ref="BOK2:BOY2"/>
    <mergeCell ref="BOZ2:BPN2"/>
    <mergeCell ref="BIQ2:BJE2"/>
    <mergeCell ref="BJF2:BJT2"/>
    <mergeCell ref="BJU2:BKI2"/>
    <mergeCell ref="BKJ2:BKX2"/>
    <mergeCell ref="BKY2:BLM2"/>
    <mergeCell ref="BLN2:BMB2"/>
    <mergeCell ref="BFE2:BFS2"/>
    <mergeCell ref="BFT2:BGH2"/>
    <mergeCell ref="BGI2:BGW2"/>
    <mergeCell ref="BGX2:BHL2"/>
    <mergeCell ref="BHM2:BIA2"/>
    <mergeCell ref="BIB2:BIP2"/>
    <mergeCell ref="BCH2:BCV2"/>
    <mergeCell ref="BCW2:BDK2"/>
    <mergeCell ref="BDL2:BDZ2"/>
    <mergeCell ref="BEA2:BEO2"/>
    <mergeCell ref="BEP2:BFD2"/>
    <mergeCell ref="AYG2:AYU2"/>
    <mergeCell ref="AYV2:AZJ2"/>
    <mergeCell ref="AZK2:AZY2"/>
    <mergeCell ref="AZZ2:BAN2"/>
    <mergeCell ref="BAO2:BBC2"/>
    <mergeCell ref="BBD2:BBR2"/>
    <mergeCell ref="AUU2:AVI2"/>
    <mergeCell ref="AVJ2:AVX2"/>
    <mergeCell ref="AVY2:AWM2"/>
    <mergeCell ref="AWN2:AXB2"/>
    <mergeCell ref="AXC2:AXQ2"/>
    <mergeCell ref="AXR2:AYF2"/>
    <mergeCell ref="ASM2:ATA2"/>
    <mergeCell ref="ATB2:ATP2"/>
    <mergeCell ref="ATQ2:AUE2"/>
    <mergeCell ref="AUF2:AUT2"/>
    <mergeCell ref="ANW2:AOK2"/>
    <mergeCell ref="AOL2:AOZ2"/>
    <mergeCell ref="APA2:APO2"/>
    <mergeCell ref="APP2:AQD2"/>
    <mergeCell ref="AQE2:AQS2"/>
    <mergeCell ref="AQT2:ARH2"/>
    <mergeCell ref="AKK2:AKY2"/>
    <mergeCell ref="AKZ2:ALN2"/>
    <mergeCell ref="ALO2:AMC2"/>
    <mergeCell ref="AMD2:AMR2"/>
    <mergeCell ref="AMS2:ANG2"/>
    <mergeCell ref="ANH2:ANV2"/>
    <mergeCell ref="BBS2:BCG2"/>
    <mergeCell ref="AIR2:AJF2"/>
    <mergeCell ref="AJG2:AJU2"/>
    <mergeCell ref="AJV2:AKJ2"/>
    <mergeCell ref="ADM2:AEA2"/>
    <mergeCell ref="AEB2:AEP2"/>
    <mergeCell ref="AEQ2:AFE2"/>
    <mergeCell ref="AFF2:AFT2"/>
    <mergeCell ref="AFU2:AGI2"/>
    <mergeCell ref="AGJ2:AGX2"/>
    <mergeCell ref="AAA2:AAO2"/>
    <mergeCell ref="AAP2:ABD2"/>
    <mergeCell ref="ABE2:ABS2"/>
    <mergeCell ref="ABT2:ACH2"/>
    <mergeCell ref="ACI2:ACW2"/>
    <mergeCell ref="ACX2:ADL2"/>
    <mergeCell ref="ARI2:ARW2"/>
    <mergeCell ref="ARX2:ASL2"/>
    <mergeCell ref="YW2:ZK2"/>
    <mergeCell ref="ZL2:ZZ2"/>
    <mergeCell ref="TC2:TQ2"/>
    <mergeCell ref="TR2:UF2"/>
    <mergeCell ref="UG2:UU2"/>
    <mergeCell ref="UV2:VJ2"/>
    <mergeCell ref="VK2:VY2"/>
    <mergeCell ref="VZ2:WN2"/>
    <mergeCell ref="PQ2:QE2"/>
    <mergeCell ref="QF2:QT2"/>
    <mergeCell ref="QU2:RI2"/>
    <mergeCell ref="RJ2:RX2"/>
    <mergeCell ref="RY2:SM2"/>
    <mergeCell ref="SN2:TB2"/>
    <mergeCell ref="AGY2:AHM2"/>
    <mergeCell ref="AHN2:AIB2"/>
    <mergeCell ref="AIC2:AIQ2"/>
    <mergeCell ref="PB2:PP2"/>
    <mergeCell ref="IS2:JG2"/>
    <mergeCell ref="JH2:JV2"/>
    <mergeCell ref="JW2:KK2"/>
    <mergeCell ref="KL2:KZ2"/>
    <mergeCell ref="LA2:LO2"/>
    <mergeCell ref="LP2:MD2"/>
    <mergeCell ref="FG2:FU2"/>
    <mergeCell ref="FV2:GJ2"/>
    <mergeCell ref="GK2:GY2"/>
    <mergeCell ref="GZ2:HN2"/>
    <mergeCell ref="HO2:IC2"/>
    <mergeCell ref="ID2:IR2"/>
    <mergeCell ref="WO2:XC2"/>
    <mergeCell ref="XD2:XR2"/>
    <mergeCell ref="XS2:YG2"/>
    <mergeCell ref="YH2:YV2"/>
    <mergeCell ref="BU2:CI2"/>
    <mergeCell ref="CJ2:CX2"/>
    <mergeCell ref="CY2:DM2"/>
    <mergeCell ref="DN2:EB2"/>
    <mergeCell ref="EC2:EQ2"/>
    <mergeCell ref="ER2:FF2"/>
    <mergeCell ref="A1:M1"/>
    <mergeCell ref="A2:M2"/>
    <mergeCell ref="N2:AA2"/>
    <mergeCell ref="AB2:AP2"/>
    <mergeCell ref="AQ2:BE2"/>
    <mergeCell ref="BF2:BT2"/>
    <mergeCell ref="ME2:MS2"/>
    <mergeCell ref="MT2:NH2"/>
    <mergeCell ref="NI2:NW2"/>
    <mergeCell ref="NX2:OL2"/>
    <mergeCell ref="OM2:PA2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74"/>
  <sheetViews>
    <sheetView zoomScale="120" zoomScaleNormal="120" zoomScaleSheetLayoutView="80" workbookViewId="0">
      <pane xSplit="3" ySplit="8" topLeftCell="CZ64" activePane="bottomRight" state="frozen"/>
      <selection pane="topRight" activeCell="D1" sqref="D1"/>
      <selection pane="bottomLeft" activeCell="A9" sqref="A9"/>
      <selection pane="bottomRight" activeCell="EQ71" sqref="EQ71"/>
    </sheetView>
  </sheetViews>
  <sheetFormatPr defaultRowHeight="15"/>
  <cols>
    <col min="1" max="1" width="6.28515625" style="12" customWidth="1"/>
    <col min="2" max="2" width="41.7109375" style="12" customWidth="1"/>
    <col min="3" max="8" width="10.5703125" style="12" customWidth="1"/>
    <col min="9" max="9" width="10.5703125" style="12" hidden="1" customWidth="1"/>
    <col min="10" max="17" width="10.5703125" style="12" customWidth="1"/>
    <col min="18" max="18" width="10.5703125" style="12" hidden="1" customWidth="1"/>
    <col min="19" max="28" width="10.5703125" style="12" customWidth="1"/>
    <col min="29" max="29" width="10.5703125" style="12" hidden="1" customWidth="1"/>
    <col min="30" max="30" width="13.140625" style="13" customWidth="1"/>
    <col min="31" max="31" width="10.5703125" style="12" customWidth="1"/>
    <col min="32" max="32" width="10.5703125" style="12" hidden="1" customWidth="1"/>
    <col min="33" max="37" width="10.5703125" style="12" customWidth="1"/>
    <col min="38" max="63" width="10.5703125" style="12" hidden="1" customWidth="1"/>
    <col min="64" max="64" width="10.5703125" style="12" customWidth="1"/>
    <col min="65" max="66" width="10.5703125" style="12" hidden="1" customWidth="1"/>
    <col min="67" max="67" width="10.5703125" style="12" customWidth="1"/>
    <col min="68" max="69" width="10.5703125" style="12" hidden="1" customWidth="1"/>
    <col min="70" max="70" width="10.5703125" style="13" hidden="1" customWidth="1"/>
    <col min="71" max="75" width="10.5703125" style="12" hidden="1" customWidth="1"/>
    <col min="76" max="76" width="10.5703125" style="13" hidden="1" customWidth="1"/>
    <col min="77" max="79" width="10.5703125" style="12" hidden="1" customWidth="1"/>
    <col min="80" max="81" width="10.5703125" style="12" customWidth="1"/>
    <col min="82" max="82" width="10.5703125" style="13" hidden="1" customWidth="1"/>
    <col min="83" max="87" width="10.5703125" style="12" hidden="1" customWidth="1"/>
    <col min="88" max="88" width="10.5703125" style="12" customWidth="1"/>
    <col min="89" max="89" width="10.5703125" style="12" hidden="1" customWidth="1"/>
    <col min="90" max="121" width="10.5703125" style="12" customWidth="1"/>
    <col min="122" max="122" width="10.5703125" style="12" hidden="1" customWidth="1"/>
    <col min="123" max="127" width="10.5703125" style="12" customWidth="1"/>
    <col min="128" max="128" width="10.5703125" style="12" hidden="1" customWidth="1"/>
    <col min="129" max="132" width="10.5703125" style="12" customWidth="1"/>
    <col min="133" max="133" width="13.7109375" style="12" hidden="1" customWidth="1"/>
    <col min="134" max="143" width="13.7109375" style="12" customWidth="1"/>
    <col min="144" max="144" width="13.7109375" style="12" hidden="1" customWidth="1"/>
    <col min="145" max="146" width="13.7109375" style="12" customWidth="1"/>
    <col min="147" max="147" width="15.140625" style="12" customWidth="1"/>
    <col min="148" max="148" width="19" style="12" customWidth="1"/>
    <col min="149" max="16384" width="9.140625" style="12"/>
  </cols>
  <sheetData>
    <row r="1" spans="1:148" ht="15.75">
      <c r="Q1" s="123" t="s">
        <v>172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3" spans="1:148" ht="20.25">
      <c r="D3" s="14" t="s">
        <v>173</v>
      </c>
    </row>
    <row r="4" spans="1:148" ht="22.5" customHeight="1">
      <c r="A4" s="15"/>
      <c r="B4" s="124"/>
      <c r="C4" s="124"/>
      <c r="N4" s="16"/>
      <c r="AB4" s="16" t="s">
        <v>174</v>
      </c>
    </row>
    <row r="5" spans="1:148" ht="15" customHeight="1">
      <c r="A5" s="125" t="s">
        <v>175</v>
      </c>
      <c r="B5" s="126" t="s">
        <v>176</v>
      </c>
      <c r="C5" s="127" t="s">
        <v>177</v>
      </c>
      <c r="D5" s="128" t="s">
        <v>178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21" t="s">
        <v>178</v>
      </c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 t="s">
        <v>178</v>
      </c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2"/>
    </row>
    <row r="6" spans="1:148">
      <c r="A6" s="125"/>
      <c r="B6" s="126"/>
      <c r="C6" s="127"/>
      <c r="D6" s="18" t="s">
        <v>179</v>
      </c>
      <c r="E6" s="18" t="s">
        <v>180</v>
      </c>
      <c r="F6" s="18" t="s">
        <v>181</v>
      </c>
      <c r="G6" s="18" t="s">
        <v>182</v>
      </c>
      <c r="H6" s="18" t="s">
        <v>183</v>
      </c>
      <c r="I6" s="18" t="s">
        <v>184</v>
      </c>
      <c r="J6" s="18" t="s">
        <v>185</v>
      </c>
      <c r="K6" s="18" t="s">
        <v>186</v>
      </c>
      <c r="L6" s="18" t="s">
        <v>187</v>
      </c>
      <c r="M6" s="18" t="s">
        <v>188</v>
      </c>
      <c r="N6" s="18" t="s">
        <v>189</v>
      </c>
      <c r="O6" s="18" t="s">
        <v>190</v>
      </c>
      <c r="P6" s="18" t="s">
        <v>191</v>
      </c>
      <c r="Q6" s="18" t="s">
        <v>192</v>
      </c>
      <c r="R6" s="18" t="s">
        <v>193</v>
      </c>
      <c r="S6" s="18" t="s">
        <v>194</v>
      </c>
      <c r="T6" s="18" t="s">
        <v>195</v>
      </c>
      <c r="U6" s="18" t="s">
        <v>196</v>
      </c>
      <c r="V6" s="18" t="s">
        <v>197</v>
      </c>
      <c r="W6" s="18" t="s">
        <v>198</v>
      </c>
      <c r="X6" s="18" t="s">
        <v>199</v>
      </c>
      <c r="Y6" s="18" t="s">
        <v>200</v>
      </c>
      <c r="Z6" s="18" t="s">
        <v>201</v>
      </c>
      <c r="AA6" s="18" t="s">
        <v>202</v>
      </c>
      <c r="AB6" s="18" t="s">
        <v>203</v>
      </c>
      <c r="AC6" s="18" t="s">
        <v>204</v>
      </c>
      <c r="AD6" s="18" t="s">
        <v>205</v>
      </c>
      <c r="AE6" s="18" t="s">
        <v>206</v>
      </c>
      <c r="AF6" s="18" t="s">
        <v>207</v>
      </c>
      <c r="AG6" s="18" t="s">
        <v>208</v>
      </c>
      <c r="AH6" s="18" t="s">
        <v>209</v>
      </c>
      <c r="AI6" s="18" t="s">
        <v>210</v>
      </c>
      <c r="AJ6" s="18" t="s">
        <v>211</v>
      </c>
      <c r="AK6" s="18" t="s">
        <v>212</v>
      </c>
      <c r="AL6" s="18" t="s">
        <v>213</v>
      </c>
      <c r="AM6" s="18" t="s">
        <v>214</v>
      </c>
      <c r="AN6" s="18" t="s">
        <v>215</v>
      </c>
      <c r="AO6" s="18" t="s">
        <v>216</v>
      </c>
      <c r="AP6" s="18" t="s">
        <v>217</v>
      </c>
      <c r="AQ6" s="18" t="s">
        <v>218</v>
      </c>
      <c r="AR6" s="18" t="s">
        <v>219</v>
      </c>
      <c r="AS6" s="18" t="s">
        <v>220</v>
      </c>
      <c r="AT6" s="18" t="s">
        <v>221</v>
      </c>
      <c r="AU6" s="18" t="s">
        <v>222</v>
      </c>
      <c r="AV6" s="18" t="s">
        <v>223</v>
      </c>
      <c r="AW6" s="18" t="s">
        <v>224</v>
      </c>
      <c r="AX6" s="18" t="s">
        <v>225</v>
      </c>
      <c r="AY6" s="18" t="s">
        <v>226</v>
      </c>
      <c r="AZ6" s="18" t="s">
        <v>227</v>
      </c>
      <c r="BA6" s="18" t="s">
        <v>228</v>
      </c>
      <c r="BB6" s="18" t="s">
        <v>229</v>
      </c>
      <c r="BC6" s="18" t="s">
        <v>230</v>
      </c>
      <c r="BD6" s="18" t="s">
        <v>231</v>
      </c>
      <c r="BE6" s="18" t="s">
        <v>232</v>
      </c>
      <c r="BF6" s="18" t="s">
        <v>233</v>
      </c>
      <c r="BG6" s="18" t="s">
        <v>234</v>
      </c>
      <c r="BH6" s="18" t="s">
        <v>235</v>
      </c>
      <c r="BI6" s="18" t="s">
        <v>236</v>
      </c>
      <c r="BJ6" s="18" t="s">
        <v>237</v>
      </c>
      <c r="BK6" s="18" t="s">
        <v>238</v>
      </c>
      <c r="BL6" s="18" t="s">
        <v>239</v>
      </c>
      <c r="BM6" s="18" t="s">
        <v>240</v>
      </c>
      <c r="BN6" s="18" t="s">
        <v>241</v>
      </c>
      <c r="BO6" s="18" t="s">
        <v>242</v>
      </c>
      <c r="BP6" s="18" t="s">
        <v>243</v>
      </c>
      <c r="BQ6" s="18" t="s">
        <v>244</v>
      </c>
      <c r="BR6" s="18" t="s">
        <v>245</v>
      </c>
      <c r="BS6" s="18" t="s">
        <v>246</v>
      </c>
      <c r="BT6" s="18" t="s">
        <v>247</v>
      </c>
      <c r="BU6" s="18" t="s">
        <v>248</v>
      </c>
      <c r="BV6" s="18" t="s">
        <v>249</v>
      </c>
      <c r="BW6" s="18" t="s">
        <v>250</v>
      </c>
      <c r="BX6" s="18" t="s">
        <v>251</v>
      </c>
      <c r="BY6" s="18" t="s">
        <v>252</v>
      </c>
      <c r="BZ6" s="18" t="s">
        <v>253</v>
      </c>
      <c r="CA6" s="18" t="s">
        <v>254</v>
      </c>
      <c r="CB6" s="18" t="s">
        <v>255</v>
      </c>
      <c r="CC6" s="18" t="s">
        <v>256</v>
      </c>
      <c r="CD6" s="18" t="s">
        <v>257</v>
      </c>
      <c r="CE6" s="18" t="s">
        <v>258</v>
      </c>
      <c r="CF6" s="18" t="s">
        <v>259</v>
      </c>
      <c r="CG6" s="18" t="s">
        <v>260</v>
      </c>
      <c r="CH6" s="18" t="s">
        <v>261</v>
      </c>
      <c r="CI6" s="18" t="s">
        <v>262</v>
      </c>
      <c r="CJ6" s="18" t="s">
        <v>263</v>
      </c>
      <c r="CK6" s="18" t="s">
        <v>264</v>
      </c>
      <c r="CL6" s="18" t="s">
        <v>265</v>
      </c>
      <c r="CM6" s="18" t="s">
        <v>266</v>
      </c>
      <c r="CN6" s="18" t="s">
        <v>267</v>
      </c>
      <c r="CO6" s="18" t="s">
        <v>268</v>
      </c>
      <c r="CP6" s="18" t="s">
        <v>269</v>
      </c>
      <c r="CQ6" s="18" t="s">
        <v>270</v>
      </c>
      <c r="CR6" s="18" t="s">
        <v>271</v>
      </c>
      <c r="CS6" s="18" t="s">
        <v>272</v>
      </c>
      <c r="CT6" s="18" t="s">
        <v>273</v>
      </c>
      <c r="CU6" s="18" t="s">
        <v>274</v>
      </c>
      <c r="CV6" s="18" t="s">
        <v>275</v>
      </c>
      <c r="CW6" s="18" t="s">
        <v>276</v>
      </c>
      <c r="CX6" s="18" t="s">
        <v>277</v>
      </c>
      <c r="CY6" s="18" t="s">
        <v>278</v>
      </c>
      <c r="CZ6" s="18" t="s">
        <v>279</v>
      </c>
      <c r="DA6" s="18" t="s">
        <v>280</v>
      </c>
      <c r="DB6" s="18" t="s">
        <v>281</v>
      </c>
      <c r="DC6" s="18" t="s">
        <v>282</v>
      </c>
      <c r="DD6" s="18" t="s">
        <v>283</v>
      </c>
      <c r="DE6" s="18" t="s">
        <v>284</v>
      </c>
      <c r="DF6" s="18" t="s">
        <v>285</v>
      </c>
      <c r="DG6" s="18" t="s">
        <v>286</v>
      </c>
      <c r="DH6" s="18" t="s">
        <v>287</v>
      </c>
      <c r="DI6" s="18" t="s">
        <v>288</v>
      </c>
      <c r="DJ6" s="18" t="s">
        <v>289</v>
      </c>
      <c r="DK6" s="18" t="s">
        <v>290</v>
      </c>
      <c r="DL6" s="18" t="s">
        <v>291</v>
      </c>
      <c r="DM6" s="18" t="s">
        <v>292</v>
      </c>
      <c r="DN6" s="18" t="s">
        <v>293</v>
      </c>
      <c r="DO6" s="18" t="s">
        <v>294</v>
      </c>
      <c r="DP6" s="18" t="s">
        <v>295</v>
      </c>
      <c r="DQ6" s="18" t="s">
        <v>296</v>
      </c>
      <c r="DR6" s="18" t="s">
        <v>297</v>
      </c>
      <c r="DS6" s="18" t="s">
        <v>298</v>
      </c>
      <c r="DT6" s="18" t="s">
        <v>299</v>
      </c>
      <c r="DU6" s="18" t="s">
        <v>300</v>
      </c>
      <c r="DV6" s="18" t="s">
        <v>301</v>
      </c>
      <c r="DW6" s="18" t="s">
        <v>302</v>
      </c>
      <c r="DX6" s="18" t="s">
        <v>303</v>
      </c>
      <c r="DY6" s="18" t="s">
        <v>304</v>
      </c>
      <c r="DZ6" s="18" t="s">
        <v>305</v>
      </c>
      <c r="EA6" s="18" t="s">
        <v>306</v>
      </c>
      <c r="EB6" s="18" t="s">
        <v>307</v>
      </c>
      <c r="EC6" s="18" t="s">
        <v>308</v>
      </c>
      <c r="ED6" s="18" t="s">
        <v>309</v>
      </c>
      <c r="EE6" s="18" t="s">
        <v>310</v>
      </c>
      <c r="EF6" s="18" t="s">
        <v>311</v>
      </c>
      <c r="EG6" s="18" t="s">
        <v>312</v>
      </c>
      <c r="EH6" s="18" t="s">
        <v>313</v>
      </c>
      <c r="EI6" s="18" t="s">
        <v>314</v>
      </c>
      <c r="EJ6" s="18" t="s">
        <v>315</v>
      </c>
      <c r="EK6" s="18" t="s">
        <v>316</v>
      </c>
      <c r="EL6" s="18" t="s">
        <v>317</v>
      </c>
      <c r="EM6" s="18" t="s">
        <v>318</v>
      </c>
      <c r="EN6" s="18" t="s">
        <v>319</v>
      </c>
      <c r="EO6" s="18" t="s">
        <v>320</v>
      </c>
      <c r="EP6" s="18">
        <v>372</v>
      </c>
      <c r="EQ6" s="19"/>
    </row>
    <row r="7" spans="1:148" ht="111" customHeight="1">
      <c r="A7" s="125"/>
      <c r="B7" s="126"/>
      <c r="C7" s="127"/>
      <c r="D7" s="20" t="s">
        <v>25</v>
      </c>
      <c r="E7" s="20" t="s">
        <v>26</v>
      </c>
      <c r="F7" s="20" t="s">
        <v>27</v>
      </c>
      <c r="G7" s="20" t="s">
        <v>28</v>
      </c>
      <c r="H7" s="20" t="s">
        <v>29</v>
      </c>
      <c r="I7" s="20" t="s">
        <v>30</v>
      </c>
      <c r="J7" s="20" t="s">
        <v>31</v>
      </c>
      <c r="K7" s="20" t="s">
        <v>32</v>
      </c>
      <c r="L7" s="20" t="s">
        <v>33</v>
      </c>
      <c r="M7" s="20" t="s">
        <v>34</v>
      </c>
      <c r="N7" s="20" t="s">
        <v>35</v>
      </c>
      <c r="O7" s="20" t="s">
        <v>36</v>
      </c>
      <c r="P7" s="20" t="s">
        <v>37</v>
      </c>
      <c r="Q7" s="20" t="s">
        <v>38</v>
      </c>
      <c r="R7" s="20" t="s">
        <v>39</v>
      </c>
      <c r="S7" s="20" t="s">
        <v>40</v>
      </c>
      <c r="T7" s="20" t="s">
        <v>41</v>
      </c>
      <c r="U7" s="20" t="s">
        <v>42</v>
      </c>
      <c r="V7" s="20" t="s">
        <v>43</v>
      </c>
      <c r="W7" s="20" t="s">
        <v>44</v>
      </c>
      <c r="X7" s="20" t="s">
        <v>45</v>
      </c>
      <c r="Y7" s="20" t="s">
        <v>46</v>
      </c>
      <c r="Z7" s="20" t="s">
        <v>47</v>
      </c>
      <c r="AA7" s="20" t="s">
        <v>48</v>
      </c>
      <c r="AB7" s="20" t="s">
        <v>49</v>
      </c>
      <c r="AC7" s="20" t="s">
        <v>321</v>
      </c>
      <c r="AD7" s="20" t="s">
        <v>52</v>
      </c>
      <c r="AE7" s="20" t="s">
        <v>55</v>
      </c>
      <c r="AF7" s="20" t="s">
        <v>56</v>
      </c>
      <c r="AG7" s="20" t="s">
        <v>58</v>
      </c>
      <c r="AH7" s="20" t="s">
        <v>59</v>
      </c>
      <c r="AI7" s="20" t="s">
        <v>60</v>
      </c>
      <c r="AJ7" s="20" t="s">
        <v>61</v>
      </c>
      <c r="AK7" s="20" t="s">
        <v>62</v>
      </c>
      <c r="AL7" s="20" t="s">
        <v>64</v>
      </c>
      <c r="AM7" s="20" t="s">
        <v>65</v>
      </c>
      <c r="AN7" s="20" t="s">
        <v>66</v>
      </c>
      <c r="AO7" s="20" t="s">
        <v>67</v>
      </c>
      <c r="AP7" s="20" t="s">
        <v>68</v>
      </c>
      <c r="AQ7" s="20" t="s">
        <v>69</v>
      </c>
      <c r="AR7" s="20" t="s">
        <v>70</v>
      </c>
      <c r="AS7" s="20" t="s">
        <v>71</v>
      </c>
      <c r="AT7" s="20" t="s">
        <v>72</v>
      </c>
      <c r="AU7" s="20" t="s">
        <v>73</v>
      </c>
      <c r="AV7" s="20" t="s">
        <v>74</v>
      </c>
      <c r="AW7" s="20" t="s">
        <v>75</v>
      </c>
      <c r="AX7" s="20" t="s">
        <v>76</v>
      </c>
      <c r="AY7" s="20" t="s">
        <v>77</v>
      </c>
      <c r="AZ7" s="20" t="s">
        <v>78</v>
      </c>
      <c r="BA7" s="20" t="s">
        <v>79</v>
      </c>
      <c r="BB7" s="20" t="s">
        <v>80</v>
      </c>
      <c r="BC7" s="20" t="s">
        <v>81</v>
      </c>
      <c r="BD7" s="20" t="s">
        <v>82</v>
      </c>
      <c r="BE7" s="20" t="s">
        <v>83</v>
      </c>
      <c r="BF7" s="20" t="s">
        <v>84</v>
      </c>
      <c r="BG7" s="20" t="s">
        <v>85</v>
      </c>
      <c r="BH7" s="20" t="s">
        <v>86</v>
      </c>
      <c r="BI7" s="20" t="s">
        <v>87</v>
      </c>
      <c r="BJ7" s="20" t="s">
        <v>88</v>
      </c>
      <c r="BK7" s="20" t="s">
        <v>89</v>
      </c>
      <c r="BL7" s="20" t="s">
        <v>90</v>
      </c>
      <c r="BM7" s="20" t="s">
        <v>91</v>
      </c>
      <c r="BN7" s="20" t="s">
        <v>322</v>
      </c>
      <c r="BO7" s="20" t="s">
        <v>99</v>
      </c>
      <c r="BP7" s="20" t="s">
        <v>100</v>
      </c>
      <c r="BQ7" s="20" t="s">
        <v>105</v>
      </c>
      <c r="BR7" s="20" t="s">
        <v>106</v>
      </c>
      <c r="BS7" s="20" t="s">
        <v>107</v>
      </c>
      <c r="BT7" s="20" t="s">
        <v>108</v>
      </c>
      <c r="BU7" s="20" t="s">
        <v>109</v>
      </c>
      <c r="BV7" s="20" t="s">
        <v>323</v>
      </c>
      <c r="BW7" s="20" t="s">
        <v>324</v>
      </c>
      <c r="BX7" s="20" t="s">
        <v>112</v>
      </c>
      <c r="BY7" s="20" t="s">
        <v>114</v>
      </c>
      <c r="BZ7" s="20" t="s">
        <v>115</v>
      </c>
      <c r="CA7" s="20" t="s">
        <v>116</v>
      </c>
      <c r="CB7" s="20" t="s">
        <v>117</v>
      </c>
      <c r="CC7" s="20" t="s">
        <v>118</v>
      </c>
      <c r="CD7" s="20" t="s">
        <v>325</v>
      </c>
      <c r="CE7" s="20" t="s">
        <v>326</v>
      </c>
      <c r="CF7" s="20" t="s">
        <v>327</v>
      </c>
      <c r="CG7" s="20" t="s">
        <v>328</v>
      </c>
      <c r="CH7" s="20" t="s">
        <v>329</v>
      </c>
      <c r="CI7" s="20" t="s">
        <v>330</v>
      </c>
      <c r="CJ7" s="20" t="s">
        <v>331</v>
      </c>
      <c r="CK7" s="20" t="s">
        <v>332</v>
      </c>
      <c r="CL7" s="20" t="s">
        <v>127</v>
      </c>
      <c r="CM7" s="20" t="s">
        <v>128</v>
      </c>
      <c r="CN7" s="20" t="s">
        <v>129</v>
      </c>
      <c r="CO7" s="20" t="s">
        <v>130</v>
      </c>
      <c r="CP7" s="20" t="s">
        <v>131</v>
      </c>
      <c r="CQ7" s="20" t="s">
        <v>132</v>
      </c>
      <c r="CR7" s="20" t="s">
        <v>133</v>
      </c>
      <c r="CS7" s="20" t="s">
        <v>134</v>
      </c>
      <c r="CT7" s="20" t="s">
        <v>135</v>
      </c>
      <c r="CU7" s="20" t="s">
        <v>136</v>
      </c>
      <c r="CV7" s="20" t="s">
        <v>137</v>
      </c>
      <c r="CW7" s="20" t="s">
        <v>138</v>
      </c>
      <c r="CX7" s="20" t="s">
        <v>139</v>
      </c>
      <c r="CY7" s="20" t="s">
        <v>140</v>
      </c>
      <c r="CZ7" s="20" t="s">
        <v>141</v>
      </c>
      <c r="DA7" s="20" t="s">
        <v>142</v>
      </c>
      <c r="DB7" s="20" t="s">
        <v>143</v>
      </c>
      <c r="DC7" s="20" t="s">
        <v>144</v>
      </c>
      <c r="DD7" s="20" t="s">
        <v>145</v>
      </c>
      <c r="DE7" s="20" t="s">
        <v>146</v>
      </c>
      <c r="DF7" s="20" t="s">
        <v>147</v>
      </c>
      <c r="DG7" s="20" t="s">
        <v>148</v>
      </c>
      <c r="DH7" s="20" t="s">
        <v>149</v>
      </c>
      <c r="DI7" s="20" t="s">
        <v>150</v>
      </c>
      <c r="DJ7" s="20" t="s">
        <v>151</v>
      </c>
      <c r="DK7" s="20" t="s">
        <v>152</v>
      </c>
      <c r="DL7" s="20" t="s">
        <v>153</v>
      </c>
      <c r="DM7" s="20" t="s">
        <v>154</v>
      </c>
      <c r="DN7" s="20" t="s">
        <v>155</v>
      </c>
      <c r="DO7" s="20" t="s">
        <v>156</v>
      </c>
      <c r="DP7" s="20" t="s">
        <v>157</v>
      </c>
      <c r="DQ7" s="20" t="s">
        <v>158</v>
      </c>
      <c r="DR7" s="20" t="s">
        <v>159</v>
      </c>
      <c r="DS7" s="20" t="s">
        <v>160</v>
      </c>
      <c r="DT7" s="20" t="s">
        <v>161</v>
      </c>
      <c r="DU7" s="20" t="s">
        <v>333</v>
      </c>
      <c r="DV7" s="20" t="s">
        <v>163</v>
      </c>
      <c r="DW7" s="20" t="s">
        <v>334</v>
      </c>
      <c r="DX7" s="20" t="s">
        <v>165</v>
      </c>
      <c r="DY7" s="20" t="s">
        <v>166</v>
      </c>
      <c r="DZ7" s="20" t="s">
        <v>335</v>
      </c>
      <c r="EA7" s="20" t="s">
        <v>168</v>
      </c>
      <c r="EB7" s="20" t="s">
        <v>169</v>
      </c>
      <c r="EC7" s="20" t="s">
        <v>170</v>
      </c>
      <c r="ED7" s="20" t="s">
        <v>51</v>
      </c>
      <c r="EE7" s="20" t="s">
        <v>53</v>
      </c>
      <c r="EF7" s="20" t="s">
        <v>54</v>
      </c>
      <c r="EG7" s="20" t="s">
        <v>57</v>
      </c>
      <c r="EH7" s="20" t="s">
        <v>63</v>
      </c>
      <c r="EI7" s="20" t="s">
        <v>92</v>
      </c>
      <c r="EJ7" s="20" t="s">
        <v>93</v>
      </c>
      <c r="EK7" s="20" t="s">
        <v>94</v>
      </c>
      <c r="EL7" s="20" t="s">
        <v>97</v>
      </c>
      <c r="EM7" s="20" t="s">
        <v>101</v>
      </c>
      <c r="EN7" s="20" t="s">
        <v>103</v>
      </c>
      <c r="EO7" s="20" t="s">
        <v>104</v>
      </c>
      <c r="EP7" s="20" t="s">
        <v>113</v>
      </c>
      <c r="EQ7" s="21"/>
    </row>
    <row r="8" spans="1:148" ht="15" customHeight="1">
      <c r="A8" s="19"/>
      <c r="B8" s="126"/>
      <c r="C8" s="127"/>
      <c r="D8" s="19" t="s">
        <v>336</v>
      </c>
      <c r="E8" s="19" t="s">
        <v>336</v>
      </c>
      <c r="F8" s="19" t="s">
        <v>336</v>
      </c>
      <c r="G8" s="19" t="s">
        <v>336</v>
      </c>
      <c r="H8" s="19" t="s">
        <v>336</v>
      </c>
      <c r="I8" s="19" t="s">
        <v>336</v>
      </c>
      <c r="J8" s="19" t="s">
        <v>336</v>
      </c>
      <c r="K8" s="19" t="s">
        <v>336</v>
      </c>
      <c r="L8" s="19" t="s">
        <v>336</v>
      </c>
      <c r="M8" s="19" t="s">
        <v>336</v>
      </c>
      <c r="N8" s="19" t="s">
        <v>336</v>
      </c>
      <c r="O8" s="19" t="s">
        <v>336</v>
      </c>
      <c r="P8" s="19" t="s">
        <v>336</v>
      </c>
      <c r="Q8" s="19" t="s">
        <v>336</v>
      </c>
      <c r="R8" s="19" t="s">
        <v>336</v>
      </c>
      <c r="S8" s="19" t="s">
        <v>336</v>
      </c>
      <c r="T8" s="19" t="s">
        <v>336</v>
      </c>
      <c r="U8" s="19" t="s">
        <v>336</v>
      </c>
      <c r="V8" s="19" t="s">
        <v>336</v>
      </c>
      <c r="W8" s="19" t="s">
        <v>336</v>
      </c>
      <c r="X8" s="19" t="s">
        <v>336</v>
      </c>
      <c r="Y8" s="19" t="s">
        <v>336</v>
      </c>
      <c r="Z8" s="19" t="s">
        <v>336</v>
      </c>
      <c r="AA8" s="19" t="s">
        <v>336</v>
      </c>
      <c r="AB8" s="19" t="s">
        <v>336</v>
      </c>
      <c r="AC8" s="19" t="s">
        <v>336</v>
      </c>
      <c r="AD8" s="19" t="s">
        <v>336</v>
      </c>
      <c r="AE8" s="19" t="s">
        <v>336</v>
      </c>
      <c r="AF8" s="19" t="s">
        <v>336</v>
      </c>
      <c r="AG8" s="19" t="s">
        <v>336</v>
      </c>
      <c r="AH8" s="19" t="s">
        <v>336</v>
      </c>
      <c r="AI8" s="19" t="s">
        <v>336</v>
      </c>
      <c r="AJ8" s="19" t="s">
        <v>336</v>
      </c>
      <c r="AK8" s="19" t="s">
        <v>336</v>
      </c>
      <c r="AL8" s="19" t="s">
        <v>336</v>
      </c>
      <c r="AM8" s="19" t="s">
        <v>336</v>
      </c>
      <c r="AN8" s="19" t="s">
        <v>336</v>
      </c>
      <c r="AO8" s="19" t="s">
        <v>336</v>
      </c>
      <c r="AP8" s="19" t="s">
        <v>336</v>
      </c>
      <c r="AQ8" s="19" t="s">
        <v>336</v>
      </c>
      <c r="AR8" s="19" t="s">
        <v>336</v>
      </c>
      <c r="AS8" s="19" t="s">
        <v>336</v>
      </c>
      <c r="AT8" s="19" t="s">
        <v>336</v>
      </c>
      <c r="AU8" s="19" t="s">
        <v>336</v>
      </c>
      <c r="AV8" s="19" t="s">
        <v>336</v>
      </c>
      <c r="AW8" s="19" t="s">
        <v>336</v>
      </c>
      <c r="AX8" s="19" t="s">
        <v>336</v>
      </c>
      <c r="AY8" s="19" t="s">
        <v>336</v>
      </c>
      <c r="AZ8" s="19" t="s">
        <v>336</v>
      </c>
      <c r="BA8" s="19" t="s">
        <v>336</v>
      </c>
      <c r="BB8" s="19" t="s">
        <v>336</v>
      </c>
      <c r="BC8" s="19" t="s">
        <v>336</v>
      </c>
      <c r="BD8" s="19" t="s">
        <v>336</v>
      </c>
      <c r="BE8" s="19" t="s">
        <v>336</v>
      </c>
      <c r="BF8" s="19" t="s">
        <v>336</v>
      </c>
      <c r="BG8" s="19" t="s">
        <v>336</v>
      </c>
      <c r="BH8" s="19" t="s">
        <v>336</v>
      </c>
      <c r="BI8" s="19" t="s">
        <v>336</v>
      </c>
      <c r="BJ8" s="19" t="s">
        <v>336</v>
      </c>
      <c r="BK8" s="19" t="s">
        <v>336</v>
      </c>
      <c r="BL8" s="19" t="s">
        <v>336</v>
      </c>
      <c r="BM8" s="19" t="s">
        <v>336</v>
      </c>
      <c r="BN8" s="19" t="s">
        <v>336</v>
      </c>
      <c r="BO8" s="19" t="s">
        <v>336</v>
      </c>
      <c r="BP8" s="19" t="s">
        <v>336</v>
      </c>
      <c r="BQ8" s="19" t="s">
        <v>336</v>
      </c>
      <c r="BR8" s="19" t="s">
        <v>336</v>
      </c>
      <c r="BS8" s="19" t="s">
        <v>336</v>
      </c>
      <c r="BT8" s="19" t="s">
        <v>336</v>
      </c>
      <c r="BU8" s="19" t="s">
        <v>336</v>
      </c>
      <c r="BV8" s="19" t="s">
        <v>336</v>
      </c>
      <c r="BW8" s="19" t="s">
        <v>336</v>
      </c>
      <c r="BX8" s="19" t="s">
        <v>336</v>
      </c>
      <c r="BY8" s="19" t="s">
        <v>336</v>
      </c>
      <c r="BZ8" s="19" t="s">
        <v>336</v>
      </c>
      <c r="CA8" s="19" t="s">
        <v>336</v>
      </c>
      <c r="CB8" s="19" t="s">
        <v>336</v>
      </c>
      <c r="CC8" s="19" t="s">
        <v>336</v>
      </c>
      <c r="CD8" s="19" t="s">
        <v>336</v>
      </c>
      <c r="CE8" s="19" t="s">
        <v>336</v>
      </c>
      <c r="CF8" s="19" t="s">
        <v>336</v>
      </c>
      <c r="CG8" s="19" t="s">
        <v>336</v>
      </c>
      <c r="CH8" s="19" t="s">
        <v>336</v>
      </c>
      <c r="CI8" s="19" t="s">
        <v>336</v>
      </c>
      <c r="CJ8" s="19" t="s">
        <v>336</v>
      </c>
      <c r="CK8" s="19" t="s">
        <v>336</v>
      </c>
      <c r="CL8" s="19" t="s">
        <v>336</v>
      </c>
      <c r="CM8" s="19" t="s">
        <v>336</v>
      </c>
      <c r="CN8" s="19" t="s">
        <v>336</v>
      </c>
      <c r="CO8" s="19" t="s">
        <v>336</v>
      </c>
      <c r="CP8" s="19" t="s">
        <v>336</v>
      </c>
      <c r="CQ8" s="19" t="s">
        <v>336</v>
      </c>
      <c r="CR8" s="19" t="s">
        <v>336</v>
      </c>
      <c r="CS8" s="19" t="s">
        <v>336</v>
      </c>
      <c r="CT8" s="19" t="s">
        <v>336</v>
      </c>
      <c r="CU8" s="19" t="s">
        <v>336</v>
      </c>
      <c r="CV8" s="19" t="s">
        <v>336</v>
      </c>
      <c r="CW8" s="19" t="s">
        <v>336</v>
      </c>
      <c r="CX8" s="19" t="s">
        <v>336</v>
      </c>
      <c r="CY8" s="19" t="s">
        <v>336</v>
      </c>
      <c r="CZ8" s="19" t="s">
        <v>336</v>
      </c>
      <c r="DA8" s="19" t="s">
        <v>336</v>
      </c>
      <c r="DB8" s="19" t="s">
        <v>336</v>
      </c>
      <c r="DC8" s="19" t="s">
        <v>336</v>
      </c>
      <c r="DD8" s="19" t="s">
        <v>336</v>
      </c>
      <c r="DE8" s="19" t="s">
        <v>336</v>
      </c>
      <c r="DF8" s="19" t="s">
        <v>336</v>
      </c>
      <c r="DG8" s="19" t="s">
        <v>336</v>
      </c>
      <c r="DH8" s="19" t="s">
        <v>336</v>
      </c>
      <c r="DI8" s="19" t="s">
        <v>336</v>
      </c>
      <c r="DJ8" s="19" t="s">
        <v>336</v>
      </c>
      <c r="DK8" s="19" t="s">
        <v>336</v>
      </c>
      <c r="DL8" s="19" t="s">
        <v>336</v>
      </c>
      <c r="DM8" s="19" t="s">
        <v>336</v>
      </c>
      <c r="DN8" s="19" t="s">
        <v>336</v>
      </c>
      <c r="DO8" s="19" t="s">
        <v>336</v>
      </c>
      <c r="DP8" s="19" t="s">
        <v>336</v>
      </c>
      <c r="DQ8" s="19" t="s">
        <v>336</v>
      </c>
      <c r="DR8" s="19" t="s">
        <v>336</v>
      </c>
      <c r="DS8" s="19" t="s">
        <v>336</v>
      </c>
      <c r="DT8" s="19" t="s">
        <v>336</v>
      </c>
      <c r="DU8" s="19" t="s">
        <v>336</v>
      </c>
      <c r="DV8" s="19" t="s">
        <v>336</v>
      </c>
      <c r="DW8" s="19" t="s">
        <v>336</v>
      </c>
      <c r="DX8" s="19" t="s">
        <v>336</v>
      </c>
      <c r="DY8" s="19" t="s">
        <v>336</v>
      </c>
      <c r="DZ8" s="19" t="s">
        <v>336</v>
      </c>
      <c r="EA8" s="19" t="s">
        <v>336</v>
      </c>
      <c r="EB8" s="19" t="s">
        <v>336</v>
      </c>
      <c r="EC8" s="19" t="s">
        <v>337</v>
      </c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</row>
    <row r="9" spans="1:148">
      <c r="A9" s="22">
        <v>1</v>
      </c>
      <c r="B9" s="23" t="s">
        <v>338</v>
      </c>
      <c r="C9" s="23" t="s">
        <v>339</v>
      </c>
      <c r="D9" s="24">
        <v>2007</v>
      </c>
      <c r="E9" s="25">
        <v>0</v>
      </c>
      <c r="F9" s="24">
        <v>112</v>
      </c>
      <c r="G9" s="25">
        <v>0</v>
      </c>
      <c r="H9" s="58">
        <f>1551-15+86</f>
        <v>1622</v>
      </c>
      <c r="I9" s="25">
        <v>0</v>
      </c>
      <c r="J9" s="24">
        <v>4086</v>
      </c>
      <c r="K9" s="58">
        <f>477-105</f>
        <v>372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4">
        <v>1549</v>
      </c>
      <c r="V9" s="24">
        <v>6337</v>
      </c>
      <c r="W9" s="24">
        <v>3298</v>
      </c>
      <c r="X9" s="25">
        <v>0</v>
      </c>
      <c r="Y9" s="24">
        <v>1046</v>
      </c>
      <c r="Z9" s="25">
        <v>0</v>
      </c>
      <c r="AA9" s="25">
        <v>0</v>
      </c>
      <c r="AB9" s="24">
        <v>2012</v>
      </c>
      <c r="AC9" s="25">
        <v>0</v>
      </c>
      <c r="AD9" s="58">
        <f>85-5</f>
        <v>80</v>
      </c>
      <c r="AE9" s="25">
        <v>0</v>
      </c>
      <c r="AF9" s="25">
        <v>0</v>
      </c>
      <c r="AG9" s="24">
        <v>390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4">
        <v>312</v>
      </c>
      <c r="CO9" s="25">
        <v>0</v>
      </c>
      <c r="CP9" s="25">
        <v>0</v>
      </c>
      <c r="CQ9" s="25">
        <v>0</v>
      </c>
      <c r="CR9" s="25">
        <v>0</v>
      </c>
      <c r="CS9" s="24">
        <v>395</v>
      </c>
      <c r="CT9" s="25">
        <v>0</v>
      </c>
      <c r="CU9" s="25">
        <v>0</v>
      </c>
      <c r="CV9" s="25">
        <v>0</v>
      </c>
      <c r="CW9" s="25">
        <v>0</v>
      </c>
      <c r="CX9" s="24">
        <v>241</v>
      </c>
      <c r="CY9" s="24">
        <v>836</v>
      </c>
      <c r="CZ9" s="25">
        <v>0</v>
      </c>
      <c r="DA9" s="25">
        <v>0</v>
      </c>
      <c r="DB9" s="25">
        <v>0</v>
      </c>
      <c r="DC9" s="25">
        <v>0</v>
      </c>
      <c r="DD9" s="24">
        <v>566</v>
      </c>
      <c r="DE9" s="24">
        <v>142</v>
      </c>
      <c r="DF9" s="25">
        <v>0</v>
      </c>
      <c r="DG9" s="25">
        <v>0</v>
      </c>
      <c r="DH9" s="24">
        <v>301</v>
      </c>
      <c r="DI9" s="24">
        <v>449</v>
      </c>
      <c r="DJ9" s="25">
        <v>0</v>
      </c>
      <c r="DK9" s="24">
        <v>85</v>
      </c>
      <c r="DL9" s="25">
        <v>0</v>
      </c>
      <c r="DM9" s="25">
        <v>0</v>
      </c>
      <c r="DN9" s="25">
        <v>0</v>
      </c>
      <c r="DO9" s="25">
        <v>0</v>
      </c>
      <c r="DP9" s="24">
        <v>1241</v>
      </c>
      <c r="DQ9" s="25">
        <v>0</v>
      </c>
      <c r="DR9" s="25">
        <v>0</v>
      </c>
      <c r="DS9" s="25">
        <v>0</v>
      </c>
      <c r="DT9" s="25">
        <v>0</v>
      </c>
      <c r="DU9" s="25">
        <v>0</v>
      </c>
      <c r="DV9" s="25">
        <v>0</v>
      </c>
      <c r="DW9" s="25">
        <v>0</v>
      </c>
      <c r="DX9" s="25">
        <v>0</v>
      </c>
      <c r="DY9" s="25">
        <v>0</v>
      </c>
      <c r="DZ9" s="25">
        <v>0</v>
      </c>
      <c r="EA9" s="25">
        <v>13</v>
      </c>
      <c r="EB9" s="25">
        <v>0</v>
      </c>
      <c r="EC9" s="25">
        <v>0</v>
      </c>
      <c r="ED9" s="24">
        <v>0</v>
      </c>
      <c r="EE9" s="24">
        <v>560</v>
      </c>
      <c r="EF9" s="25">
        <v>667</v>
      </c>
      <c r="EG9" s="24">
        <v>0</v>
      </c>
      <c r="EH9" s="24">
        <v>0</v>
      </c>
      <c r="EI9" s="24">
        <v>0</v>
      </c>
      <c r="EJ9" s="25">
        <v>0</v>
      </c>
      <c r="EK9" s="25">
        <v>0</v>
      </c>
      <c r="EL9" s="24">
        <v>0</v>
      </c>
      <c r="EM9" s="24">
        <v>30</v>
      </c>
      <c r="EN9" s="24">
        <v>0</v>
      </c>
      <c r="EO9" s="24">
        <v>0</v>
      </c>
      <c r="EP9" s="25">
        <f>4+4</f>
        <v>8</v>
      </c>
      <c r="EQ9" s="26">
        <f t="shared" ref="EQ9:EQ40" si="0">SUM(D9:EP9)</f>
        <v>28757</v>
      </c>
      <c r="ER9" s="62"/>
    </row>
    <row r="10" spans="1:148">
      <c r="A10" s="22">
        <v>2</v>
      </c>
      <c r="B10" s="23" t="s">
        <v>340</v>
      </c>
      <c r="C10" s="23" t="s">
        <v>339</v>
      </c>
      <c r="D10" s="24">
        <v>358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10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4">
        <v>810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58">
        <f>29-5</f>
        <v>24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25">
        <v>0</v>
      </c>
      <c r="EC10" s="25">
        <v>0</v>
      </c>
      <c r="ED10" s="24">
        <v>0</v>
      </c>
      <c r="EE10" s="24">
        <v>0</v>
      </c>
      <c r="EF10" s="25">
        <v>0</v>
      </c>
      <c r="EG10" s="24">
        <v>0</v>
      </c>
      <c r="EH10" s="24">
        <v>0</v>
      </c>
      <c r="EI10" s="24">
        <v>0</v>
      </c>
      <c r="EJ10" s="25">
        <v>52</v>
      </c>
      <c r="EK10" s="25">
        <v>0</v>
      </c>
      <c r="EL10" s="24">
        <v>0</v>
      </c>
      <c r="EM10" s="24">
        <v>0</v>
      </c>
      <c r="EN10" s="24">
        <v>0</v>
      </c>
      <c r="EO10" s="24">
        <v>69</v>
      </c>
      <c r="EP10" s="25">
        <v>0</v>
      </c>
      <c r="EQ10" s="26">
        <f t="shared" si="0"/>
        <v>1323</v>
      </c>
      <c r="ER10" s="62"/>
    </row>
    <row r="11" spans="1:148">
      <c r="A11" s="22">
        <v>3</v>
      </c>
      <c r="B11" s="23" t="s">
        <v>341</v>
      </c>
      <c r="C11" s="23" t="s">
        <v>339</v>
      </c>
      <c r="D11" s="24">
        <v>945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4">
        <v>501</v>
      </c>
      <c r="K11" s="25">
        <v>0</v>
      </c>
      <c r="L11" s="24">
        <v>1200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63">
        <v>32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4">
        <v>40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4">
        <v>23</v>
      </c>
      <c r="DL11" s="25">
        <v>0</v>
      </c>
      <c r="DM11" s="25">
        <v>0</v>
      </c>
      <c r="DN11" s="25">
        <v>0</v>
      </c>
      <c r="DO11" s="25">
        <v>0</v>
      </c>
      <c r="DP11" s="24">
        <v>492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4">
        <v>0</v>
      </c>
      <c r="EE11" s="24">
        <v>0</v>
      </c>
      <c r="EF11" s="25">
        <v>0</v>
      </c>
      <c r="EG11" s="24">
        <v>0</v>
      </c>
      <c r="EH11" s="24">
        <v>93</v>
      </c>
      <c r="EI11" s="24">
        <v>0</v>
      </c>
      <c r="EJ11" s="25">
        <v>0</v>
      </c>
      <c r="EK11" s="25">
        <v>45</v>
      </c>
      <c r="EL11" s="24">
        <v>0</v>
      </c>
      <c r="EM11" s="24">
        <v>18</v>
      </c>
      <c r="EN11" s="24">
        <v>0</v>
      </c>
      <c r="EO11" s="24">
        <v>0</v>
      </c>
      <c r="EP11" s="25">
        <f>4+4</f>
        <v>8</v>
      </c>
      <c r="EQ11" s="26">
        <f t="shared" si="0"/>
        <v>3397</v>
      </c>
      <c r="ER11" s="62"/>
    </row>
    <row r="12" spans="1:148">
      <c r="A12" s="22">
        <v>4</v>
      </c>
      <c r="B12" s="23" t="s">
        <v>342</v>
      </c>
      <c r="C12" s="23" t="s">
        <v>339</v>
      </c>
      <c r="D12" s="24">
        <v>944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4">
        <v>1048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4">
        <v>1618</v>
      </c>
      <c r="V12" s="25">
        <v>0</v>
      </c>
      <c r="W12" s="24">
        <v>1605</v>
      </c>
      <c r="X12" s="25">
        <v>0</v>
      </c>
      <c r="Y12" s="25">
        <v>0</v>
      </c>
      <c r="Z12" s="25">
        <v>0</v>
      </c>
      <c r="AA12" s="25">
        <v>0</v>
      </c>
      <c r="AB12" s="24">
        <v>738</v>
      </c>
      <c r="AC12" s="25">
        <v>0</v>
      </c>
      <c r="AD12" s="63">
        <v>45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4">
        <v>677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4">
        <v>95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4">
        <v>25</v>
      </c>
      <c r="DL12" s="25">
        <v>0</v>
      </c>
      <c r="DM12" s="25">
        <v>0</v>
      </c>
      <c r="DN12" s="25">
        <v>0</v>
      </c>
      <c r="DO12" s="25">
        <v>0</v>
      </c>
      <c r="DP12" s="24">
        <v>1445</v>
      </c>
      <c r="DQ12" s="25">
        <v>0</v>
      </c>
      <c r="DR12" s="25">
        <v>0</v>
      </c>
      <c r="DS12" s="25">
        <v>0</v>
      </c>
      <c r="DT12" s="25">
        <v>0</v>
      </c>
      <c r="DU12" s="25">
        <v>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25">
        <v>0</v>
      </c>
      <c r="EC12" s="25">
        <v>0</v>
      </c>
      <c r="ED12" s="24">
        <v>0</v>
      </c>
      <c r="EE12" s="24">
        <v>0</v>
      </c>
      <c r="EF12" s="25">
        <v>0</v>
      </c>
      <c r="EG12" s="24">
        <v>0</v>
      </c>
      <c r="EH12" s="24">
        <v>0</v>
      </c>
      <c r="EI12" s="24">
        <v>0</v>
      </c>
      <c r="EJ12" s="25">
        <v>0</v>
      </c>
      <c r="EK12" s="25">
        <v>0</v>
      </c>
      <c r="EL12" s="24">
        <v>0</v>
      </c>
      <c r="EM12" s="24">
        <v>0</v>
      </c>
      <c r="EN12" s="24">
        <v>0</v>
      </c>
      <c r="EO12" s="24">
        <v>0</v>
      </c>
      <c r="EP12" s="25">
        <f>1+1</f>
        <v>2</v>
      </c>
      <c r="EQ12" s="26">
        <f t="shared" si="0"/>
        <v>8242</v>
      </c>
      <c r="ER12" s="62"/>
    </row>
    <row r="13" spans="1:148">
      <c r="A13" s="22">
        <v>5</v>
      </c>
      <c r="B13" s="23" t="s">
        <v>343</v>
      </c>
      <c r="C13" s="23" t="s">
        <v>339</v>
      </c>
      <c r="D13" s="24">
        <v>874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4">
        <v>1431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4">
        <v>1342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63">
        <v>43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65</v>
      </c>
      <c r="CS13" s="25">
        <v>35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4">
        <v>86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4">
        <v>88</v>
      </c>
      <c r="DI13" s="25">
        <v>0</v>
      </c>
      <c r="DJ13" s="25">
        <v>0</v>
      </c>
      <c r="DK13" s="25">
        <v>9</v>
      </c>
      <c r="DL13" s="25">
        <v>0</v>
      </c>
      <c r="DM13" s="25">
        <v>0</v>
      </c>
      <c r="DN13" s="25">
        <v>0</v>
      </c>
      <c r="DO13" s="25">
        <v>0</v>
      </c>
      <c r="DP13" s="24">
        <v>117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25">
        <v>0</v>
      </c>
      <c r="EC13" s="25">
        <v>0</v>
      </c>
      <c r="ED13" s="24">
        <v>0</v>
      </c>
      <c r="EE13" s="24">
        <v>0</v>
      </c>
      <c r="EF13" s="25">
        <v>0</v>
      </c>
      <c r="EG13" s="24">
        <v>0</v>
      </c>
      <c r="EH13" s="24">
        <v>0</v>
      </c>
      <c r="EI13" s="24">
        <v>0</v>
      </c>
      <c r="EJ13" s="25">
        <v>44</v>
      </c>
      <c r="EK13" s="25">
        <v>51</v>
      </c>
      <c r="EL13" s="24">
        <v>0</v>
      </c>
      <c r="EM13" s="24">
        <v>0</v>
      </c>
      <c r="EN13" s="24">
        <v>0</v>
      </c>
      <c r="EO13" s="24">
        <v>0</v>
      </c>
      <c r="EP13" s="25">
        <f>1+1</f>
        <v>2</v>
      </c>
      <c r="EQ13" s="26">
        <f t="shared" si="0"/>
        <v>4187</v>
      </c>
      <c r="ER13" s="62"/>
    </row>
    <row r="14" spans="1:148">
      <c r="A14" s="22">
        <v>6</v>
      </c>
      <c r="B14" s="23" t="s">
        <v>344</v>
      </c>
      <c r="C14" s="23" t="s">
        <v>339</v>
      </c>
      <c r="D14" s="24">
        <v>893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4">
        <v>918</v>
      </c>
      <c r="V14" s="24">
        <v>2815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63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6</v>
      </c>
      <c r="DL14" s="25">
        <v>0</v>
      </c>
      <c r="DM14" s="25">
        <v>0</v>
      </c>
      <c r="DN14" s="25">
        <v>0</v>
      </c>
      <c r="DO14" s="25">
        <v>0</v>
      </c>
      <c r="DP14" s="24">
        <v>147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4">
        <v>0</v>
      </c>
      <c r="EE14" s="24">
        <v>0</v>
      </c>
      <c r="EF14" s="25">
        <v>0</v>
      </c>
      <c r="EG14" s="24">
        <v>0</v>
      </c>
      <c r="EH14" s="24">
        <v>0</v>
      </c>
      <c r="EI14" s="24">
        <v>0</v>
      </c>
      <c r="EJ14" s="25">
        <v>0</v>
      </c>
      <c r="EK14" s="25">
        <v>0</v>
      </c>
      <c r="EL14" s="24">
        <v>0</v>
      </c>
      <c r="EM14" s="24">
        <v>0</v>
      </c>
      <c r="EN14" s="24">
        <v>0</v>
      </c>
      <c r="EO14" s="24">
        <v>0</v>
      </c>
      <c r="EP14" s="25">
        <v>0</v>
      </c>
      <c r="EQ14" s="26">
        <f t="shared" si="0"/>
        <v>4779</v>
      </c>
      <c r="ER14" s="62"/>
    </row>
    <row r="15" spans="1:148">
      <c r="A15" s="22">
        <v>7</v>
      </c>
      <c r="B15" s="23" t="s">
        <v>345</v>
      </c>
      <c r="C15" s="23" t="s">
        <v>339</v>
      </c>
      <c r="D15" s="24">
        <v>1391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58">
        <f>1251-105</f>
        <v>1146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63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4</v>
      </c>
      <c r="DL15" s="25">
        <v>0</v>
      </c>
      <c r="DM15" s="25">
        <v>0</v>
      </c>
      <c r="DN15" s="25">
        <v>0</v>
      </c>
      <c r="DO15" s="25">
        <v>0</v>
      </c>
      <c r="DP15" s="25">
        <v>73</v>
      </c>
      <c r="DQ15" s="25">
        <v>0</v>
      </c>
      <c r="DR15" s="25">
        <v>0</v>
      </c>
      <c r="DS15" s="25">
        <v>0</v>
      </c>
      <c r="DT15" s="25">
        <v>0</v>
      </c>
      <c r="DU15" s="25">
        <v>0</v>
      </c>
      <c r="DV15" s="25">
        <v>0</v>
      </c>
      <c r="DW15" s="25">
        <v>0</v>
      </c>
      <c r="DX15" s="25">
        <v>0</v>
      </c>
      <c r="DY15" s="25">
        <v>0</v>
      </c>
      <c r="DZ15" s="25">
        <v>0</v>
      </c>
      <c r="EA15" s="25">
        <v>0</v>
      </c>
      <c r="EB15" s="25">
        <v>0</v>
      </c>
      <c r="EC15" s="25">
        <v>0</v>
      </c>
      <c r="ED15" s="24">
        <v>0</v>
      </c>
      <c r="EE15" s="24">
        <v>0</v>
      </c>
      <c r="EF15" s="25">
        <v>0</v>
      </c>
      <c r="EG15" s="24">
        <v>0</v>
      </c>
      <c r="EH15" s="24">
        <v>0</v>
      </c>
      <c r="EI15" s="24">
        <v>0</v>
      </c>
      <c r="EJ15" s="25">
        <v>0</v>
      </c>
      <c r="EK15" s="25">
        <v>0</v>
      </c>
      <c r="EL15" s="24">
        <v>0</v>
      </c>
      <c r="EM15" s="24">
        <v>0</v>
      </c>
      <c r="EN15" s="24">
        <v>0</v>
      </c>
      <c r="EO15" s="24">
        <v>0</v>
      </c>
      <c r="EP15" s="25">
        <v>0</v>
      </c>
      <c r="EQ15" s="26">
        <f t="shared" si="0"/>
        <v>2614</v>
      </c>
      <c r="ER15" s="62"/>
    </row>
    <row r="16" spans="1:148">
      <c r="A16" s="22">
        <v>8</v>
      </c>
      <c r="B16" s="23" t="s">
        <v>346</v>
      </c>
      <c r="C16" s="23" t="s">
        <v>339</v>
      </c>
      <c r="D16" s="24">
        <v>99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4">
        <v>101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63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3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25">
        <v>0</v>
      </c>
      <c r="ED16" s="24">
        <v>0</v>
      </c>
      <c r="EE16" s="24">
        <v>0</v>
      </c>
      <c r="EF16" s="25">
        <v>0</v>
      </c>
      <c r="EG16" s="24">
        <v>0</v>
      </c>
      <c r="EH16" s="24">
        <v>0</v>
      </c>
      <c r="EI16" s="24">
        <v>0</v>
      </c>
      <c r="EJ16" s="25">
        <v>0</v>
      </c>
      <c r="EK16" s="25">
        <v>0</v>
      </c>
      <c r="EL16" s="24">
        <v>0</v>
      </c>
      <c r="EM16" s="24">
        <v>0</v>
      </c>
      <c r="EN16" s="24">
        <v>0</v>
      </c>
      <c r="EO16" s="24">
        <v>270</v>
      </c>
      <c r="EP16" s="25">
        <v>0</v>
      </c>
      <c r="EQ16" s="26">
        <f t="shared" si="0"/>
        <v>473</v>
      </c>
      <c r="ER16" s="62"/>
    </row>
    <row r="17" spans="1:148">
      <c r="A17" s="22">
        <v>9</v>
      </c>
      <c r="B17" s="23" t="s">
        <v>347</v>
      </c>
      <c r="C17" s="23" t="s">
        <v>348</v>
      </c>
      <c r="D17" s="24">
        <v>169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404</v>
      </c>
      <c r="P17" s="25">
        <v>0</v>
      </c>
      <c r="Q17" s="24">
        <v>537</v>
      </c>
      <c r="R17" s="25">
        <v>0</v>
      </c>
      <c r="S17" s="24">
        <v>1163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4">
        <v>1365</v>
      </c>
      <c r="AC17" s="25">
        <v>0</v>
      </c>
      <c r="AD17" s="63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4">
        <v>211</v>
      </c>
      <c r="CM17" s="24">
        <v>564</v>
      </c>
      <c r="CN17" s="24">
        <v>333</v>
      </c>
      <c r="CO17" s="24">
        <v>261</v>
      </c>
      <c r="CP17" s="24">
        <v>192</v>
      </c>
      <c r="CQ17" s="24">
        <v>244</v>
      </c>
      <c r="CR17" s="24">
        <v>1290</v>
      </c>
      <c r="CS17" s="24">
        <v>585</v>
      </c>
      <c r="CT17" s="24">
        <v>221</v>
      </c>
      <c r="CU17" s="24">
        <v>282</v>
      </c>
      <c r="CV17" s="24">
        <v>527</v>
      </c>
      <c r="CW17" s="25">
        <v>116</v>
      </c>
      <c r="CX17" s="24">
        <v>162</v>
      </c>
      <c r="CY17" s="24">
        <v>1062</v>
      </c>
      <c r="CZ17" s="24">
        <v>408</v>
      </c>
      <c r="DA17" s="25">
        <v>180</v>
      </c>
      <c r="DB17" s="24">
        <v>415</v>
      </c>
      <c r="DC17" s="24">
        <v>435</v>
      </c>
      <c r="DD17" s="24">
        <v>120</v>
      </c>
      <c r="DE17" s="24">
        <v>298</v>
      </c>
      <c r="DF17" s="25">
        <v>111</v>
      </c>
      <c r="DG17" s="24">
        <v>515</v>
      </c>
      <c r="DH17" s="24">
        <v>415</v>
      </c>
      <c r="DI17" s="24">
        <v>684</v>
      </c>
      <c r="DJ17" s="24">
        <v>109</v>
      </c>
      <c r="DK17" s="24">
        <v>267</v>
      </c>
      <c r="DL17" s="24">
        <v>443</v>
      </c>
      <c r="DM17" s="24">
        <v>606</v>
      </c>
      <c r="DN17" s="24">
        <v>293</v>
      </c>
      <c r="DO17" s="24">
        <v>211</v>
      </c>
      <c r="DP17" s="24">
        <v>456</v>
      </c>
      <c r="DQ17" s="24">
        <v>222</v>
      </c>
      <c r="DR17" s="25">
        <v>0</v>
      </c>
      <c r="DS17" s="24">
        <v>229</v>
      </c>
      <c r="DT17" s="24">
        <v>603</v>
      </c>
      <c r="DU17" s="25">
        <v>0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25">
        <v>0</v>
      </c>
      <c r="EC17" s="25">
        <v>0</v>
      </c>
      <c r="ED17" s="24">
        <v>0</v>
      </c>
      <c r="EE17" s="24">
        <v>73</v>
      </c>
      <c r="EF17" s="25">
        <v>250</v>
      </c>
      <c r="EG17" s="24">
        <v>0</v>
      </c>
      <c r="EH17" s="24">
        <v>0</v>
      </c>
      <c r="EI17" s="24">
        <v>0</v>
      </c>
      <c r="EJ17" s="25">
        <v>0</v>
      </c>
      <c r="EK17" s="25">
        <v>0</v>
      </c>
      <c r="EL17" s="24">
        <v>0</v>
      </c>
      <c r="EM17" s="24">
        <v>0</v>
      </c>
      <c r="EN17" s="24">
        <v>0</v>
      </c>
      <c r="EO17" s="24">
        <v>0</v>
      </c>
      <c r="EP17" s="25">
        <v>0</v>
      </c>
      <c r="EQ17" s="26">
        <f t="shared" si="0"/>
        <v>17031</v>
      </c>
      <c r="ER17" s="62"/>
    </row>
    <row r="18" spans="1:148">
      <c r="A18" s="22">
        <v>10</v>
      </c>
      <c r="B18" s="23" t="s">
        <v>349</v>
      </c>
      <c r="C18" s="23" t="s">
        <v>339</v>
      </c>
      <c r="D18" s="25">
        <v>100</v>
      </c>
      <c r="E18" s="25">
        <v>0</v>
      </c>
      <c r="F18" s="24">
        <v>375</v>
      </c>
      <c r="G18" s="25">
        <v>0</v>
      </c>
      <c r="H18" s="25">
        <v>0</v>
      </c>
      <c r="I18" s="25">
        <v>0</v>
      </c>
      <c r="J18" s="58">
        <f>487-48</f>
        <v>439</v>
      </c>
      <c r="K18" s="24">
        <v>1252</v>
      </c>
      <c r="L18" s="24">
        <v>4115</v>
      </c>
      <c r="M18" s="25">
        <v>0</v>
      </c>
      <c r="N18" s="25">
        <v>0</v>
      </c>
      <c r="O18" s="25">
        <v>0</v>
      </c>
      <c r="P18" s="24">
        <v>1000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742</v>
      </c>
      <c r="W18" s="24">
        <v>744</v>
      </c>
      <c r="X18" s="25">
        <v>0</v>
      </c>
      <c r="Y18" s="24">
        <v>618</v>
      </c>
      <c r="Z18" s="25">
        <v>0</v>
      </c>
      <c r="AA18" s="24">
        <v>1531</v>
      </c>
      <c r="AB18" s="24">
        <v>1066</v>
      </c>
      <c r="AC18" s="25">
        <v>0</v>
      </c>
      <c r="AD18" s="24">
        <v>57</v>
      </c>
      <c r="AE18" s="24">
        <v>77</v>
      </c>
      <c r="AF18" s="25">
        <v>0</v>
      </c>
      <c r="AG18" s="24">
        <v>490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4">
        <v>549</v>
      </c>
      <c r="CM18" s="24">
        <v>1866</v>
      </c>
      <c r="CN18" s="24">
        <v>593</v>
      </c>
      <c r="CO18" s="24">
        <v>982</v>
      </c>
      <c r="CP18" s="24">
        <v>877</v>
      </c>
      <c r="CQ18" s="24">
        <v>699</v>
      </c>
      <c r="CR18" s="24">
        <v>2223</v>
      </c>
      <c r="CS18" s="24">
        <v>553</v>
      </c>
      <c r="CT18" s="24">
        <v>602</v>
      </c>
      <c r="CU18" s="24">
        <v>884</v>
      </c>
      <c r="CV18" s="24">
        <v>1452</v>
      </c>
      <c r="CW18" s="24">
        <v>500</v>
      </c>
      <c r="CX18" s="24">
        <v>1066</v>
      </c>
      <c r="CY18" s="24">
        <v>1170</v>
      </c>
      <c r="CZ18" s="24">
        <v>851</v>
      </c>
      <c r="DA18" s="24">
        <v>505</v>
      </c>
      <c r="DB18" s="24">
        <v>1137</v>
      </c>
      <c r="DC18" s="24">
        <v>1250</v>
      </c>
      <c r="DD18" s="24">
        <v>964</v>
      </c>
      <c r="DE18" s="24">
        <v>1269</v>
      </c>
      <c r="DF18" s="25">
        <v>312</v>
      </c>
      <c r="DG18" s="24">
        <v>1156</v>
      </c>
      <c r="DH18" s="24">
        <v>873</v>
      </c>
      <c r="DI18" s="24">
        <v>1409</v>
      </c>
      <c r="DJ18" s="24">
        <v>528</v>
      </c>
      <c r="DK18" s="24">
        <v>295</v>
      </c>
      <c r="DL18" s="24">
        <v>1266</v>
      </c>
      <c r="DM18" s="24">
        <v>1782</v>
      </c>
      <c r="DN18" s="24">
        <v>1018</v>
      </c>
      <c r="DO18" s="24">
        <v>1237</v>
      </c>
      <c r="DP18" s="24">
        <v>465</v>
      </c>
      <c r="DQ18" s="24">
        <v>873</v>
      </c>
      <c r="DR18" s="25">
        <v>0</v>
      </c>
      <c r="DS18" s="24">
        <v>948</v>
      </c>
      <c r="DT18" s="24">
        <v>1056</v>
      </c>
      <c r="DU18" s="25">
        <v>0</v>
      </c>
      <c r="DV18" s="25">
        <v>0</v>
      </c>
      <c r="DW18" s="25">
        <v>0</v>
      </c>
      <c r="DX18" s="25">
        <v>0</v>
      </c>
      <c r="DY18" s="25">
        <v>0</v>
      </c>
      <c r="DZ18" s="25">
        <v>0</v>
      </c>
      <c r="EA18" s="25">
        <v>21</v>
      </c>
      <c r="EB18" s="25">
        <v>114</v>
      </c>
      <c r="EC18" s="25">
        <v>0</v>
      </c>
      <c r="ED18" s="24">
        <v>275</v>
      </c>
      <c r="EE18" s="24">
        <v>0</v>
      </c>
      <c r="EF18" s="25">
        <v>762</v>
      </c>
      <c r="EG18" s="24">
        <v>0</v>
      </c>
      <c r="EH18" s="24">
        <v>334</v>
      </c>
      <c r="EI18" s="24">
        <v>0</v>
      </c>
      <c r="EJ18" s="25">
        <v>0</v>
      </c>
      <c r="EK18" s="25">
        <v>301</v>
      </c>
      <c r="EL18" s="24">
        <v>0</v>
      </c>
      <c r="EM18" s="24">
        <v>70</v>
      </c>
      <c r="EN18" s="24">
        <v>0</v>
      </c>
      <c r="EO18" s="24">
        <v>0</v>
      </c>
      <c r="EP18" s="25">
        <v>45</v>
      </c>
      <c r="EQ18" s="26">
        <f t="shared" si="0"/>
        <v>47738</v>
      </c>
      <c r="ER18" s="62"/>
    </row>
    <row r="19" spans="1:148">
      <c r="A19" s="22">
        <v>11</v>
      </c>
      <c r="B19" s="23" t="s">
        <v>350</v>
      </c>
      <c r="C19" s="23" t="s">
        <v>348</v>
      </c>
      <c r="D19" s="24">
        <v>1393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4">
        <v>1438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4">
        <v>1170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63">
        <v>0</v>
      </c>
      <c r="AE19" s="25">
        <v>0</v>
      </c>
      <c r="AF19" s="25">
        <v>0</v>
      </c>
      <c r="AG19" s="25">
        <v>0</v>
      </c>
      <c r="AH19" s="24">
        <v>2171</v>
      </c>
      <c r="AI19" s="25">
        <v>0</v>
      </c>
      <c r="AJ19" s="24">
        <v>918</v>
      </c>
      <c r="AK19" s="25">
        <v>153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81</v>
      </c>
      <c r="CS19" s="25">
        <v>89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85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25">
        <v>0</v>
      </c>
      <c r="ED19" s="24">
        <v>0</v>
      </c>
      <c r="EE19" s="24">
        <v>0</v>
      </c>
      <c r="EF19" s="59">
        <v>342</v>
      </c>
      <c r="EG19" s="24">
        <v>0</v>
      </c>
      <c r="EH19" s="24">
        <v>0</v>
      </c>
      <c r="EI19" s="24">
        <v>0</v>
      </c>
      <c r="EJ19" s="25">
        <v>0</v>
      </c>
      <c r="EK19" s="25">
        <v>0</v>
      </c>
      <c r="EL19" s="24">
        <v>0</v>
      </c>
      <c r="EM19" s="24">
        <v>0</v>
      </c>
      <c r="EN19" s="24">
        <v>0</v>
      </c>
      <c r="EO19" s="24">
        <v>0</v>
      </c>
      <c r="EP19" s="25">
        <v>0</v>
      </c>
      <c r="EQ19" s="26">
        <f t="shared" si="0"/>
        <v>7840</v>
      </c>
      <c r="ER19" s="62"/>
    </row>
    <row r="20" spans="1:148" ht="30">
      <c r="A20" s="22">
        <v>12</v>
      </c>
      <c r="B20" s="23" t="s">
        <v>351</v>
      </c>
      <c r="C20" s="23" t="s">
        <v>339</v>
      </c>
      <c r="D20" s="24">
        <v>1074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4">
        <v>1163</v>
      </c>
      <c r="K20" s="58">
        <f>1028-100</f>
        <v>928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4">
        <v>2493</v>
      </c>
      <c r="W20" s="24">
        <v>1050</v>
      </c>
      <c r="X20" s="25">
        <v>0</v>
      </c>
      <c r="Y20" s="25">
        <v>125</v>
      </c>
      <c r="Z20" s="25">
        <v>0</v>
      </c>
      <c r="AA20" s="25">
        <v>0</v>
      </c>
      <c r="AB20" s="24">
        <v>768</v>
      </c>
      <c r="AC20" s="25">
        <v>0</v>
      </c>
      <c r="AD20" s="63">
        <v>31</v>
      </c>
      <c r="AE20" s="24">
        <v>10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4">
        <v>796</v>
      </c>
      <c r="CS20" s="25">
        <v>75</v>
      </c>
      <c r="CT20" s="24">
        <v>71</v>
      </c>
      <c r="CU20" s="24">
        <v>91</v>
      </c>
      <c r="CV20" s="25">
        <v>0</v>
      </c>
      <c r="CW20" s="25">
        <v>0</v>
      </c>
      <c r="CX20" s="25">
        <v>48</v>
      </c>
      <c r="CY20" s="24">
        <v>604</v>
      </c>
      <c r="CZ20" s="24">
        <v>180</v>
      </c>
      <c r="DA20" s="25">
        <v>0</v>
      </c>
      <c r="DB20" s="24">
        <v>66</v>
      </c>
      <c r="DC20" s="24">
        <v>173</v>
      </c>
      <c r="DD20" s="24">
        <v>255</v>
      </c>
      <c r="DE20" s="24">
        <v>120</v>
      </c>
      <c r="DF20" s="25">
        <v>0</v>
      </c>
      <c r="DG20" s="24">
        <v>142</v>
      </c>
      <c r="DH20" s="24">
        <v>198</v>
      </c>
      <c r="DI20" s="25">
        <v>0</v>
      </c>
      <c r="DJ20" s="25">
        <v>0</v>
      </c>
      <c r="DK20" s="24">
        <v>59</v>
      </c>
      <c r="DL20" s="25">
        <v>0</v>
      </c>
      <c r="DM20" s="24">
        <v>296</v>
      </c>
      <c r="DN20" s="25">
        <v>0</v>
      </c>
      <c r="DO20" s="25">
        <v>0</v>
      </c>
      <c r="DP20" s="24">
        <v>1040</v>
      </c>
      <c r="DQ20" s="25">
        <v>0</v>
      </c>
      <c r="DR20" s="25">
        <v>0</v>
      </c>
      <c r="DS20" s="25">
        <v>0</v>
      </c>
      <c r="DT20" s="24">
        <v>192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25">
        <v>0</v>
      </c>
      <c r="ED20" s="24">
        <v>0</v>
      </c>
      <c r="EE20" s="24">
        <v>0</v>
      </c>
      <c r="EF20" s="25">
        <v>651</v>
      </c>
      <c r="EG20" s="24">
        <v>0</v>
      </c>
      <c r="EH20" s="24">
        <v>0</v>
      </c>
      <c r="EI20" s="24">
        <v>0</v>
      </c>
      <c r="EJ20" s="25">
        <v>7</v>
      </c>
      <c r="EK20" s="25">
        <v>0</v>
      </c>
      <c r="EL20" s="24">
        <v>0</v>
      </c>
      <c r="EM20" s="24">
        <v>0</v>
      </c>
      <c r="EN20" s="24">
        <v>0</v>
      </c>
      <c r="EO20" s="24">
        <v>0</v>
      </c>
      <c r="EP20" s="25">
        <v>14</v>
      </c>
      <c r="EQ20" s="26">
        <f t="shared" si="0"/>
        <v>12720</v>
      </c>
      <c r="ER20" s="62"/>
    </row>
    <row r="21" spans="1:148" ht="30">
      <c r="A21" s="22">
        <v>13</v>
      </c>
      <c r="B21" s="23" t="s">
        <v>352</v>
      </c>
      <c r="C21" s="23" t="s">
        <v>339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4">
        <v>366</v>
      </c>
      <c r="AC21" s="25">
        <v>0</v>
      </c>
      <c r="AD21" s="64">
        <v>42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4">
        <v>122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  <c r="DR21" s="25">
        <v>0</v>
      </c>
      <c r="DS21" s="25">
        <v>0</v>
      </c>
      <c r="DT21" s="25">
        <v>0</v>
      </c>
      <c r="DU21" s="25">
        <v>0</v>
      </c>
      <c r="DV21" s="25">
        <v>0</v>
      </c>
      <c r="DW21" s="25">
        <v>0</v>
      </c>
      <c r="DX21" s="25">
        <v>0</v>
      </c>
      <c r="DY21" s="25">
        <v>0</v>
      </c>
      <c r="DZ21" s="25">
        <v>0</v>
      </c>
      <c r="EA21" s="25">
        <v>0</v>
      </c>
      <c r="EB21" s="25">
        <v>0</v>
      </c>
      <c r="EC21" s="25">
        <v>0</v>
      </c>
      <c r="ED21" s="24">
        <v>0</v>
      </c>
      <c r="EE21" s="24">
        <v>0</v>
      </c>
      <c r="EF21" s="25">
        <v>0</v>
      </c>
      <c r="EG21" s="24">
        <f>759+48</f>
        <v>807</v>
      </c>
      <c r="EH21" s="24">
        <v>0</v>
      </c>
      <c r="EI21" s="24">
        <v>0</v>
      </c>
      <c r="EJ21" s="25">
        <v>0</v>
      </c>
      <c r="EK21" s="25">
        <v>0</v>
      </c>
      <c r="EL21" s="24">
        <v>0</v>
      </c>
      <c r="EM21" s="24">
        <v>0</v>
      </c>
      <c r="EN21" s="24">
        <v>0</v>
      </c>
      <c r="EO21" s="24">
        <v>0</v>
      </c>
      <c r="EP21" s="25">
        <v>0</v>
      </c>
      <c r="EQ21" s="26">
        <f t="shared" si="0"/>
        <v>1337</v>
      </c>
      <c r="ER21" s="62"/>
    </row>
    <row r="22" spans="1:148">
      <c r="A22" s="22">
        <v>14</v>
      </c>
      <c r="B22" s="27" t="s">
        <v>353</v>
      </c>
      <c r="C22" s="23" t="s">
        <v>339</v>
      </c>
      <c r="D22" s="24">
        <v>1448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4">
        <v>1300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4">
        <v>1649</v>
      </c>
      <c r="V22" s="25">
        <v>0</v>
      </c>
      <c r="W22" s="24">
        <v>1887</v>
      </c>
      <c r="X22" s="25">
        <v>0</v>
      </c>
      <c r="Y22" s="25">
        <v>0</v>
      </c>
      <c r="Z22" s="25">
        <v>0</v>
      </c>
      <c r="AA22" s="25">
        <v>0</v>
      </c>
      <c r="AB22" s="24">
        <v>843</v>
      </c>
      <c r="AC22" s="25">
        <v>0</v>
      </c>
      <c r="AD22" s="58">
        <f>80-5</f>
        <v>75</v>
      </c>
      <c r="AE22" s="24">
        <v>5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538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4">
        <v>433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4">
        <v>619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37</v>
      </c>
      <c r="DL22" s="25">
        <v>0</v>
      </c>
      <c r="DM22" s="25">
        <v>0</v>
      </c>
      <c r="DN22" s="25">
        <v>0</v>
      </c>
      <c r="DO22" s="25">
        <v>0</v>
      </c>
      <c r="DP22" s="24">
        <v>401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25">
        <v>0</v>
      </c>
      <c r="ED22" s="24">
        <v>117</v>
      </c>
      <c r="EE22" s="24">
        <v>0</v>
      </c>
      <c r="EF22" s="25">
        <v>738</v>
      </c>
      <c r="EG22" s="24">
        <v>0</v>
      </c>
      <c r="EH22" s="24">
        <v>0</v>
      </c>
      <c r="EI22" s="24">
        <v>0</v>
      </c>
      <c r="EJ22" s="25">
        <v>8</v>
      </c>
      <c r="EK22" s="25">
        <v>0</v>
      </c>
      <c r="EL22" s="24">
        <v>0</v>
      </c>
      <c r="EM22" s="24">
        <v>0</v>
      </c>
      <c r="EN22" s="24">
        <v>0</v>
      </c>
      <c r="EO22" s="24">
        <v>0</v>
      </c>
      <c r="EP22" s="25">
        <v>18</v>
      </c>
      <c r="EQ22" s="26">
        <f t="shared" si="0"/>
        <v>10116</v>
      </c>
      <c r="ER22" s="62"/>
    </row>
    <row r="23" spans="1:148">
      <c r="A23" s="22">
        <v>15</v>
      </c>
      <c r="B23" s="23" t="s">
        <v>354</v>
      </c>
      <c r="C23" s="23" t="s">
        <v>339</v>
      </c>
      <c r="D23" s="24">
        <v>467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4">
        <v>1230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1875</v>
      </c>
      <c r="W23" s="24">
        <v>452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64">
        <v>46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16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4">
        <v>0</v>
      </c>
      <c r="EE23" s="24">
        <v>10</v>
      </c>
      <c r="EF23" s="25">
        <v>0</v>
      </c>
      <c r="EG23" s="24">
        <v>312</v>
      </c>
      <c r="EH23" s="24">
        <v>0</v>
      </c>
      <c r="EI23" s="24">
        <v>0</v>
      </c>
      <c r="EJ23" s="25">
        <v>0</v>
      </c>
      <c r="EK23" s="25">
        <v>0</v>
      </c>
      <c r="EL23" s="24">
        <v>150</v>
      </c>
      <c r="EM23" s="24">
        <v>0</v>
      </c>
      <c r="EN23" s="24">
        <v>0</v>
      </c>
      <c r="EO23" s="24">
        <v>0</v>
      </c>
      <c r="EP23" s="25">
        <v>22</v>
      </c>
      <c r="EQ23" s="26">
        <f t="shared" si="0"/>
        <v>4580</v>
      </c>
      <c r="ER23" s="62"/>
    </row>
    <row r="24" spans="1:148">
      <c r="A24" s="22">
        <v>16</v>
      </c>
      <c r="B24" s="23" t="s">
        <v>355</v>
      </c>
      <c r="C24" s="23" t="s">
        <v>339</v>
      </c>
      <c r="D24" s="24">
        <v>314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8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  <c r="DR24" s="25">
        <v>0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  <c r="ED24" s="24">
        <v>0</v>
      </c>
      <c r="EE24" s="24">
        <v>0</v>
      </c>
      <c r="EF24" s="25">
        <v>22</v>
      </c>
      <c r="EG24" s="24">
        <v>0</v>
      </c>
      <c r="EH24" s="24">
        <v>0</v>
      </c>
      <c r="EI24" s="24">
        <v>0</v>
      </c>
      <c r="EJ24" s="25">
        <v>0</v>
      </c>
      <c r="EK24" s="25">
        <v>0</v>
      </c>
      <c r="EL24" s="24">
        <v>0</v>
      </c>
      <c r="EM24" s="24">
        <v>0</v>
      </c>
      <c r="EN24" s="24">
        <v>0</v>
      </c>
      <c r="EO24" s="24">
        <v>0</v>
      </c>
      <c r="EP24" s="25">
        <v>0</v>
      </c>
      <c r="EQ24" s="26">
        <f t="shared" si="0"/>
        <v>336</v>
      </c>
      <c r="ER24" s="62"/>
    </row>
    <row r="25" spans="1:148">
      <c r="A25" s="22">
        <v>17</v>
      </c>
      <c r="B25" s="23" t="s">
        <v>356</v>
      </c>
      <c r="C25" s="23" t="s">
        <v>339</v>
      </c>
      <c r="D25" s="24">
        <v>951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1924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8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4">
        <v>0</v>
      </c>
      <c r="EE25" s="24">
        <v>0</v>
      </c>
      <c r="EF25" s="25">
        <v>0</v>
      </c>
      <c r="EG25" s="24">
        <v>0</v>
      </c>
      <c r="EH25" s="24">
        <v>0</v>
      </c>
      <c r="EI25" s="24">
        <v>0</v>
      </c>
      <c r="EJ25" s="25">
        <v>0</v>
      </c>
      <c r="EK25" s="25">
        <v>0</v>
      </c>
      <c r="EL25" s="24">
        <v>0</v>
      </c>
      <c r="EM25" s="24">
        <v>0</v>
      </c>
      <c r="EN25" s="24">
        <v>0</v>
      </c>
      <c r="EO25" s="24">
        <v>0</v>
      </c>
      <c r="EP25" s="25">
        <v>0</v>
      </c>
      <c r="EQ25" s="26">
        <f t="shared" si="0"/>
        <v>2875</v>
      </c>
      <c r="ER25" s="62"/>
    </row>
    <row r="26" spans="1:148">
      <c r="A26" s="22">
        <v>18</v>
      </c>
      <c r="B26" s="23" t="s">
        <v>357</v>
      </c>
      <c r="C26" s="23" t="s">
        <v>339</v>
      </c>
      <c r="D26" s="24">
        <v>622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4">
        <v>472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8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4">
        <v>0</v>
      </c>
      <c r="EE26" s="24">
        <v>0</v>
      </c>
      <c r="EF26" s="25">
        <v>0</v>
      </c>
      <c r="EG26" s="24">
        <v>0</v>
      </c>
      <c r="EH26" s="24">
        <v>0</v>
      </c>
      <c r="EI26" s="24">
        <v>0</v>
      </c>
      <c r="EJ26" s="25">
        <v>0</v>
      </c>
      <c r="EK26" s="25">
        <v>0</v>
      </c>
      <c r="EL26" s="24">
        <v>0</v>
      </c>
      <c r="EM26" s="24">
        <v>0</v>
      </c>
      <c r="EN26" s="24">
        <v>0</v>
      </c>
      <c r="EO26" s="24">
        <v>0</v>
      </c>
      <c r="EP26" s="25">
        <v>0</v>
      </c>
      <c r="EQ26" s="26">
        <f t="shared" si="0"/>
        <v>1094</v>
      </c>
      <c r="ER26" s="62"/>
    </row>
    <row r="27" spans="1:148">
      <c r="A27" s="22">
        <v>19</v>
      </c>
      <c r="B27" s="23" t="s">
        <v>358</v>
      </c>
      <c r="C27" s="23" t="s">
        <v>339</v>
      </c>
      <c r="D27" s="24">
        <v>798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58">
        <f>120-20</f>
        <v>100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4">
        <v>969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4">
        <v>450</v>
      </c>
      <c r="AC27" s="25">
        <v>0</v>
      </c>
      <c r="AD27" s="28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6</v>
      </c>
      <c r="DL27" s="25">
        <v>0</v>
      </c>
      <c r="DM27" s="25">
        <v>0</v>
      </c>
      <c r="DN27" s="25">
        <v>0</v>
      </c>
      <c r="DO27" s="25">
        <v>0</v>
      </c>
      <c r="DP27" s="25">
        <v>25</v>
      </c>
      <c r="DQ27" s="25">
        <v>0</v>
      </c>
      <c r="DR27" s="25">
        <v>0</v>
      </c>
      <c r="DS27" s="25">
        <v>0</v>
      </c>
      <c r="DT27" s="25">
        <v>0</v>
      </c>
      <c r="DU27" s="25">
        <v>0</v>
      </c>
      <c r="DV27" s="25">
        <v>0</v>
      </c>
      <c r="DW27" s="25">
        <v>0</v>
      </c>
      <c r="DX27" s="25">
        <v>0</v>
      </c>
      <c r="DY27" s="25">
        <v>0</v>
      </c>
      <c r="DZ27" s="25">
        <v>0</v>
      </c>
      <c r="EA27" s="25">
        <v>0</v>
      </c>
      <c r="EB27" s="25">
        <v>0</v>
      </c>
      <c r="EC27" s="25">
        <v>0</v>
      </c>
      <c r="ED27" s="24">
        <v>0</v>
      </c>
      <c r="EE27" s="24">
        <v>0</v>
      </c>
      <c r="EF27" s="25">
        <v>0</v>
      </c>
      <c r="EG27" s="24">
        <v>0</v>
      </c>
      <c r="EH27" s="24">
        <v>0</v>
      </c>
      <c r="EI27" s="24">
        <v>0</v>
      </c>
      <c r="EJ27" s="25">
        <v>0</v>
      </c>
      <c r="EK27" s="25">
        <v>0</v>
      </c>
      <c r="EL27" s="24">
        <v>0</v>
      </c>
      <c r="EM27" s="24">
        <v>0</v>
      </c>
      <c r="EN27" s="24">
        <v>0</v>
      </c>
      <c r="EO27" s="24">
        <v>0</v>
      </c>
      <c r="EP27" s="25">
        <v>0</v>
      </c>
      <c r="EQ27" s="26">
        <f t="shared" si="0"/>
        <v>2348</v>
      </c>
      <c r="ER27" s="62"/>
    </row>
    <row r="28" spans="1:148" ht="30">
      <c r="A28" s="22">
        <v>20</v>
      </c>
      <c r="B28" s="23" t="s">
        <v>359</v>
      </c>
      <c r="C28" s="23" t="s">
        <v>339</v>
      </c>
      <c r="D28" s="24">
        <v>120</v>
      </c>
      <c r="E28" s="25">
        <v>0</v>
      </c>
      <c r="F28" s="25">
        <v>0</v>
      </c>
      <c r="G28" s="25">
        <v>0</v>
      </c>
      <c r="H28" s="24">
        <v>1684</v>
      </c>
      <c r="I28" s="25">
        <v>0</v>
      </c>
      <c r="J28" s="24">
        <v>240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4">
        <v>24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4">
        <v>92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0</v>
      </c>
      <c r="EB28" s="25">
        <v>0</v>
      </c>
      <c r="EC28" s="25">
        <v>0</v>
      </c>
      <c r="ED28" s="24">
        <v>0</v>
      </c>
      <c r="EE28" s="24">
        <v>1770</v>
      </c>
      <c r="EF28" s="25">
        <v>0</v>
      </c>
      <c r="EG28" s="24">
        <v>0</v>
      </c>
      <c r="EH28" s="24">
        <v>0</v>
      </c>
      <c r="EI28" s="24">
        <v>0</v>
      </c>
      <c r="EJ28" s="25">
        <v>0</v>
      </c>
      <c r="EK28" s="25">
        <v>0</v>
      </c>
      <c r="EL28" s="24">
        <v>0</v>
      </c>
      <c r="EM28" s="24">
        <v>0</v>
      </c>
      <c r="EN28" s="24">
        <v>0</v>
      </c>
      <c r="EO28" s="24">
        <v>0</v>
      </c>
      <c r="EP28" s="25">
        <v>0</v>
      </c>
      <c r="EQ28" s="26">
        <f t="shared" si="0"/>
        <v>3930</v>
      </c>
      <c r="ER28" s="62"/>
    </row>
    <row r="29" spans="1:148" ht="30">
      <c r="A29" s="22">
        <v>21</v>
      </c>
      <c r="B29" s="23" t="s">
        <v>360</v>
      </c>
      <c r="C29" s="23" t="s">
        <v>339</v>
      </c>
      <c r="D29" s="24">
        <v>728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1031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58">
        <f>39-10</f>
        <v>29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4">
        <v>0</v>
      </c>
      <c r="EE29" s="24">
        <v>0</v>
      </c>
      <c r="EF29" s="25">
        <v>0</v>
      </c>
      <c r="EG29" s="24">
        <v>0</v>
      </c>
      <c r="EH29" s="24">
        <v>0</v>
      </c>
      <c r="EI29" s="24">
        <v>0</v>
      </c>
      <c r="EJ29" s="25">
        <v>4</v>
      </c>
      <c r="EK29" s="25">
        <v>0</v>
      </c>
      <c r="EL29" s="24">
        <v>0</v>
      </c>
      <c r="EM29" s="24">
        <v>0</v>
      </c>
      <c r="EN29" s="24">
        <v>0</v>
      </c>
      <c r="EO29" s="24">
        <v>56</v>
      </c>
      <c r="EP29" s="25">
        <v>0</v>
      </c>
      <c r="EQ29" s="26">
        <f t="shared" si="0"/>
        <v>1848</v>
      </c>
      <c r="ER29" s="62"/>
    </row>
    <row r="30" spans="1:148" ht="45">
      <c r="A30" s="22">
        <v>22</v>
      </c>
      <c r="B30" s="23" t="s">
        <v>361</v>
      </c>
      <c r="C30" s="23" t="s">
        <v>339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8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  <c r="DR30" s="25">
        <v>0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0</v>
      </c>
      <c r="ED30" s="24">
        <v>0</v>
      </c>
      <c r="EE30" s="24">
        <v>0</v>
      </c>
      <c r="EF30" s="25">
        <v>0</v>
      </c>
      <c r="EG30" s="24">
        <v>0</v>
      </c>
      <c r="EH30" s="24">
        <v>0</v>
      </c>
      <c r="EI30" s="24">
        <v>0</v>
      </c>
      <c r="EJ30" s="25">
        <v>0</v>
      </c>
      <c r="EK30" s="25">
        <v>0</v>
      </c>
      <c r="EL30" s="24">
        <v>0</v>
      </c>
      <c r="EM30" s="24">
        <v>0</v>
      </c>
      <c r="EN30" s="24">
        <v>0</v>
      </c>
      <c r="EO30" s="24">
        <v>0</v>
      </c>
      <c r="EP30" s="25">
        <v>0</v>
      </c>
      <c r="EQ30" s="26">
        <f t="shared" si="0"/>
        <v>0</v>
      </c>
      <c r="ER30" s="62"/>
    </row>
    <row r="31" spans="1:148">
      <c r="A31" s="22">
        <v>23</v>
      </c>
      <c r="B31" s="23" t="s">
        <v>362</v>
      </c>
      <c r="C31" s="23" t="s">
        <v>339</v>
      </c>
      <c r="D31" s="24">
        <v>90</v>
      </c>
      <c r="E31" s="24">
        <v>6526</v>
      </c>
      <c r="F31" s="25">
        <v>0</v>
      </c>
      <c r="G31" s="25">
        <v>0</v>
      </c>
      <c r="H31" s="25">
        <v>0</v>
      </c>
      <c r="I31" s="25">
        <v>0</v>
      </c>
      <c r="J31" s="24">
        <v>13689</v>
      </c>
      <c r="K31" s="24">
        <v>103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8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40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4">
        <v>377</v>
      </c>
      <c r="DQ31" s="25">
        <v>0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4">
        <v>449</v>
      </c>
      <c r="EE31" s="24">
        <v>225</v>
      </c>
      <c r="EF31" s="25">
        <v>0</v>
      </c>
      <c r="EG31" s="24">
        <v>0</v>
      </c>
      <c r="EH31" s="24">
        <v>0</v>
      </c>
      <c r="EI31" s="24">
        <v>0</v>
      </c>
      <c r="EJ31" s="25">
        <v>0</v>
      </c>
      <c r="EK31" s="25">
        <v>0</v>
      </c>
      <c r="EL31" s="24">
        <v>0</v>
      </c>
      <c r="EM31" s="24">
        <v>0</v>
      </c>
      <c r="EN31" s="24">
        <v>0</v>
      </c>
      <c r="EO31" s="24">
        <v>0</v>
      </c>
      <c r="EP31" s="25">
        <v>0</v>
      </c>
      <c r="EQ31" s="26">
        <f t="shared" si="0"/>
        <v>21499</v>
      </c>
      <c r="ER31" s="62"/>
    </row>
    <row r="32" spans="1:148">
      <c r="A32" s="22">
        <v>24</v>
      </c>
      <c r="B32" s="23" t="s">
        <v>363</v>
      </c>
      <c r="C32" s="23" t="s">
        <v>339</v>
      </c>
      <c r="D32" s="24">
        <v>1292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1311</v>
      </c>
      <c r="L32" s="25">
        <v>0</v>
      </c>
      <c r="M32" s="25">
        <v>0</v>
      </c>
      <c r="N32" s="24">
        <v>7203</v>
      </c>
      <c r="O32" s="25">
        <v>0</v>
      </c>
      <c r="P32" s="24">
        <v>582</v>
      </c>
      <c r="Q32" s="25">
        <v>0</v>
      </c>
      <c r="R32" s="25">
        <v>0</v>
      </c>
      <c r="S32" s="25">
        <v>0</v>
      </c>
      <c r="T32" s="25">
        <v>0</v>
      </c>
      <c r="U32" s="24">
        <v>6157</v>
      </c>
      <c r="V32" s="25">
        <v>0</v>
      </c>
      <c r="W32" s="25">
        <v>0</v>
      </c>
      <c r="X32" s="25">
        <v>0</v>
      </c>
      <c r="Y32" s="24">
        <v>2171</v>
      </c>
      <c r="Z32" s="25">
        <v>0</v>
      </c>
      <c r="AA32" s="25">
        <v>0</v>
      </c>
      <c r="AB32" s="24">
        <v>2939</v>
      </c>
      <c r="AC32" s="25">
        <v>0</v>
      </c>
      <c r="AD32" s="28">
        <v>30</v>
      </c>
      <c r="AE32" s="25">
        <v>0</v>
      </c>
      <c r="AF32" s="25">
        <v>0</v>
      </c>
      <c r="AG32" s="25">
        <v>0</v>
      </c>
      <c r="AH32" s="24">
        <v>1608</v>
      </c>
      <c r="AI32" s="24">
        <v>801</v>
      </c>
      <c r="AJ32" s="25">
        <v>0</v>
      </c>
      <c r="AK32" s="24">
        <v>964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190</v>
      </c>
      <c r="BM32" s="25">
        <v>0</v>
      </c>
      <c r="BN32" s="25">
        <v>0</v>
      </c>
      <c r="BO32" s="25">
        <v>250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4">
        <v>1077</v>
      </c>
      <c r="CC32" s="25">
        <v>83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4">
        <v>302</v>
      </c>
      <c r="CM32" s="24">
        <v>1046</v>
      </c>
      <c r="CN32" s="24">
        <v>383</v>
      </c>
      <c r="CO32" s="25">
        <v>0</v>
      </c>
      <c r="CP32" s="24">
        <v>262</v>
      </c>
      <c r="CQ32" s="24">
        <v>232</v>
      </c>
      <c r="CR32" s="24">
        <v>1747</v>
      </c>
      <c r="CS32" s="25">
        <v>768</v>
      </c>
      <c r="CT32" s="24">
        <v>399</v>
      </c>
      <c r="CU32" s="24">
        <v>382</v>
      </c>
      <c r="CV32" s="25">
        <v>220</v>
      </c>
      <c r="CW32" s="25">
        <v>225</v>
      </c>
      <c r="CX32" s="24">
        <v>681</v>
      </c>
      <c r="CY32" s="24">
        <v>1517</v>
      </c>
      <c r="CZ32" s="24">
        <v>478</v>
      </c>
      <c r="DA32" s="25">
        <v>138</v>
      </c>
      <c r="DB32" s="24">
        <v>305</v>
      </c>
      <c r="DC32" s="24">
        <v>483</v>
      </c>
      <c r="DD32" s="24">
        <v>770</v>
      </c>
      <c r="DE32" s="24">
        <v>364</v>
      </c>
      <c r="DF32" s="25">
        <v>183</v>
      </c>
      <c r="DG32" s="24">
        <v>505</v>
      </c>
      <c r="DH32" s="24">
        <v>350</v>
      </c>
      <c r="DI32" s="24">
        <v>962</v>
      </c>
      <c r="DJ32" s="24">
        <v>179</v>
      </c>
      <c r="DK32" s="25">
        <v>144</v>
      </c>
      <c r="DL32" s="24">
        <v>419</v>
      </c>
      <c r="DM32" s="24">
        <v>792</v>
      </c>
      <c r="DN32" s="24">
        <v>258</v>
      </c>
      <c r="DO32" s="24">
        <v>326</v>
      </c>
      <c r="DP32" s="24">
        <v>1506</v>
      </c>
      <c r="DQ32" s="24">
        <v>719</v>
      </c>
      <c r="DR32" s="25">
        <v>0</v>
      </c>
      <c r="DS32" s="25">
        <v>268</v>
      </c>
      <c r="DT32" s="24">
        <v>1192</v>
      </c>
      <c r="DU32" s="25">
        <v>0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21</v>
      </c>
      <c r="EB32" s="25">
        <v>0</v>
      </c>
      <c r="EC32" s="25">
        <v>0</v>
      </c>
      <c r="ED32" s="24">
        <v>280</v>
      </c>
      <c r="EE32" s="24">
        <v>0</v>
      </c>
      <c r="EF32" s="25">
        <v>860</v>
      </c>
      <c r="EG32" s="24">
        <v>0</v>
      </c>
      <c r="EH32" s="24">
        <v>0</v>
      </c>
      <c r="EI32" s="24">
        <v>0</v>
      </c>
      <c r="EJ32" s="25">
        <v>56</v>
      </c>
      <c r="EK32" s="25">
        <v>0</v>
      </c>
      <c r="EL32" s="24">
        <v>0</v>
      </c>
      <c r="EM32" s="24">
        <v>0</v>
      </c>
      <c r="EN32" s="24">
        <v>0</v>
      </c>
      <c r="EO32" s="24">
        <v>0</v>
      </c>
      <c r="EP32" s="25">
        <v>16</v>
      </c>
      <c r="EQ32" s="26">
        <f t="shared" si="0"/>
        <v>46396</v>
      </c>
      <c r="ER32" s="62"/>
    </row>
    <row r="33" spans="1:148">
      <c r="A33" s="22">
        <v>25</v>
      </c>
      <c r="B33" s="23" t="s">
        <v>364</v>
      </c>
      <c r="C33" s="23" t="s">
        <v>339</v>
      </c>
      <c r="D33" s="24">
        <v>729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4">
        <v>2328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1773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8">
        <v>52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4">
        <v>173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4">
        <v>342</v>
      </c>
      <c r="CZ33" s="24">
        <v>478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4">
        <v>126</v>
      </c>
      <c r="DI33" s="25">
        <v>0</v>
      </c>
      <c r="DJ33" s="25">
        <v>0</v>
      </c>
      <c r="DK33" s="24">
        <v>11</v>
      </c>
      <c r="DL33" s="25">
        <v>0</v>
      </c>
      <c r="DM33" s="25">
        <v>0</v>
      </c>
      <c r="DN33" s="25">
        <v>0</v>
      </c>
      <c r="DO33" s="24">
        <v>154</v>
      </c>
      <c r="DP33" s="24">
        <v>220</v>
      </c>
      <c r="DQ33" s="25">
        <v>0</v>
      </c>
      <c r="DR33" s="25">
        <v>0</v>
      </c>
      <c r="DS33" s="25">
        <v>0</v>
      </c>
      <c r="DT33" s="24">
        <v>441</v>
      </c>
      <c r="DU33" s="25">
        <v>0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25">
        <v>0</v>
      </c>
      <c r="ED33" s="24">
        <v>161</v>
      </c>
      <c r="EE33" s="24">
        <v>0</v>
      </c>
      <c r="EF33" s="25">
        <v>429</v>
      </c>
      <c r="EG33" s="24">
        <v>0</v>
      </c>
      <c r="EH33" s="24">
        <v>0</v>
      </c>
      <c r="EI33" s="24">
        <v>0</v>
      </c>
      <c r="EJ33" s="25">
        <v>0</v>
      </c>
      <c r="EK33" s="25">
        <v>0</v>
      </c>
      <c r="EL33" s="24">
        <v>0</v>
      </c>
      <c r="EM33" s="24">
        <v>0</v>
      </c>
      <c r="EN33" s="24">
        <v>0</v>
      </c>
      <c r="EO33" s="24">
        <v>0</v>
      </c>
      <c r="EP33" s="25">
        <v>6</v>
      </c>
      <c r="EQ33" s="26">
        <f t="shared" si="0"/>
        <v>7423</v>
      </c>
      <c r="ER33" s="62"/>
    </row>
    <row r="34" spans="1:148">
      <c r="A34" s="22">
        <v>26</v>
      </c>
      <c r="B34" s="23" t="s">
        <v>365</v>
      </c>
      <c r="C34" s="23" t="s">
        <v>339</v>
      </c>
      <c r="D34" s="24">
        <v>3125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2958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4">
        <v>432</v>
      </c>
      <c r="AC34" s="25">
        <v>0</v>
      </c>
      <c r="AD34" s="24">
        <v>133</v>
      </c>
      <c r="AE34" s="24">
        <v>10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4">
        <v>223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4">
        <v>0</v>
      </c>
      <c r="EE34" s="24">
        <v>0</v>
      </c>
      <c r="EF34" s="25">
        <v>0</v>
      </c>
      <c r="EG34" s="24">
        <v>0</v>
      </c>
      <c r="EH34" s="24">
        <v>0</v>
      </c>
      <c r="EI34" s="24">
        <v>2289</v>
      </c>
      <c r="EJ34" s="25">
        <v>0</v>
      </c>
      <c r="EK34" s="25">
        <v>0</v>
      </c>
      <c r="EL34" s="24">
        <v>0</v>
      </c>
      <c r="EM34" s="24">
        <v>0</v>
      </c>
      <c r="EN34" s="24">
        <v>0</v>
      </c>
      <c r="EO34" s="24">
        <v>0</v>
      </c>
      <c r="EP34" s="25">
        <v>65</v>
      </c>
      <c r="EQ34" s="26">
        <f t="shared" si="0"/>
        <v>9235</v>
      </c>
      <c r="ER34" s="62"/>
    </row>
    <row r="35" spans="1:148">
      <c r="A35" s="22">
        <v>27</v>
      </c>
      <c r="B35" s="23" t="s">
        <v>366</v>
      </c>
      <c r="C35" s="23" t="s">
        <v>339</v>
      </c>
      <c r="D35" s="24">
        <v>1195</v>
      </c>
      <c r="E35" s="25">
        <v>0</v>
      </c>
      <c r="F35" s="24">
        <v>570</v>
      </c>
      <c r="G35" s="25">
        <v>0</v>
      </c>
      <c r="H35" s="25">
        <v>0</v>
      </c>
      <c r="I35" s="25">
        <v>0</v>
      </c>
      <c r="J35" s="24">
        <v>3128</v>
      </c>
      <c r="K35" s="24">
        <v>958</v>
      </c>
      <c r="L35" s="25">
        <v>0</v>
      </c>
      <c r="M35" s="25">
        <v>0</v>
      </c>
      <c r="N35" s="25">
        <v>0</v>
      </c>
      <c r="O35" s="25">
        <v>0</v>
      </c>
      <c r="P35" s="24">
        <v>123</v>
      </c>
      <c r="Q35" s="25">
        <v>0</v>
      </c>
      <c r="R35" s="25">
        <v>0</v>
      </c>
      <c r="S35" s="25">
        <v>0</v>
      </c>
      <c r="T35" s="25">
        <v>0</v>
      </c>
      <c r="U35" s="24">
        <v>1603</v>
      </c>
      <c r="V35" s="24">
        <v>1307</v>
      </c>
      <c r="W35" s="24">
        <v>1385</v>
      </c>
      <c r="X35" s="25">
        <v>0</v>
      </c>
      <c r="Y35" s="25">
        <v>61</v>
      </c>
      <c r="Z35" s="25">
        <v>0</v>
      </c>
      <c r="AA35" s="24">
        <v>100</v>
      </c>
      <c r="AB35" s="24">
        <v>1400</v>
      </c>
      <c r="AC35" s="25">
        <v>0</v>
      </c>
      <c r="AD35" s="24">
        <v>99</v>
      </c>
      <c r="AE35" s="25">
        <v>30</v>
      </c>
      <c r="AF35" s="25">
        <v>0</v>
      </c>
      <c r="AG35" s="24">
        <v>747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4">
        <v>210</v>
      </c>
      <c r="CN35" s="25">
        <v>0</v>
      </c>
      <c r="CO35" s="25">
        <v>0</v>
      </c>
      <c r="CP35" s="24">
        <v>190</v>
      </c>
      <c r="CQ35" s="25">
        <v>0</v>
      </c>
      <c r="CR35" s="24">
        <v>608</v>
      </c>
      <c r="CS35" s="24">
        <v>365</v>
      </c>
      <c r="CT35" s="25">
        <v>0</v>
      </c>
      <c r="CU35" s="25">
        <v>0</v>
      </c>
      <c r="CV35" s="25">
        <v>0</v>
      </c>
      <c r="CW35" s="25">
        <v>54</v>
      </c>
      <c r="CX35" s="24">
        <v>410</v>
      </c>
      <c r="CY35" s="24">
        <v>762</v>
      </c>
      <c r="CZ35" s="25">
        <v>0</v>
      </c>
      <c r="DA35" s="25">
        <v>0</v>
      </c>
      <c r="DB35" s="25">
        <v>0</v>
      </c>
      <c r="DC35" s="25">
        <v>0</v>
      </c>
      <c r="DD35" s="24">
        <v>350</v>
      </c>
      <c r="DE35" s="24">
        <v>213</v>
      </c>
      <c r="DF35" s="25">
        <v>0</v>
      </c>
      <c r="DG35" s="24">
        <v>278</v>
      </c>
      <c r="DH35" s="24">
        <v>491</v>
      </c>
      <c r="DI35" s="24">
        <v>466</v>
      </c>
      <c r="DJ35" s="25">
        <v>0</v>
      </c>
      <c r="DK35" s="24">
        <v>92</v>
      </c>
      <c r="DL35" s="25">
        <v>0</v>
      </c>
      <c r="DM35" s="25">
        <v>0</v>
      </c>
      <c r="DN35" s="25">
        <v>0</v>
      </c>
      <c r="DO35" s="24">
        <v>266</v>
      </c>
      <c r="DP35" s="24">
        <v>1028</v>
      </c>
      <c r="DQ35" s="25">
        <v>0</v>
      </c>
      <c r="DR35" s="25">
        <v>0</v>
      </c>
      <c r="DS35" s="25">
        <v>202</v>
      </c>
      <c r="DT35" s="24">
        <v>341</v>
      </c>
      <c r="DU35" s="25">
        <v>0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11</v>
      </c>
      <c r="EB35" s="25">
        <v>0</v>
      </c>
      <c r="EC35" s="25">
        <v>0</v>
      </c>
      <c r="ED35" s="24">
        <v>153</v>
      </c>
      <c r="EE35" s="24">
        <v>0</v>
      </c>
      <c r="EF35" s="25">
        <v>643</v>
      </c>
      <c r="EG35" s="24">
        <v>0</v>
      </c>
      <c r="EH35" s="24">
        <v>0</v>
      </c>
      <c r="EI35" s="24">
        <v>0</v>
      </c>
      <c r="EJ35" s="25">
        <v>0</v>
      </c>
      <c r="EK35" s="25">
        <v>0</v>
      </c>
      <c r="EL35" s="24">
        <v>8</v>
      </c>
      <c r="EM35" s="24">
        <v>0</v>
      </c>
      <c r="EN35" s="24">
        <v>0</v>
      </c>
      <c r="EO35" s="24">
        <v>0</v>
      </c>
      <c r="EP35" s="25">
        <v>10</v>
      </c>
      <c r="EQ35" s="26">
        <f t="shared" si="0"/>
        <v>19857</v>
      </c>
      <c r="ER35" s="62"/>
    </row>
    <row r="36" spans="1:148" ht="30">
      <c r="A36" s="22">
        <v>28</v>
      </c>
      <c r="B36" s="23" t="s">
        <v>367</v>
      </c>
      <c r="C36" s="23" t="s">
        <v>339</v>
      </c>
      <c r="D36" s="25">
        <v>0</v>
      </c>
      <c r="E36" s="25">
        <v>0</v>
      </c>
      <c r="F36" s="25">
        <v>0</v>
      </c>
      <c r="G36" s="24">
        <v>414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8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128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28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16</v>
      </c>
      <c r="DL36" s="25">
        <v>0</v>
      </c>
      <c r="DM36" s="25">
        <v>0</v>
      </c>
      <c r="DN36" s="25">
        <v>0</v>
      </c>
      <c r="DO36" s="25">
        <v>0</v>
      </c>
      <c r="DP36" s="24">
        <v>489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25">
        <v>0</v>
      </c>
      <c r="ED36" s="24">
        <v>0</v>
      </c>
      <c r="EE36" s="24">
        <v>0</v>
      </c>
      <c r="EF36" s="25">
        <v>0</v>
      </c>
      <c r="EG36" s="24">
        <v>0</v>
      </c>
      <c r="EH36" s="24">
        <v>0</v>
      </c>
      <c r="EI36" s="24">
        <v>0</v>
      </c>
      <c r="EJ36" s="25">
        <v>0</v>
      </c>
      <c r="EK36" s="25">
        <v>0</v>
      </c>
      <c r="EL36" s="24">
        <v>0</v>
      </c>
      <c r="EM36" s="24">
        <v>0</v>
      </c>
      <c r="EN36" s="24">
        <v>0</v>
      </c>
      <c r="EO36" s="24">
        <v>0</v>
      </c>
      <c r="EP36" s="25">
        <v>0</v>
      </c>
      <c r="EQ36" s="26">
        <f t="shared" si="0"/>
        <v>1075</v>
      </c>
      <c r="ER36" s="62"/>
    </row>
    <row r="37" spans="1:148">
      <c r="A37" s="22">
        <v>29</v>
      </c>
      <c r="B37" s="23" t="s">
        <v>368</v>
      </c>
      <c r="C37" s="23" t="s">
        <v>339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4">
        <v>10817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8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4">
        <v>69</v>
      </c>
      <c r="CM37" s="25">
        <v>0</v>
      </c>
      <c r="CN37" s="24">
        <v>305</v>
      </c>
      <c r="CO37" s="24">
        <v>258</v>
      </c>
      <c r="CP37" s="24">
        <v>99</v>
      </c>
      <c r="CQ37" s="25">
        <v>57</v>
      </c>
      <c r="CR37" s="24">
        <v>324</v>
      </c>
      <c r="CS37" s="24">
        <v>262</v>
      </c>
      <c r="CT37" s="24">
        <v>195</v>
      </c>
      <c r="CU37" s="24">
        <v>226</v>
      </c>
      <c r="CV37" s="24">
        <v>169</v>
      </c>
      <c r="CW37" s="25">
        <v>42</v>
      </c>
      <c r="CX37" s="25">
        <v>150</v>
      </c>
      <c r="CY37" s="24">
        <v>328</v>
      </c>
      <c r="CZ37" s="24">
        <v>140</v>
      </c>
      <c r="DA37" s="24">
        <v>68</v>
      </c>
      <c r="DB37" s="24">
        <v>151</v>
      </c>
      <c r="DC37" s="24">
        <v>211</v>
      </c>
      <c r="DD37" s="25">
        <v>37</v>
      </c>
      <c r="DE37" s="24">
        <v>240</v>
      </c>
      <c r="DF37" s="25">
        <v>128</v>
      </c>
      <c r="DG37" s="24">
        <v>100</v>
      </c>
      <c r="DH37" s="24">
        <v>330</v>
      </c>
      <c r="DI37" s="24">
        <v>139</v>
      </c>
      <c r="DJ37" s="24">
        <v>139</v>
      </c>
      <c r="DK37" s="25">
        <v>413</v>
      </c>
      <c r="DL37" s="24">
        <v>201</v>
      </c>
      <c r="DM37" s="24">
        <v>155</v>
      </c>
      <c r="DN37" s="25">
        <v>57</v>
      </c>
      <c r="DO37" s="25">
        <v>133</v>
      </c>
      <c r="DP37" s="24">
        <v>604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25">
        <v>0</v>
      </c>
      <c r="ED37" s="24">
        <v>0</v>
      </c>
      <c r="EE37" s="24">
        <v>0</v>
      </c>
      <c r="EF37" s="25">
        <v>0</v>
      </c>
      <c r="EG37" s="24">
        <v>0</v>
      </c>
      <c r="EH37" s="24">
        <v>0</v>
      </c>
      <c r="EI37" s="24">
        <v>0</v>
      </c>
      <c r="EJ37" s="25">
        <v>0</v>
      </c>
      <c r="EK37" s="25">
        <v>0</v>
      </c>
      <c r="EL37" s="24">
        <v>0</v>
      </c>
      <c r="EM37" s="24">
        <v>0</v>
      </c>
      <c r="EN37" s="24">
        <v>0</v>
      </c>
      <c r="EO37" s="24">
        <v>0</v>
      </c>
      <c r="EP37" s="25">
        <v>0</v>
      </c>
      <c r="EQ37" s="26">
        <f t="shared" si="0"/>
        <v>16547</v>
      </c>
      <c r="ER37" s="62"/>
    </row>
    <row r="38" spans="1:148" ht="30">
      <c r="A38" s="22">
        <v>30</v>
      </c>
      <c r="B38" s="23" t="s">
        <v>369</v>
      </c>
      <c r="C38" s="23" t="s">
        <v>339</v>
      </c>
      <c r="D38" s="24">
        <v>2416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4">
        <v>3512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4">
        <v>2379</v>
      </c>
      <c r="AC38" s="25">
        <v>0</v>
      </c>
      <c r="AD38" s="28">
        <v>0</v>
      </c>
      <c r="AE38" s="25">
        <v>0</v>
      </c>
      <c r="AF38" s="25">
        <v>0</v>
      </c>
      <c r="AG38" s="25">
        <v>0</v>
      </c>
      <c r="AH38" s="24">
        <v>5006</v>
      </c>
      <c r="AI38" s="24">
        <v>2213</v>
      </c>
      <c r="AJ38" s="24">
        <v>3723</v>
      </c>
      <c r="AK38" s="24">
        <v>2988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0</v>
      </c>
      <c r="CL38" s="24">
        <v>208</v>
      </c>
      <c r="CM38" s="24">
        <v>242</v>
      </c>
      <c r="CN38" s="24">
        <v>261</v>
      </c>
      <c r="CO38" s="24">
        <v>155</v>
      </c>
      <c r="CP38" s="24">
        <v>97</v>
      </c>
      <c r="CQ38" s="24">
        <v>111</v>
      </c>
      <c r="CR38" s="24">
        <v>1068</v>
      </c>
      <c r="CS38" s="25">
        <v>460</v>
      </c>
      <c r="CT38" s="24">
        <v>200</v>
      </c>
      <c r="CU38" s="24">
        <v>238</v>
      </c>
      <c r="CV38" s="25">
        <v>347</v>
      </c>
      <c r="CW38" s="25">
        <v>116</v>
      </c>
      <c r="CX38" s="24">
        <v>293</v>
      </c>
      <c r="CY38" s="24">
        <v>914</v>
      </c>
      <c r="CZ38" s="24">
        <v>231</v>
      </c>
      <c r="DA38" s="25">
        <v>67</v>
      </c>
      <c r="DB38" s="24">
        <v>203</v>
      </c>
      <c r="DC38" s="24">
        <v>286</v>
      </c>
      <c r="DD38" s="24">
        <v>617</v>
      </c>
      <c r="DE38" s="24">
        <v>121</v>
      </c>
      <c r="DF38" s="25">
        <v>23</v>
      </c>
      <c r="DG38" s="24">
        <v>245</v>
      </c>
      <c r="DH38" s="24">
        <v>711</v>
      </c>
      <c r="DI38" s="24">
        <v>349</v>
      </c>
      <c r="DJ38" s="24">
        <v>72</v>
      </c>
      <c r="DK38" s="25">
        <v>64</v>
      </c>
      <c r="DL38" s="24">
        <v>221</v>
      </c>
      <c r="DM38" s="24">
        <v>250</v>
      </c>
      <c r="DN38" s="24">
        <v>120</v>
      </c>
      <c r="DO38" s="24">
        <v>152</v>
      </c>
      <c r="DP38" s="24">
        <v>822</v>
      </c>
      <c r="DQ38" s="24">
        <v>238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25">
        <v>0</v>
      </c>
      <c r="ED38" s="24">
        <v>0</v>
      </c>
      <c r="EE38" s="24">
        <v>0</v>
      </c>
      <c r="EF38" s="59">
        <f>1508+800</f>
        <v>2308</v>
      </c>
      <c r="EG38" s="24">
        <v>0</v>
      </c>
      <c r="EH38" s="24">
        <v>0</v>
      </c>
      <c r="EI38" s="24">
        <v>0</v>
      </c>
      <c r="EJ38" s="25">
        <v>0</v>
      </c>
      <c r="EK38" s="25">
        <v>0</v>
      </c>
      <c r="EL38" s="24">
        <v>0</v>
      </c>
      <c r="EM38" s="24">
        <v>0</v>
      </c>
      <c r="EN38" s="24">
        <v>0</v>
      </c>
      <c r="EO38" s="24">
        <v>0</v>
      </c>
      <c r="EP38" s="25">
        <v>0</v>
      </c>
      <c r="EQ38" s="26">
        <f t="shared" si="0"/>
        <v>34047</v>
      </c>
      <c r="ER38" s="62"/>
    </row>
    <row r="39" spans="1:148" ht="30">
      <c r="A39" s="22">
        <v>31</v>
      </c>
      <c r="B39" s="23" t="s">
        <v>370</v>
      </c>
      <c r="C39" s="23" t="s">
        <v>339</v>
      </c>
      <c r="D39" s="24">
        <v>331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4">
        <v>654</v>
      </c>
      <c r="K39" s="25">
        <v>0</v>
      </c>
      <c r="L39" s="25">
        <v>0</v>
      </c>
      <c r="M39" s="25">
        <v>0</v>
      </c>
      <c r="N39" s="25">
        <v>779</v>
      </c>
      <c r="O39" s="25">
        <v>0</v>
      </c>
      <c r="P39" s="25">
        <v>162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867</v>
      </c>
      <c r="Z39" s="25">
        <v>0</v>
      </c>
      <c r="AA39" s="25">
        <v>0</v>
      </c>
      <c r="AB39" s="24">
        <v>666</v>
      </c>
      <c r="AC39" s="25">
        <v>0</v>
      </c>
      <c r="AD39" s="28">
        <v>0</v>
      </c>
      <c r="AE39" s="25">
        <v>0</v>
      </c>
      <c r="AF39" s="25">
        <v>0</v>
      </c>
      <c r="AG39" s="25">
        <v>0</v>
      </c>
      <c r="AH39" s="24">
        <v>1767</v>
      </c>
      <c r="AI39" s="24">
        <v>250</v>
      </c>
      <c r="AJ39" s="24">
        <v>2851</v>
      </c>
      <c r="AK39" s="24">
        <v>291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4">
        <v>1769</v>
      </c>
      <c r="CC39" s="25">
        <v>0</v>
      </c>
      <c r="CD39" s="25">
        <v>0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0</v>
      </c>
      <c r="CL39" s="24">
        <v>139</v>
      </c>
      <c r="CM39" s="24">
        <v>367</v>
      </c>
      <c r="CN39" s="24">
        <v>116</v>
      </c>
      <c r="CO39" s="24">
        <v>346</v>
      </c>
      <c r="CP39" s="24">
        <v>183</v>
      </c>
      <c r="CQ39" s="24">
        <v>147</v>
      </c>
      <c r="CR39" s="24">
        <v>738</v>
      </c>
      <c r="CS39" s="25">
        <v>189</v>
      </c>
      <c r="CT39" s="24">
        <v>111</v>
      </c>
      <c r="CU39" s="24">
        <v>175</v>
      </c>
      <c r="CV39" s="25">
        <v>265</v>
      </c>
      <c r="CW39" s="25">
        <v>107</v>
      </c>
      <c r="CX39" s="24">
        <v>289</v>
      </c>
      <c r="CY39" s="24">
        <v>627</v>
      </c>
      <c r="CZ39" s="24">
        <v>211</v>
      </c>
      <c r="DA39" s="25">
        <v>65</v>
      </c>
      <c r="DB39" s="24">
        <v>173</v>
      </c>
      <c r="DC39" s="24">
        <v>286</v>
      </c>
      <c r="DD39" s="24">
        <v>321</v>
      </c>
      <c r="DE39" s="24">
        <v>486</v>
      </c>
      <c r="DF39" s="25">
        <v>100</v>
      </c>
      <c r="DG39" s="24">
        <v>194</v>
      </c>
      <c r="DH39" s="24">
        <v>710</v>
      </c>
      <c r="DI39" s="24">
        <v>368</v>
      </c>
      <c r="DJ39" s="24">
        <v>169</v>
      </c>
      <c r="DK39" s="25">
        <v>39</v>
      </c>
      <c r="DL39" s="24">
        <v>231</v>
      </c>
      <c r="DM39" s="24">
        <v>361</v>
      </c>
      <c r="DN39" s="24">
        <v>100</v>
      </c>
      <c r="DO39" s="24">
        <v>79</v>
      </c>
      <c r="DP39" s="24">
        <v>953</v>
      </c>
      <c r="DQ39" s="25">
        <v>0</v>
      </c>
      <c r="DR39" s="25">
        <v>0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5</v>
      </c>
      <c r="EB39" s="25">
        <v>0</v>
      </c>
      <c r="EC39" s="25">
        <v>0</v>
      </c>
      <c r="ED39" s="24">
        <v>0</v>
      </c>
      <c r="EE39" s="24">
        <v>0</v>
      </c>
      <c r="EF39" s="25">
        <v>645</v>
      </c>
      <c r="EG39" s="24">
        <v>0</v>
      </c>
      <c r="EH39" s="24">
        <v>0</v>
      </c>
      <c r="EI39" s="24">
        <v>0</v>
      </c>
      <c r="EJ39" s="25">
        <v>0</v>
      </c>
      <c r="EK39" s="25">
        <v>0</v>
      </c>
      <c r="EL39" s="24">
        <v>0</v>
      </c>
      <c r="EM39" s="24">
        <v>0</v>
      </c>
      <c r="EN39" s="24">
        <v>0</v>
      </c>
      <c r="EO39" s="24">
        <v>0</v>
      </c>
      <c r="EP39" s="25">
        <v>0</v>
      </c>
      <c r="EQ39" s="26">
        <f t="shared" si="0"/>
        <v>19682</v>
      </c>
      <c r="ER39" s="62"/>
    </row>
    <row r="40" spans="1:148">
      <c r="A40" s="22">
        <v>32</v>
      </c>
      <c r="B40" s="29" t="s">
        <v>371</v>
      </c>
      <c r="C40" s="23" t="s">
        <v>339</v>
      </c>
      <c r="D40" s="25">
        <v>0</v>
      </c>
      <c r="E40" s="25">
        <v>0</v>
      </c>
      <c r="F40" s="25">
        <v>0</v>
      </c>
      <c r="G40" s="25">
        <v>0</v>
      </c>
      <c r="H40" s="58">
        <f>165-86</f>
        <v>79</v>
      </c>
      <c r="I40" s="25">
        <v>0</v>
      </c>
      <c r="J40" s="59">
        <v>48</v>
      </c>
      <c r="K40" s="59">
        <f>350+330</f>
        <v>680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600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8">
        <v>25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700</v>
      </c>
      <c r="DU40" s="25">
        <v>401</v>
      </c>
      <c r="DV40" s="25">
        <f>1000+50</f>
        <v>1050</v>
      </c>
      <c r="DW40" s="24">
        <v>916</v>
      </c>
      <c r="DX40" s="25">
        <v>0</v>
      </c>
      <c r="DY40" s="25">
        <v>116</v>
      </c>
      <c r="DZ40" s="25">
        <v>0</v>
      </c>
      <c r="EA40" s="24">
        <v>100</v>
      </c>
      <c r="EB40" s="25">
        <v>0</v>
      </c>
      <c r="EC40" s="25">
        <v>0</v>
      </c>
      <c r="ED40" s="24">
        <v>0</v>
      </c>
      <c r="EE40" s="24">
        <v>0</v>
      </c>
      <c r="EF40" s="25">
        <v>0</v>
      </c>
      <c r="EG40" s="24">
        <v>0</v>
      </c>
      <c r="EH40" s="24">
        <v>0</v>
      </c>
      <c r="EI40" s="24">
        <v>0</v>
      </c>
      <c r="EJ40" s="25">
        <v>0</v>
      </c>
      <c r="EK40" s="25">
        <v>0</v>
      </c>
      <c r="EL40" s="24">
        <v>0</v>
      </c>
      <c r="EM40" s="24">
        <v>0</v>
      </c>
      <c r="EN40" s="24">
        <v>0</v>
      </c>
      <c r="EO40" s="24">
        <v>0</v>
      </c>
      <c r="EP40" s="25">
        <v>0</v>
      </c>
      <c r="EQ40" s="26">
        <f t="shared" si="0"/>
        <v>4715</v>
      </c>
      <c r="ER40" s="62"/>
    </row>
    <row r="41" spans="1:148">
      <c r="A41" s="22">
        <v>33</v>
      </c>
      <c r="B41" s="29" t="s">
        <v>372</v>
      </c>
      <c r="C41" s="23" t="s">
        <v>339</v>
      </c>
      <c r="D41" s="25">
        <v>0</v>
      </c>
      <c r="E41" s="25">
        <v>0</v>
      </c>
      <c r="F41" s="24">
        <v>442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4">
        <v>684</v>
      </c>
      <c r="AB41" s="25">
        <v>0</v>
      </c>
      <c r="AC41" s="25">
        <v>0</v>
      </c>
      <c r="AD41" s="28">
        <v>0</v>
      </c>
      <c r="AE41" s="25">
        <v>0</v>
      </c>
      <c r="AF41" s="25">
        <v>0</v>
      </c>
      <c r="AG41" s="24">
        <v>1634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4">
        <v>31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  <c r="DR41" s="25">
        <v>0</v>
      </c>
      <c r="DS41" s="25">
        <v>0</v>
      </c>
      <c r="DT41" s="25">
        <v>0</v>
      </c>
      <c r="DU41" s="25">
        <v>0</v>
      </c>
      <c r="DV41" s="25">
        <v>0</v>
      </c>
      <c r="DW41" s="25">
        <v>0</v>
      </c>
      <c r="DX41" s="25">
        <v>0</v>
      </c>
      <c r="DY41" s="25">
        <v>0</v>
      </c>
      <c r="DZ41" s="25">
        <v>0</v>
      </c>
      <c r="EA41" s="25">
        <v>0</v>
      </c>
      <c r="EB41" s="25">
        <v>0</v>
      </c>
      <c r="EC41" s="25">
        <v>0</v>
      </c>
      <c r="ED41" s="24">
        <v>0</v>
      </c>
      <c r="EE41" s="24">
        <v>0</v>
      </c>
      <c r="EF41" s="25">
        <v>0</v>
      </c>
      <c r="EG41" s="24">
        <v>0</v>
      </c>
      <c r="EH41" s="24">
        <v>0</v>
      </c>
      <c r="EI41" s="24">
        <v>0</v>
      </c>
      <c r="EJ41" s="25">
        <v>0</v>
      </c>
      <c r="EK41" s="25">
        <v>0</v>
      </c>
      <c r="EL41" s="24">
        <v>0</v>
      </c>
      <c r="EM41" s="24">
        <v>0</v>
      </c>
      <c r="EN41" s="24">
        <v>0</v>
      </c>
      <c r="EO41" s="24">
        <v>0</v>
      </c>
      <c r="EP41" s="25">
        <v>0</v>
      </c>
      <c r="EQ41" s="26">
        <f t="shared" ref="EQ41:EQ70" si="1">SUM(D41:EP41)</f>
        <v>2791</v>
      </c>
      <c r="ER41" s="62"/>
    </row>
    <row r="42" spans="1:148">
      <c r="A42" s="22">
        <v>34</v>
      </c>
      <c r="B42" s="29" t="s">
        <v>373</v>
      </c>
      <c r="C42" s="23" t="s">
        <v>339</v>
      </c>
      <c r="D42" s="24">
        <v>2439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4">
        <v>2872</v>
      </c>
      <c r="K42" s="24">
        <v>2332</v>
      </c>
      <c r="L42" s="25">
        <v>0</v>
      </c>
      <c r="M42" s="25">
        <v>0</v>
      </c>
      <c r="N42" s="25">
        <v>0</v>
      </c>
      <c r="O42" s="25">
        <v>0</v>
      </c>
      <c r="P42" s="24">
        <v>1086</v>
      </c>
      <c r="Q42" s="25">
        <v>0</v>
      </c>
      <c r="R42" s="25">
        <v>0</v>
      </c>
      <c r="S42" s="25">
        <v>0</v>
      </c>
      <c r="T42" s="25">
        <v>0</v>
      </c>
      <c r="U42" s="24">
        <v>4388</v>
      </c>
      <c r="V42" s="24">
        <v>2691</v>
      </c>
      <c r="W42" s="24">
        <v>3078</v>
      </c>
      <c r="X42" s="25">
        <v>0</v>
      </c>
      <c r="Y42" s="24">
        <v>1173</v>
      </c>
      <c r="Z42" s="25">
        <v>0</v>
      </c>
      <c r="AA42" s="25">
        <v>0</v>
      </c>
      <c r="AB42" s="24">
        <v>2539</v>
      </c>
      <c r="AC42" s="25">
        <v>0</v>
      </c>
      <c r="AD42" s="24">
        <v>98</v>
      </c>
      <c r="AE42" s="24">
        <v>25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4">
        <v>337</v>
      </c>
      <c r="CM42" s="24">
        <v>1342</v>
      </c>
      <c r="CN42" s="24">
        <v>595</v>
      </c>
      <c r="CO42" s="24">
        <v>953</v>
      </c>
      <c r="CP42" s="24">
        <v>413</v>
      </c>
      <c r="CQ42" s="24">
        <v>289</v>
      </c>
      <c r="CR42" s="24">
        <v>1212</v>
      </c>
      <c r="CS42" s="24">
        <v>715</v>
      </c>
      <c r="CT42" s="24">
        <v>399</v>
      </c>
      <c r="CU42" s="24">
        <v>416</v>
      </c>
      <c r="CV42" s="24">
        <v>1057</v>
      </c>
      <c r="CW42" s="24">
        <v>391</v>
      </c>
      <c r="CX42" s="24">
        <v>730</v>
      </c>
      <c r="CY42" s="24">
        <v>1028</v>
      </c>
      <c r="CZ42" s="24">
        <v>596</v>
      </c>
      <c r="DA42" s="24">
        <v>356</v>
      </c>
      <c r="DB42" s="24">
        <v>637</v>
      </c>
      <c r="DC42" s="24">
        <v>616</v>
      </c>
      <c r="DD42" s="24">
        <v>1136</v>
      </c>
      <c r="DE42" s="24">
        <v>764</v>
      </c>
      <c r="DF42" s="25">
        <v>237</v>
      </c>
      <c r="DG42" s="24">
        <v>880</v>
      </c>
      <c r="DH42" s="24">
        <v>987</v>
      </c>
      <c r="DI42" s="24">
        <v>1313</v>
      </c>
      <c r="DJ42" s="24">
        <v>297</v>
      </c>
      <c r="DK42" s="24">
        <v>202</v>
      </c>
      <c r="DL42" s="24">
        <v>822</v>
      </c>
      <c r="DM42" s="24">
        <v>993</v>
      </c>
      <c r="DN42" s="24">
        <v>530</v>
      </c>
      <c r="DO42" s="24">
        <v>579</v>
      </c>
      <c r="DP42" s="24">
        <v>571</v>
      </c>
      <c r="DQ42" s="24">
        <v>609</v>
      </c>
      <c r="DR42" s="25">
        <v>0</v>
      </c>
      <c r="DS42" s="25">
        <v>0</v>
      </c>
      <c r="DT42" s="24">
        <v>1271</v>
      </c>
      <c r="DU42" s="25">
        <v>0</v>
      </c>
      <c r="DV42" s="25">
        <v>0</v>
      </c>
      <c r="DW42" s="25">
        <v>0</v>
      </c>
      <c r="DX42" s="25">
        <v>0</v>
      </c>
      <c r="DY42" s="25">
        <v>0</v>
      </c>
      <c r="DZ42" s="25">
        <v>0</v>
      </c>
      <c r="EA42" s="25">
        <v>38</v>
      </c>
      <c r="EB42" s="25">
        <v>0</v>
      </c>
      <c r="EC42" s="25">
        <v>0</v>
      </c>
      <c r="ED42" s="24">
        <v>219</v>
      </c>
      <c r="EE42" s="24">
        <v>0</v>
      </c>
      <c r="EF42" s="25">
        <v>1184</v>
      </c>
      <c r="EG42" s="24">
        <v>0</v>
      </c>
      <c r="EH42" s="24">
        <v>0</v>
      </c>
      <c r="EI42" s="24">
        <v>0</v>
      </c>
      <c r="EJ42" s="25">
        <v>68</v>
      </c>
      <c r="EK42" s="25">
        <v>0</v>
      </c>
      <c r="EL42" s="24">
        <v>0</v>
      </c>
      <c r="EM42" s="24">
        <v>0</v>
      </c>
      <c r="EN42" s="24">
        <v>0</v>
      </c>
      <c r="EO42" s="24">
        <v>0</v>
      </c>
      <c r="EP42" s="25">
        <v>84</v>
      </c>
      <c r="EQ42" s="26">
        <f t="shared" si="1"/>
        <v>47587</v>
      </c>
      <c r="ER42" s="62"/>
    </row>
    <row r="43" spans="1:148">
      <c r="A43" s="22">
        <v>35</v>
      </c>
      <c r="B43" s="23" t="s">
        <v>338</v>
      </c>
      <c r="C43" s="23" t="s">
        <v>348</v>
      </c>
      <c r="D43" s="24">
        <v>321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4">
        <v>672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8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25">
        <v>0</v>
      </c>
      <c r="ED43" s="24">
        <v>0</v>
      </c>
      <c r="EE43" s="24">
        <v>0</v>
      </c>
      <c r="EF43" s="25">
        <v>0</v>
      </c>
      <c r="EG43" s="24">
        <v>0</v>
      </c>
      <c r="EH43" s="24">
        <v>0</v>
      </c>
      <c r="EI43" s="24">
        <v>0</v>
      </c>
      <c r="EJ43" s="25">
        <v>0</v>
      </c>
      <c r="EK43" s="25">
        <v>0</v>
      </c>
      <c r="EL43" s="24">
        <v>0</v>
      </c>
      <c r="EM43" s="24">
        <v>0</v>
      </c>
      <c r="EN43" s="24">
        <v>0</v>
      </c>
      <c r="EO43" s="24">
        <v>0</v>
      </c>
      <c r="EP43" s="25">
        <v>0</v>
      </c>
      <c r="EQ43" s="26">
        <f t="shared" si="1"/>
        <v>993</v>
      </c>
      <c r="ER43" s="62"/>
    </row>
    <row r="44" spans="1:148">
      <c r="A44" s="22">
        <v>36</v>
      </c>
      <c r="B44" s="23" t="s">
        <v>340</v>
      </c>
      <c r="C44" s="23" t="s">
        <v>348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4">
        <v>269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8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  <c r="DR44" s="25">
        <v>0</v>
      </c>
      <c r="DS44" s="25">
        <v>0</v>
      </c>
      <c r="DT44" s="25">
        <v>0</v>
      </c>
      <c r="DU44" s="25">
        <v>0</v>
      </c>
      <c r="DV44" s="25">
        <v>0</v>
      </c>
      <c r="DW44" s="25">
        <v>0</v>
      </c>
      <c r="DX44" s="25">
        <v>0</v>
      </c>
      <c r="DY44" s="25">
        <v>0</v>
      </c>
      <c r="DZ44" s="25">
        <v>0</v>
      </c>
      <c r="EA44" s="25">
        <v>0</v>
      </c>
      <c r="EB44" s="25">
        <v>0</v>
      </c>
      <c r="EC44" s="25">
        <v>0</v>
      </c>
      <c r="ED44" s="24">
        <v>0</v>
      </c>
      <c r="EE44" s="24">
        <v>0</v>
      </c>
      <c r="EF44" s="25">
        <v>0</v>
      </c>
      <c r="EG44" s="24">
        <v>0</v>
      </c>
      <c r="EH44" s="24">
        <v>0</v>
      </c>
      <c r="EI44" s="24">
        <v>0</v>
      </c>
      <c r="EJ44" s="25">
        <v>0</v>
      </c>
      <c r="EK44" s="25">
        <v>0</v>
      </c>
      <c r="EL44" s="24">
        <v>0</v>
      </c>
      <c r="EM44" s="24">
        <v>0</v>
      </c>
      <c r="EN44" s="24">
        <v>0</v>
      </c>
      <c r="EO44" s="24">
        <v>0</v>
      </c>
      <c r="EP44" s="25">
        <v>0</v>
      </c>
      <c r="EQ44" s="26">
        <f t="shared" si="1"/>
        <v>269</v>
      </c>
      <c r="ER44" s="62"/>
    </row>
    <row r="45" spans="1:148">
      <c r="A45" s="22">
        <v>37</v>
      </c>
      <c r="B45" s="23" t="s">
        <v>341</v>
      </c>
      <c r="C45" s="23" t="s">
        <v>348</v>
      </c>
      <c r="D45" s="24">
        <v>126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4">
        <v>1110</v>
      </c>
      <c r="AA45" s="25">
        <v>0</v>
      </c>
      <c r="AB45" s="25">
        <v>0</v>
      </c>
      <c r="AC45" s="25">
        <v>0</v>
      </c>
      <c r="AD45" s="28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4">
        <v>0</v>
      </c>
      <c r="EE45" s="24">
        <v>0</v>
      </c>
      <c r="EF45" s="25">
        <v>0</v>
      </c>
      <c r="EG45" s="24">
        <v>0</v>
      </c>
      <c r="EH45" s="24">
        <v>0</v>
      </c>
      <c r="EI45" s="24">
        <v>0</v>
      </c>
      <c r="EJ45" s="25">
        <v>0</v>
      </c>
      <c r="EK45" s="25">
        <v>0</v>
      </c>
      <c r="EL45" s="24">
        <v>0</v>
      </c>
      <c r="EM45" s="24">
        <v>0</v>
      </c>
      <c r="EN45" s="24">
        <v>0</v>
      </c>
      <c r="EO45" s="24">
        <v>0</v>
      </c>
      <c r="EP45" s="25">
        <v>0</v>
      </c>
      <c r="EQ45" s="26">
        <f t="shared" si="1"/>
        <v>1236</v>
      </c>
      <c r="ER45" s="62"/>
    </row>
    <row r="46" spans="1:148">
      <c r="A46" s="22">
        <v>38</v>
      </c>
      <c r="B46" s="23" t="s">
        <v>342</v>
      </c>
      <c r="C46" s="23" t="s">
        <v>348</v>
      </c>
      <c r="D46" s="24">
        <v>975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4">
        <v>1019</v>
      </c>
      <c r="AA46" s="25">
        <v>0</v>
      </c>
      <c r="AB46" s="25">
        <v>0</v>
      </c>
      <c r="AC46" s="25">
        <v>0</v>
      </c>
      <c r="AD46" s="28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4">
        <v>0</v>
      </c>
      <c r="EE46" s="24">
        <v>0</v>
      </c>
      <c r="EF46" s="25">
        <v>0</v>
      </c>
      <c r="EG46" s="24">
        <v>0</v>
      </c>
      <c r="EH46" s="24">
        <v>0</v>
      </c>
      <c r="EI46" s="24">
        <v>0</v>
      </c>
      <c r="EJ46" s="25">
        <v>0</v>
      </c>
      <c r="EK46" s="25">
        <v>0</v>
      </c>
      <c r="EL46" s="24">
        <v>0</v>
      </c>
      <c r="EM46" s="24">
        <v>0</v>
      </c>
      <c r="EN46" s="24">
        <v>0</v>
      </c>
      <c r="EO46" s="24">
        <v>0</v>
      </c>
      <c r="EP46" s="25">
        <v>0</v>
      </c>
      <c r="EQ46" s="26">
        <f t="shared" si="1"/>
        <v>1994</v>
      </c>
      <c r="ER46" s="62"/>
    </row>
    <row r="47" spans="1:148">
      <c r="A47" s="22">
        <v>39</v>
      </c>
      <c r="B47" s="23" t="s">
        <v>343</v>
      </c>
      <c r="C47" s="23" t="s">
        <v>348</v>
      </c>
      <c r="D47" s="24">
        <v>238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4">
        <v>677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8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  <c r="CA47" s="25">
        <v>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v>0</v>
      </c>
      <c r="CH47" s="25">
        <v>0</v>
      </c>
      <c r="CI47" s="25">
        <v>0</v>
      </c>
      <c r="CJ47" s="25">
        <v>0</v>
      </c>
      <c r="CK47" s="25">
        <v>0</v>
      </c>
      <c r="CL47" s="25">
        <v>0</v>
      </c>
      <c r="CM47" s="25">
        <v>0</v>
      </c>
      <c r="CN47" s="25">
        <v>0</v>
      </c>
      <c r="CO47" s="25">
        <v>0</v>
      </c>
      <c r="CP47" s="25">
        <v>0</v>
      </c>
      <c r="CQ47" s="25">
        <v>0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0</v>
      </c>
      <c r="CX47" s="25">
        <v>0</v>
      </c>
      <c r="CY47" s="25">
        <v>0</v>
      </c>
      <c r="CZ47" s="25">
        <v>0</v>
      </c>
      <c r="DA47" s="25">
        <v>0</v>
      </c>
      <c r="DB47" s="25">
        <v>0</v>
      </c>
      <c r="DC47" s="25">
        <v>0</v>
      </c>
      <c r="DD47" s="25">
        <v>0</v>
      </c>
      <c r="DE47" s="25">
        <v>0</v>
      </c>
      <c r="DF47" s="25">
        <v>0</v>
      </c>
      <c r="DG47" s="25">
        <v>0</v>
      </c>
      <c r="DH47" s="25">
        <v>0</v>
      </c>
      <c r="DI47" s="25">
        <v>0</v>
      </c>
      <c r="DJ47" s="25">
        <v>0</v>
      </c>
      <c r="DK47" s="25">
        <v>0</v>
      </c>
      <c r="DL47" s="25">
        <v>0</v>
      </c>
      <c r="DM47" s="25">
        <v>0</v>
      </c>
      <c r="DN47" s="25">
        <v>0</v>
      </c>
      <c r="DO47" s="25">
        <v>0</v>
      </c>
      <c r="DP47" s="25">
        <v>0</v>
      </c>
      <c r="DQ47" s="25">
        <v>0</v>
      </c>
      <c r="DR47" s="25">
        <v>0</v>
      </c>
      <c r="DS47" s="25">
        <v>0</v>
      </c>
      <c r="DT47" s="25">
        <v>0</v>
      </c>
      <c r="DU47" s="25">
        <v>0</v>
      </c>
      <c r="DV47" s="25">
        <v>0</v>
      </c>
      <c r="DW47" s="25">
        <v>0</v>
      </c>
      <c r="DX47" s="25">
        <v>0</v>
      </c>
      <c r="DY47" s="25">
        <v>0</v>
      </c>
      <c r="DZ47" s="25">
        <v>0</v>
      </c>
      <c r="EA47" s="25">
        <v>0</v>
      </c>
      <c r="EB47" s="25">
        <v>0</v>
      </c>
      <c r="EC47" s="25">
        <v>0</v>
      </c>
      <c r="ED47" s="24">
        <v>0</v>
      </c>
      <c r="EE47" s="24">
        <v>0</v>
      </c>
      <c r="EF47" s="25">
        <v>0</v>
      </c>
      <c r="EG47" s="24">
        <v>0</v>
      </c>
      <c r="EH47" s="24">
        <v>0</v>
      </c>
      <c r="EI47" s="24">
        <v>0</v>
      </c>
      <c r="EJ47" s="25">
        <v>0</v>
      </c>
      <c r="EK47" s="25">
        <v>0</v>
      </c>
      <c r="EL47" s="24">
        <v>0</v>
      </c>
      <c r="EM47" s="24">
        <v>0</v>
      </c>
      <c r="EN47" s="24">
        <v>0</v>
      </c>
      <c r="EO47" s="24">
        <v>0</v>
      </c>
      <c r="EP47" s="25">
        <v>0</v>
      </c>
      <c r="EQ47" s="26">
        <f t="shared" si="1"/>
        <v>915</v>
      </c>
      <c r="ER47" s="62"/>
    </row>
    <row r="48" spans="1:148">
      <c r="A48" s="22">
        <v>40</v>
      </c>
      <c r="B48" s="23" t="s">
        <v>344</v>
      </c>
      <c r="C48" s="23" t="s">
        <v>348</v>
      </c>
      <c r="D48" s="24">
        <v>267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4">
        <v>1329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8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4">
        <v>0</v>
      </c>
      <c r="EE48" s="24">
        <v>0</v>
      </c>
      <c r="EF48" s="25">
        <v>0</v>
      </c>
      <c r="EG48" s="24">
        <v>0</v>
      </c>
      <c r="EH48" s="24">
        <v>0</v>
      </c>
      <c r="EI48" s="24">
        <v>0</v>
      </c>
      <c r="EJ48" s="25">
        <v>0</v>
      </c>
      <c r="EK48" s="25">
        <v>0</v>
      </c>
      <c r="EL48" s="24">
        <v>0</v>
      </c>
      <c r="EM48" s="24">
        <v>0</v>
      </c>
      <c r="EN48" s="24">
        <v>0</v>
      </c>
      <c r="EO48" s="24">
        <v>0</v>
      </c>
      <c r="EP48" s="25">
        <v>0</v>
      </c>
      <c r="EQ48" s="26">
        <f t="shared" si="1"/>
        <v>1596</v>
      </c>
      <c r="ER48" s="62"/>
    </row>
    <row r="49" spans="1:148">
      <c r="A49" s="22">
        <v>41</v>
      </c>
      <c r="B49" s="23" t="s">
        <v>345</v>
      </c>
      <c r="C49" s="23" t="s">
        <v>348</v>
      </c>
      <c r="D49" s="24">
        <v>8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8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41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4">
        <v>0</v>
      </c>
      <c r="EE49" s="24">
        <v>0</v>
      </c>
      <c r="EF49" s="25">
        <v>0</v>
      </c>
      <c r="EG49" s="24">
        <v>0</v>
      </c>
      <c r="EH49" s="24">
        <v>0</v>
      </c>
      <c r="EI49" s="24">
        <v>0</v>
      </c>
      <c r="EJ49" s="25">
        <v>0</v>
      </c>
      <c r="EK49" s="25">
        <v>0</v>
      </c>
      <c r="EL49" s="24">
        <v>0</v>
      </c>
      <c r="EM49" s="24">
        <v>0</v>
      </c>
      <c r="EN49" s="24">
        <v>0</v>
      </c>
      <c r="EO49" s="24">
        <v>0</v>
      </c>
      <c r="EP49" s="25">
        <v>0</v>
      </c>
      <c r="EQ49" s="26">
        <f t="shared" si="1"/>
        <v>49</v>
      </c>
      <c r="ER49" s="62"/>
    </row>
    <row r="50" spans="1:148">
      <c r="A50" s="22">
        <v>42</v>
      </c>
      <c r="B50" s="23" t="s">
        <v>346</v>
      </c>
      <c r="C50" s="23" t="s">
        <v>348</v>
      </c>
      <c r="D50" s="24">
        <v>25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4">
        <v>861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8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  <c r="DR50" s="25">
        <v>0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25">
        <v>0</v>
      </c>
      <c r="DY50" s="25">
        <v>0</v>
      </c>
      <c r="DZ50" s="25">
        <v>0</v>
      </c>
      <c r="EA50" s="25">
        <v>0</v>
      </c>
      <c r="EB50" s="25">
        <v>0</v>
      </c>
      <c r="EC50" s="25">
        <v>0</v>
      </c>
      <c r="ED50" s="24">
        <v>0</v>
      </c>
      <c r="EE50" s="24">
        <v>0</v>
      </c>
      <c r="EF50" s="25">
        <v>0</v>
      </c>
      <c r="EG50" s="24">
        <v>0</v>
      </c>
      <c r="EH50" s="24">
        <v>0</v>
      </c>
      <c r="EI50" s="24">
        <v>0</v>
      </c>
      <c r="EJ50" s="25">
        <v>0</v>
      </c>
      <c r="EK50" s="25">
        <v>0</v>
      </c>
      <c r="EL50" s="24">
        <v>0</v>
      </c>
      <c r="EM50" s="24">
        <v>0</v>
      </c>
      <c r="EN50" s="24">
        <v>0</v>
      </c>
      <c r="EO50" s="24">
        <v>0</v>
      </c>
      <c r="EP50" s="25">
        <v>0</v>
      </c>
      <c r="EQ50" s="26">
        <f t="shared" si="1"/>
        <v>886</v>
      </c>
      <c r="ER50" s="62"/>
    </row>
    <row r="51" spans="1:148" ht="30">
      <c r="A51" s="22">
        <v>43</v>
      </c>
      <c r="B51" s="23" t="s">
        <v>351</v>
      </c>
      <c r="C51" s="23" t="s">
        <v>348</v>
      </c>
      <c r="D51" s="24">
        <v>444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4">
        <v>2063</v>
      </c>
      <c r="AA51" s="25">
        <v>0</v>
      </c>
      <c r="AB51" s="25">
        <v>0</v>
      </c>
      <c r="AC51" s="25">
        <v>0</v>
      </c>
      <c r="AD51" s="28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142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17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43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4">
        <v>0</v>
      </c>
      <c r="EE51" s="24">
        <v>0</v>
      </c>
      <c r="EF51" s="25">
        <v>0</v>
      </c>
      <c r="EG51" s="24">
        <v>0</v>
      </c>
      <c r="EH51" s="24">
        <v>0</v>
      </c>
      <c r="EI51" s="24">
        <v>0</v>
      </c>
      <c r="EJ51" s="25">
        <v>0</v>
      </c>
      <c r="EK51" s="25">
        <v>0</v>
      </c>
      <c r="EL51" s="24">
        <v>0</v>
      </c>
      <c r="EM51" s="24">
        <v>0</v>
      </c>
      <c r="EN51" s="24">
        <v>0</v>
      </c>
      <c r="EO51" s="24">
        <v>0</v>
      </c>
      <c r="EP51" s="25">
        <v>0</v>
      </c>
      <c r="EQ51" s="26">
        <f t="shared" si="1"/>
        <v>2709</v>
      </c>
      <c r="ER51" s="62"/>
    </row>
    <row r="52" spans="1:148" ht="30">
      <c r="A52" s="22">
        <v>44</v>
      </c>
      <c r="B52" s="23" t="s">
        <v>352</v>
      </c>
      <c r="C52" s="23" t="s">
        <v>348</v>
      </c>
      <c r="D52" s="24">
        <v>223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4">
        <v>447</v>
      </c>
      <c r="AA52" s="25">
        <v>0</v>
      </c>
      <c r="AB52" s="25">
        <v>0</v>
      </c>
      <c r="AC52" s="25">
        <v>0</v>
      </c>
      <c r="AD52" s="28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4">
        <v>0</v>
      </c>
      <c r="EE52" s="24">
        <v>0</v>
      </c>
      <c r="EF52" s="25">
        <v>0</v>
      </c>
      <c r="EG52" s="24">
        <v>34</v>
      </c>
      <c r="EH52" s="24">
        <v>0</v>
      </c>
      <c r="EI52" s="24">
        <v>0</v>
      </c>
      <c r="EJ52" s="25">
        <v>0</v>
      </c>
      <c r="EK52" s="25">
        <v>0</v>
      </c>
      <c r="EL52" s="24">
        <v>0</v>
      </c>
      <c r="EM52" s="24">
        <v>0</v>
      </c>
      <c r="EN52" s="24">
        <v>0</v>
      </c>
      <c r="EO52" s="24">
        <v>0</v>
      </c>
      <c r="EP52" s="25">
        <v>0</v>
      </c>
      <c r="EQ52" s="26">
        <f t="shared" si="1"/>
        <v>704</v>
      </c>
      <c r="ER52" s="62"/>
    </row>
    <row r="53" spans="1:148" ht="15.75" customHeight="1">
      <c r="A53" s="22">
        <v>45</v>
      </c>
      <c r="B53" s="23" t="s">
        <v>374</v>
      </c>
      <c r="C53" s="23" t="s">
        <v>348</v>
      </c>
      <c r="D53" s="24">
        <v>65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4">
        <v>447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8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4">
        <v>0</v>
      </c>
      <c r="EE53" s="24">
        <v>0</v>
      </c>
      <c r="EF53" s="25">
        <v>0</v>
      </c>
      <c r="EG53" s="24">
        <v>0</v>
      </c>
      <c r="EH53" s="24">
        <v>0</v>
      </c>
      <c r="EI53" s="24">
        <v>0</v>
      </c>
      <c r="EJ53" s="25">
        <v>0</v>
      </c>
      <c r="EK53" s="25">
        <v>0</v>
      </c>
      <c r="EL53" s="24">
        <v>0</v>
      </c>
      <c r="EM53" s="24">
        <v>0</v>
      </c>
      <c r="EN53" s="24">
        <v>0</v>
      </c>
      <c r="EO53" s="24">
        <v>0</v>
      </c>
      <c r="EP53" s="25">
        <v>0</v>
      </c>
      <c r="EQ53" s="26">
        <f t="shared" si="1"/>
        <v>512</v>
      </c>
      <c r="ER53" s="62"/>
    </row>
    <row r="54" spans="1:148">
      <c r="A54" s="22">
        <v>46</v>
      </c>
      <c r="B54" s="23" t="s">
        <v>354</v>
      </c>
      <c r="C54" s="23" t="s">
        <v>348</v>
      </c>
      <c r="D54" s="24">
        <v>36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4">
        <v>1233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8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4">
        <v>0</v>
      </c>
      <c r="EE54" s="24">
        <v>0</v>
      </c>
      <c r="EF54" s="25">
        <v>0</v>
      </c>
      <c r="EG54" s="24">
        <v>0</v>
      </c>
      <c r="EH54" s="24">
        <v>0</v>
      </c>
      <c r="EI54" s="24">
        <v>0</v>
      </c>
      <c r="EJ54" s="25">
        <v>0</v>
      </c>
      <c r="EK54" s="25">
        <v>0</v>
      </c>
      <c r="EL54" s="24">
        <v>0</v>
      </c>
      <c r="EM54" s="24">
        <v>0</v>
      </c>
      <c r="EN54" s="24">
        <v>0</v>
      </c>
      <c r="EO54" s="24">
        <v>0</v>
      </c>
      <c r="EP54" s="25">
        <v>0</v>
      </c>
      <c r="EQ54" s="26">
        <f t="shared" si="1"/>
        <v>1269</v>
      </c>
      <c r="ER54" s="62"/>
    </row>
    <row r="55" spans="1:148">
      <c r="A55" s="22">
        <v>47</v>
      </c>
      <c r="B55" s="23" t="s">
        <v>355</v>
      </c>
      <c r="C55" s="23" t="s">
        <v>348</v>
      </c>
      <c r="D55" s="24">
        <v>220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8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4">
        <v>0</v>
      </c>
      <c r="EE55" s="24">
        <v>0</v>
      </c>
      <c r="EF55" s="25">
        <v>0</v>
      </c>
      <c r="EG55" s="24">
        <v>0</v>
      </c>
      <c r="EH55" s="24">
        <v>0</v>
      </c>
      <c r="EI55" s="24">
        <v>0</v>
      </c>
      <c r="EJ55" s="25">
        <v>0</v>
      </c>
      <c r="EK55" s="25">
        <v>0</v>
      </c>
      <c r="EL55" s="24">
        <v>0</v>
      </c>
      <c r="EM55" s="24">
        <v>0</v>
      </c>
      <c r="EN55" s="24">
        <v>0</v>
      </c>
      <c r="EO55" s="24">
        <v>0</v>
      </c>
      <c r="EP55" s="25">
        <v>0</v>
      </c>
      <c r="EQ55" s="26">
        <f t="shared" si="1"/>
        <v>220</v>
      </c>
      <c r="ER55" s="62"/>
    </row>
    <row r="56" spans="1:148">
      <c r="A56" s="22">
        <v>48</v>
      </c>
      <c r="B56" s="23" t="s">
        <v>356</v>
      </c>
      <c r="C56" s="23" t="s">
        <v>348</v>
      </c>
      <c r="D56" s="24">
        <v>18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4">
        <v>1334</v>
      </c>
      <c r="AA56" s="25">
        <v>0</v>
      </c>
      <c r="AB56" s="25">
        <v>0</v>
      </c>
      <c r="AC56" s="25">
        <v>0</v>
      </c>
      <c r="AD56" s="28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4">
        <v>0</v>
      </c>
      <c r="EE56" s="24">
        <v>0</v>
      </c>
      <c r="EF56" s="25">
        <v>0</v>
      </c>
      <c r="EG56" s="24">
        <v>0</v>
      </c>
      <c r="EH56" s="24">
        <v>0</v>
      </c>
      <c r="EI56" s="24">
        <v>0</v>
      </c>
      <c r="EJ56" s="25">
        <v>0</v>
      </c>
      <c r="EK56" s="25">
        <v>0</v>
      </c>
      <c r="EL56" s="24">
        <v>0</v>
      </c>
      <c r="EM56" s="24">
        <v>0</v>
      </c>
      <c r="EN56" s="24">
        <v>0</v>
      </c>
      <c r="EO56" s="24">
        <v>0</v>
      </c>
      <c r="EP56" s="25">
        <v>0</v>
      </c>
      <c r="EQ56" s="26">
        <f t="shared" si="1"/>
        <v>1352</v>
      </c>
      <c r="ER56" s="62"/>
    </row>
    <row r="57" spans="1:148">
      <c r="A57" s="22">
        <v>49</v>
      </c>
      <c r="B57" s="23" t="s">
        <v>357</v>
      </c>
      <c r="C57" s="23" t="s">
        <v>348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8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4">
        <v>0</v>
      </c>
      <c r="EE57" s="24">
        <v>0</v>
      </c>
      <c r="EF57" s="25">
        <v>0</v>
      </c>
      <c r="EG57" s="24">
        <v>0</v>
      </c>
      <c r="EH57" s="24">
        <v>0</v>
      </c>
      <c r="EI57" s="24">
        <v>0</v>
      </c>
      <c r="EJ57" s="25">
        <v>0</v>
      </c>
      <c r="EK57" s="25">
        <v>0</v>
      </c>
      <c r="EL57" s="24">
        <v>0</v>
      </c>
      <c r="EM57" s="24">
        <v>0</v>
      </c>
      <c r="EN57" s="24">
        <v>0</v>
      </c>
      <c r="EO57" s="24">
        <v>0</v>
      </c>
      <c r="EP57" s="25">
        <v>0</v>
      </c>
      <c r="EQ57" s="26">
        <f t="shared" si="1"/>
        <v>0</v>
      </c>
      <c r="ER57" s="62"/>
    </row>
    <row r="58" spans="1:148">
      <c r="A58" s="22">
        <v>50</v>
      </c>
      <c r="B58" s="23" t="s">
        <v>358</v>
      </c>
      <c r="C58" s="23" t="s">
        <v>348</v>
      </c>
      <c r="D58" s="25">
        <v>1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8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4">
        <v>0</v>
      </c>
      <c r="EE58" s="24">
        <v>0</v>
      </c>
      <c r="EF58" s="25">
        <v>0</v>
      </c>
      <c r="EG58" s="24">
        <v>0</v>
      </c>
      <c r="EH58" s="24">
        <v>0</v>
      </c>
      <c r="EI58" s="24">
        <v>0</v>
      </c>
      <c r="EJ58" s="25">
        <v>0</v>
      </c>
      <c r="EK58" s="25">
        <v>0</v>
      </c>
      <c r="EL58" s="24">
        <v>0</v>
      </c>
      <c r="EM58" s="24">
        <v>0</v>
      </c>
      <c r="EN58" s="24">
        <v>0</v>
      </c>
      <c r="EO58" s="24">
        <v>0</v>
      </c>
      <c r="EP58" s="25">
        <v>0</v>
      </c>
      <c r="EQ58" s="26">
        <f t="shared" si="1"/>
        <v>1</v>
      </c>
      <c r="ER58" s="62"/>
    </row>
    <row r="59" spans="1:148" ht="30">
      <c r="A59" s="22">
        <v>51</v>
      </c>
      <c r="B59" s="23" t="s">
        <v>359</v>
      </c>
      <c r="C59" s="23" t="s">
        <v>348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8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4">
        <v>0</v>
      </c>
      <c r="EE59" s="24">
        <v>22</v>
      </c>
      <c r="EF59" s="25">
        <v>0</v>
      </c>
      <c r="EG59" s="24">
        <v>0</v>
      </c>
      <c r="EH59" s="24">
        <v>0</v>
      </c>
      <c r="EI59" s="24">
        <v>0</v>
      </c>
      <c r="EJ59" s="25">
        <v>0</v>
      </c>
      <c r="EK59" s="25">
        <v>0</v>
      </c>
      <c r="EL59" s="24">
        <v>0</v>
      </c>
      <c r="EM59" s="24">
        <v>0</v>
      </c>
      <c r="EN59" s="24">
        <v>0</v>
      </c>
      <c r="EO59" s="24">
        <v>0</v>
      </c>
      <c r="EP59" s="25">
        <v>0</v>
      </c>
      <c r="EQ59" s="26">
        <f t="shared" si="1"/>
        <v>22</v>
      </c>
      <c r="ER59" s="62"/>
    </row>
    <row r="60" spans="1:148" ht="30">
      <c r="A60" s="22">
        <v>52</v>
      </c>
      <c r="B60" s="23" t="s">
        <v>360</v>
      </c>
      <c r="C60" s="23" t="s">
        <v>348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8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4">
        <v>0</v>
      </c>
      <c r="EE60" s="24">
        <v>0</v>
      </c>
      <c r="EF60" s="25">
        <v>0</v>
      </c>
      <c r="EG60" s="24">
        <v>0</v>
      </c>
      <c r="EH60" s="24">
        <v>0</v>
      </c>
      <c r="EI60" s="24">
        <v>0</v>
      </c>
      <c r="EJ60" s="25">
        <v>0</v>
      </c>
      <c r="EK60" s="25">
        <v>0</v>
      </c>
      <c r="EL60" s="24">
        <v>0</v>
      </c>
      <c r="EM60" s="24">
        <v>0</v>
      </c>
      <c r="EN60" s="24">
        <v>0</v>
      </c>
      <c r="EO60" s="24">
        <v>0</v>
      </c>
      <c r="EP60" s="25">
        <v>0</v>
      </c>
      <c r="EQ60" s="26">
        <f t="shared" si="1"/>
        <v>0</v>
      </c>
      <c r="ER60" s="62"/>
    </row>
    <row r="61" spans="1:148" ht="45">
      <c r="A61" s="22">
        <v>53</v>
      </c>
      <c r="B61" s="23" t="s">
        <v>361</v>
      </c>
      <c r="C61" s="23" t="s">
        <v>348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8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4">
        <v>0</v>
      </c>
      <c r="EE61" s="24">
        <v>0</v>
      </c>
      <c r="EF61" s="25">
        <v>0</v>
      </c>
      <c r="EG61" s="24">
        <v>0</v>
      </c>
      <c r="EH61" s="24">
        <v>0</v>
      </c>
      <c r="EI61" s="24">
        <v>0</v>
      </c>
      <c r="EJ61" s="25">
        <v>0</v>
      </c>
      <c r="EK61" s="25">
        <v>0</v>
      </c>
      <c r="EL61" s="24">
        <v>0</v>
      </c>
      <c r="EM61" s="24">
        <v>0</v>
      </c>
      <c r="EN61" s="24">
        <v>0</v>
      </c>
      <c r="EO61" s="24">
        <v>0</v>
      </c>
      <c r="EP61" s="25">
        <v>0</v>
      </c>
      <c r="EQ61" s="26">
        <f t="shared" si="1"/>
        <v>0</v>
      </c>
      <c r="ER61" s="62"/>
    </row>
    <row r="62" spans="1:148">
      <c r="A62" s="22">
        <v>54</v>
      </c>
      <c r="B62" s="23" t="s">
        <v>362</v>
      </c>
      <c r="C62" s="23" t="s">
        <v>348</v>
      </c>
      <c r="D62" s="24">
        <v>45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4">
        <v>896</v>
      </c>
      <c r="AA62" s="25">
        <v>0</v>
      </c>
      <c r="AB62" s="25">
        <v>0</v>
      </c>
      <c r="AC62" s="25">
        <v>0</v>
      </c>
      <c r="AD62" s="28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450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4">
        <v>0</v>
      </c>
      <c r="EE62" s="24">
        <v>0</v>
      </c>
      <c r="EF62" s="25">
        <v>0</v>
      </c>
      <c r="EG62" s="24">
        <v>0</v>
      </c>
      <c r="EH62" s="24">
        <v>0</v>
      </c>
      <c r="EI62" s="24">
        <v>0</v>
      </c>
      <c r="EJ62" s="25">
        <v>0</v>
      </c>
      <c r="EK62" s="25">
        <v>0</v>
      </c>
      <c r="EL62" s="24">
        <v>0</v>
      </c>
      <c r="EM62" s="24">
        <v>0</v>
      </c>
      <c r="EN62" s="24">
        <v>0</v>
      </c>
      <c r="EO62" s="24">
        <v>0</v>
      </c>
      <c r="EP62" s="25">
        <v>0</v>
      </c>
      <c r="EQ62" s="26">
        <f t="shared" si="1"/>
        <v>1391</v>
      </c>
      <c r="ER62" s="62"/>
    </row>
    <row r="63" spans="1:148">
      <c r="A63" s="22">
        <v>55</v>
      </c>
      <c r="B63" s="23" t="s">
        <v>363</v>
      </c>
      <c r="C63" s="23" t="s">
        <v>348</v>
      </c>
      <c r="D63" s="24">
        <v>32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4">
        <v>559</v>
      </c>
      <c r="AA63" s="25">
        <v>0</v>
      </c>
      <c r="AB63" s="25">
        <v>0</v>
      </c>
      <c r="AC63" s="25">
        <v>0</v>
      </c>
      <c r="AD63" s="28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4">
        <v>0</v>
      </c>
      <c r="EE63" s="24">
        <v>0</v>
      </c>
      <c r="EF63" s="25">
        <v>0</v>
      </c>
      <c r="EG63" s="24">
        <v>0</v>
      </c>
      <c r="EH63" s="24">
        <v>0</v>
      </c>
      <c r="EI63" s="24">
        <v>0</v>
      </c>
      <c r="EJ63" s="25">
        <v>0</v>
      </c>
      <c r="EK63" s="25">
        <v>0</v>
      </c>
      <c r="EL63" s="24">
        <v>0</v>
      </c>
      <c r="EM63" s="24">
        <v>0</v>
      </c>
      <c r="EN63" s="24">
        <v>0</v>
      </c>
      <c r="EO63" s="24">
        <v>0</v>
      </c>
      <c r="EP63" s="25">
        <v>0</v>
      </c>
      <c r="EQ63" s="26">
        <f t="shared" si="1"/>
        <v>591</v>
      </c>
      <c r="ER63" s="62"/>
    </row>
    <row r="64" spans="1:148">
      <c r="A64" s="22">
        <v>56</v>
      </c>
      <c r="B64" s="23" t="s">
        <v>364</v>
      </c>
      <c r="C64" s="23" t="s">
        <v>348</v>
      </c>
      <c r="D64" s="24">
        <v>455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4">
        <v>2000</v>
      </c>
      <c r="AA64" s="25">
        <v>0</v>
      </c>
      <c r="AB64" s="25">
        <v>0</v>
      </c>
      <c r="AC64" s="25">
        <v>0</v>
      </c>
      <c r="AD64" s="28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686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4">
        <v>0</v>
      </c>
      <c r="EE64" s="24">
        <v>0</v>
      </c>
      <c r="EF64" s="25">
        <v>0</v>
      </c>
      <c r="EG64" s="24">
        <v>0</v>
      </c>
      <c r="EH64" s="24">
        <v>0</v>
      </c>
      <c r="EI64" s="24">
        <v>0</v>
      </c>
      <c r="EJ64" s="25">
        <v>0</v>
      </c>
      <c r="EK64" s="25">
        <v>0</v>
      </c>
      <c r="EL64" s="24">
        <v>0</v>
      </c>
      <c r="EM64" s="24">
        <v>0</v>
      </c>
      <c r="EN64" s="24">
        <v>0</v>
      </c>
      <c r="EO64" s="24">
        <v>0</v>
      </c>
      <c r="EP64" s="25">
        <v>0</v>
      </c>
      <c r="EQ64" s="26">
        <f t="shared" si="1"/>
        <v>3141</v>
      </c>
      <c r="ER64" s="62"/>
    </row>
    <row r="65" spans="1:148">
      <c r="A65" s="22">
        <v>57</v>
      </c>
      <c r="B65" s="23" t="s">
        <v>365</v>
      </c>
      <c r="C65" s="23" t="s">
        <v>348</v>
      </c>
      <c r="D65" s="24">
        <v>1789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8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4">
        <v>0</v>
      </c>
      <c r="EE65" s="24">
        <v>0</v>
      </c>
      <c r="EF65" s="25">
        <v>0</v>
      </c>
      <c r="EG65" s="24">
        <v>0</v>
      </c>
      <c r="EH65" s="24">
        <v>0</v>
      </c>
      <c r="EI65" s="24">
        <v>0</v>
      </c>
      <c r="EJ65" s="25">
        <v>0</v>
      </c>
      <c r="EK65" s="25">
        <v>0</v>
      </c>
      <c r="EL65" s="24">
        <v>0</v>
      </c>
      <c r="EM65" s="24">
        <v>0</v>
      </c>
      <c r="EN65" s="24">
        <v>0</v>
      </c>
      <c r="EO65" s="24">
        <v>0</v>
      </c>
      <c r="EP65" s="25">
        <v>0</v>
      </c>
      <c r="EQ65" s="26">
        <f t="shared" si="1"/>
        <v>1789</v>
      </c>
      <c r="ER65" s="62"/>
    </row>
    <row r="66" spans="1:148">
      <c r="A66" s="22">
        <v>58</v>
      </c>
      <c r="B66" s="23" t="s">
        <v>366</v>
      </c>
      <c r="C66" s="23" t="s">
        <v>348</v>
      </c>
      <c r="D66" s="24">
        <v>873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122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4">
        <v>1669</v>
      </c>
      <c r="AA66" s="25">
        <v>0</v>
      </c>
      <c r="AB66" s="25">
        <v>0</v>
      </c>
      <c r="AC66" s="25">
        <v>0</v>
      </c>
      <c r="AD66" s="28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4">
        <v>0</v>
      </c>
      <c r="EE66" s="24">
        <v>0</v>
      </c>
      <c r="EF66" s="25">
        <v>0</v>
      </c>
      <c r="EG66" s="24">
        <v>0</v>
      </c>
      <c r="EH66" s="24">
        <v>0</v>
      </c>
      <c r="EI66" s="24">
        <v>0</v>
      </c>
      <c r="EJ66" s="25">
        <v>0</v>
      </c>
      <c r="EK66" s="25">
        <v>0</v>
      </c>
      <c r="EL66" s="24">
        <v>0</v>
      </c>
      <c r="EM66" s="24">
        <v>0</v>
      </c>
      <c r="EN66" s="24">
        <v>0</v>
      </c>
      <c r="EO66" s="24">
        <v>0</v>
      </c>
      <c r="EP66" s="25">
        <v>0</v>
      </c>
      <c r="EQ66" s="26">
        <f t="shared" si="1"/>
        <v>2664</v>
      </c>
      <c r="ER66" s="62"/>
    </row>
    <row r="67" spans="1:148" ht="30">
      <c r="A67" s="22">
        <v>59</v>
      </c>
      <c r="B67" s="23" t="s">
        <v>367</v>
      </c>
      <c r="C67" s="23" t="s">
        <v>348</v>
      </c>
      <c r="D67" s="25">
        <v>0</v>
      </c>
      <c r="E67" s="25">
        <v>0</v>
      </c>
      <c r="F67" s="25">
        <v>0</v>
      </c>
      <c r="G67" s="25">
        <v>125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4">
        <v>335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8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4">
        <v>0</v>
      </c>
      <c r="EE67" s="24">
        <v>0</v>
      </c>
      <c r="EF67" s="25">
        <v>0</v>
      </c>
      <c r="EG67" s="24">
        <v>0</v>
      </c>
      <c r="EH67" s="24">
        <v>0</v>
      </c>
      <c r="EI67" s="24">
        <v>0</v>
      </c>
      <c r="EJ67" s="25">
        <v>0</v>
      </c>
      <c r="EK67" s="25">
        <v>0</v>
      </c>
      <c r="EL67" s="24">
        <v>0</v>
      </c>
      <c r="EM67" s="24">
        <v>0</v>
      </c>
      <c r="EN67" s="24">
        <v>0</v>
      </c>
      <c r="EO67" s="24">
        <v>0</v>
      </c>
      <c r="EP67" s="25">
        <v>0</v>
      </c>
      <c r="EQ67" s="26">
        <f t="shared" si="1"/>
        <v>460</v>
      </c>
      <c r="ER67" s="62"/>
    </row>
    <row r="68" spans="1:148">
      <c r="A68" s="22">
        <v>60</v>
      </c>
      <c r="B68" s="23" t="s">
        <v>368</v>
      </c>
      <c r="C68" s="23" t="s">
        <v>348</v>
      </c>
      <c r="D68" s="24">
        <v>10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4">
        <v>2631</v>
      </c>
      <c r="N68" s="25">
        <v>0</v>
      </c>
      <c r="O68" s="24">
        <v>15613</v>
      </c>
      <c r="P68" s="25">
        <v>0</v>
      </c>
      <c r="Q68" s="24">
        <v>1670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8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4">
        <v>57</v>
      </c>
      <c r="CM68" s="25">
        <v>0</v>
      </c>
      <c r="CN68" s="24">
        <v>333</v>
      </c>
      <c r="CO68" s="24">
        <v>165</v>
      </c>
      <c r="CP68" s="24">
        <v>192</v>
      </c>
      <c r="CQ68" s="24">
        <v>96</v>
      </c>
      <c r="CR68" s="24">
        <v>794</v>
      </c>
      <c r="CS68" s="24">
        <v>369</v>
      </c>
      <c r="CT68" s="24">
        <v>89</v>
      </c>
      <c r="CU68" s="24">
        <v>163</v>
      </c>
      <c r="CV68" s="24">
        <v>370</v>
      </c>
      <c r="CW68" s="25">
        <v>225</v>
      </c>
      <c r="CX68" s="24">
        <v>343</v>
      </c>
      <c r="CY68" s="24">
        <v>475</v>
      </c>
      <c r="CZ68" s="24">
        <v>302</v>
      </c>
      <c r="DA68" s="25">
        <v>350</v>
      </c>
      <c r="DB68" s="24">
        <v>187</v>
      </c>
      <c r="DC68" s="24">
        <v>358</v>
      </c>
      <c r="DD68" s="24">
        <v>921</v>
      </c>
      <c r="DE68" s="24">
        <v>263</v>
      </c>
      <c r="DF68" s="25">
        <v>0</v>
      </c>
      <c r="DG68" s="24">
        <v>172</v>
      </c>
      <c r="DH68" s="24">
        <v>260</v>
      </c>
      <c r="DI68" s="24">
        <v>234</v>
      </c>
      <c r="DJ68" s="24">
        <v>170</v>
      </c>
      <c r="DK68" s="24">
        <v>215</v>
      </c>
      <c r="DL68" s="24">
        <v>111</v>
      </c>
      <c r="DM68" s="24">
        <v>358</v>
      </c>
      <c r="DN68" s="24">
        <v>80</v>
      </c>
      <c r="DO68" s="24">
        <v>231</v>
      </c>
      <c r="DP68" s="24">
        <v>607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4">
        <v>0</v>
      </c>
      <c r="EE68" s="24">
        <v>0</v>
      </c>
      <c r="EF68" s="25">
        <v>0</v>
      </c>
      <c r="EG68" s="24">
        <v>0</v>
      </c>
      <c r="EH68" s="24">
        <v>0</v>
      </c>
      <c r="EI68" s="24">
        <v>0</v>
      </c>
      <c r="EJ68" s="25">
        <v>0</v>
      </c>
      <c r="EK68" s="25">
        <v>0</v>
      </c>
      <c r="EL68" s="24">
        <v>0</v>
      </c>
      <c r="EM68" s="24">
        <v>0</v>
      </c>
      <c r="EN68" s="24">
        <v>0</v>
      </c>
      <c r="EO68" s="24">
        <v>0</v>
      </c>
      <c r="EP68" s="25">
        <v>0</v>
      </c>
      <c r="EQ68" s="26">
        <f t="shared" si="1"/>
        <v>28414</v>
      </c>
      <c r="ER68" s="62"/>
    </row>
    <row r="69" spans="1:148">
      <c r="A69" s="22">
        <v>61</v>
      </c>
      <c r="B69" s="29" t="s">
        <v>371</v>
      </c>
      <c r="C69" s="23" t="s">
        <v>348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8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4">
        <v>201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250</v>
      </c>
      <c r="DU69" s="25">
        <v>0</v>
      </c>
      <c r="DV69" s="25">
        <v>0</v>
      </c>
      <c r="DW69" s="25">
        <v>84</v>
      </c>
      <c r="DX69" s="25">
        <v>0</v>
      </c>
      <c r="DY69" s="25">
        <v>84</v>
      </c>
      <c r="DZ69" s="24">
        <v>180</v>
      </c>
      <c r="EA69" s="25">
        <v>0</v>
      </c>
      <c r="EB69" s="25">
        <v>0</v>
      </c>
      <c r="EC69" s="25">
        <v>0</v>
      </c>
      <c r="ED69" s="24">
        <v>0</v>
      </c>
      <c r="EE69" s="24">
        <v>0</v>
      </c>
      <c r="EF69" s="25">
        <v>0</v>
      </c>
      <c r="EG69" s="24">
        <v>0</v>
      </c>
      <c r="EH69" s="24">
        <v>0</v>
      </c>
      <c r="EI69" s="24">
        <v>0</v>
      </c>
      <c r="EJ69" s="25">
        <v>0</v>
      </c>
      <c r="EK69" s="25">
        <v>0</v>
      </c>
      <c r="EL69" s="24">
        <v>0</v>
      </c>
      <c r="EM69" s="24">
        <v>0</v>
      </c>
      <c r="EN69" s="24">
        <v>0</v>
      </c>
      <c r="EO69" s="24">
        <v>0</v>
      </c>
      <c r="EP69" s="25">
        <v>0</v>
      </c>
      <c r="EQ69" s="26">
        <f t="shared" si="1"/>
        <v>799</v>
      </c>
      <c r="ER69" s="62"/>
    </row>
    <row r="70" spans="1:148">
      <c r="A70" s="22">
        <v>63</v>
      </c>
      <c r="B70" s="29" t="s">
        <v>373</v>
      </c>
      <c r="C70" s="23" t="s">
        <v>348</v>
      </c>
      <c r="D70" s="24">
        <v>1328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4">
        <v>2721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4">
        <v>3249</v>
      </c>
      <c r="AA70" s="25">
        <v>0</v>
      </c>
      <c r="AB70" s="25">
        <v>0</v>
      </c>
      <c r="AC70" s="25">
        <v>0</v>
      </c>
      <c r="AD70" s="28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16</v>
      </c>
      <c r="CM70" s="25">
        <v>0</v>
      </c>
      <c r="CN70" s="25">
        <v>16</v>
      </c>
      <c r="CO70" s="25">
        <v>0</v>
      </c>
      <c r="CP70" s="25">
        <v>0</v>
      </c>
      <c r="CQ70" s="25">
        <v>0</v>
      </c>
      <c r="CR70" s="25">
        <v>146</v>
      </c>
      <c r="CS70" s="25">
        <v>0</v>
      </c>
      <c r="CT70" s="25">
        <v>32</v>
      </c>
      <c r="CU70" s="25">
        <v>17</v>
      </c>
      <c r="CV70" s="25">
        <v>26</v>
      </c>
      <c r="CW70" s="25">
        <v>0</v>
      </c>
      <c r="CX70" s="25">
        <v>26</v>
      </c>
      <c r="CY70" s="25">
        <v>237</v>
      </c>
      <c r="CZ70" s="25">
        <v>0</v>
      </c>
      <c r="DA70" s="25">
        <v>0</v>
      </c>
      <c r="DB70" s="25">
        <v>17</v>
      </c>
      <c r="DC70" s="25">
        <v>0</v>
      </c>
      <c r="DD70" s="25">
        <v>0</v>
      </c>
      <c r="DE70" s="25">
        <v>0</v>
      </c>
      <c r="DF70" s="25">
        <v>0</v>
      </c>
      <c r="DG70" s="25">
        <v>48</v>
      </c>
      <c r="DH70" s="25">
        <v>0</v>
      </c>
      <c r="DI70" s="25">
        <v>43</v>
      </c>
      <c r="DJ70" s="25">
        <v>0</v>
      </c>
      <c r="DK70" s="25">
        <v>0</v>
      </c>
      <c r="DL70" s="25">
        <v>16</v>
      </c>
      <c r="DM70" s="25">
        <v>0</v>
      </c>
      <c r="DN70" s="25">
        <v>13</v>
      </c>
      <c r="DO70" s="25">
        <v>0</v>
      </c>
      <c r="DP70" s="25">
        <v>145</v>
      </c>
      <c r="DQ70" s="25">
        <v>0</v>
      </c>
      <c r="DR70" s="25">
        <v>0</v>
      </c>
      <c r="DS70" s="25">
        <v>0</v>
      </c>
      <c r="DT70" s="25">
        <v>38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4">
        <v>0</v>
      </c>
      <c r="EE70" s="24">
        <v>0</v>
      </c>
      <c r="EF70" s="25">
        <v>0</v>
      </c>
      <c r="EG70" s="24">
        <v>0</v>
      </c>
      <c r="EH70" s="24">
        <v>0</v>
      </c>
      <c r="EI70" s="24">
        <v>0</v>
      </c>
      <c r="EJ70" s="25">
        <v>0</v>
      </c>
      <c r="EK70" s="25">
        <v>0</v>
      </c>
      <c r="EL70" s="24">
        <v>0</v>
      </c>
      <c r="EM70" s="24">
        <v>0</v>
      </c>
      <c r="EN70" s="24">
        <v>0</v>
      </c>
      <c r="EO70" s="24">
        <v>0</v>
      </c>
      <c r="EP70" s="25">
        <v>0</v>
      </c>
      <c r="EQ70" s="26">
        <f t="shared" si="1"/>
        <v>8134</v>
      </c>
      <c r="ER70" s="62"/>
    </row>
    <row r="71" spans="1:148" s="65" customFormat="1">
      <c r="A71" s="30"/>
      <c r="B71" s="30"/>
      <c r="C71" s="30"/>
      <c r="D71" s="24">
        <f>SUM(D9:D70)</f>
        <v>34811</v>
      </c>
      <c r="E71" s="24">
        <f t="shared" ref="E71:H71" si="2">SUM(E9:E70)</f>
        <v>6526</v>
      </c>
      <c r="F71" s="24">
        <f t="shared" si="2"/>
        <v>1499</v>
      </c>
      <c r="G71" s="24">
        <f t="shared" si="2"/>
        <v>539</v>
      </c>
      <c r="H71" s="24">
        <f t="shared" si="2"/>
        <v>3385</v>
      </c>
      <c r="I71" s="24">
        <f t="shared" ref="I71" si="3">SUM(I9:I70)</f>
        <v>0</v>
      </c>
      <c r="J71" s="24">
        <f t="shared" ref="J71" si="4">SUM(J9:J70)</f>
        <v>43679</v>
      </c>
      <c r="K71" s="24">
        <f t="shared" ref="K71" si="5">SUM(K9:K70)</f>
        <v>9182</v>
      </c>
      <c r="L71" s="24">
        <f t="shared" ref="L71" si="6">SUM(L9:L70)</f>
        <v>5315</v>
      </c>
      <c r="M71" s="24">
        <f t="shared" ref="M71" si="7">SUM(M9:M70)</f>
        <v>2631</v>
      </c>
      <c r="N71" s="24">
        <f t="shared" ref="N71" si="8">SUM(N9:N70)</f>
        <v>7982</v>
      </c>
      <c r="O71" s="24">
        <f t="shared" ref="O71" si="9">SUM(O9:O70)</f>
        <v>16139</v>
      </c>
      <c r="P71" s="24">
        <f t="shared" ref="P71" si="10">SUM(P9:P70)</f>
        <v>2953</v>
      </c>
      <c r="Q71" s="24">
        <f t="shared" ref="Q71" si="11">SUM(Q9:Q70)</f>
        <v>10751</v>
      </c>
      <c r="R71" s="24">
        <f t="shared" ref="R71" si="12">SUM(R9:R70)</f>
        <v>0</v>
      </c>
      <c r="S71" s="24">
        <f t="shared" ref="S71" si="13">SUM(S9:S70)</f>
        <v>2333</v>
      </c>
      <c r="T71" s="24">
        <f t="shared" ref="T71" si="14">SUM(T9:T70)</f>
        <v>10817</v>
      </c>
      <c r="U71" s="24">
        <f t="shared" ref="U71" si="15">SUM(U9:U70)</f>
        <v>20193</v>
      </c>
      <c r="V71" s="24">
        <f t="shared" ref="V71" si="16">SUM(V9:V70)</f>
        <v>21957</v>
      </c>
      <c r="W71" s="24">
        <f t="shared" ref="W71" si="17">SUM(W9:W70)</f>
        <v>14309</v>
      </c>
      <c r="X71" s="24">
        <f t="shared" ref="X71" si="18">SUM(X9:X70)</f>
        <v>600</v>
      </c>
      <c r="Y71" s="24">
        <f t="shared" ref="Y71" si="19">SUM(Y9:Y70)</f>
        <v>6061</v>
      </c>
      <c r="Z71" s="24">
        <f t="shared" ref="Z71" si="20">SUM(Z9:Z70)</f>
        <v>14346</v>
      </c>
      <c r="AA71" s="24">
        <f t="shared" ref="AA71" si="21">SUM(AA9:AA70)</f>
        <v>2315</v>
      </c>
      <c r="AB71" s="24">
        <f t="shared" ref="AB71" si="22">SUM(AB9:AB70)</f>
        <v>17963</v>
      </c>
      <c r="AC71" s="24">
        <f t="shared" ref="AC71" si="23">SUM(AC9:AC70)</f>
        <v>0</v>
      </c>
      <c r="AD71" s="24">
        <f t="shared" ref="AD71" si="24">SUM(AD9:AD70)</f>
        <v>965</v>
      </c>
      <c r="AE71" s="24">
        <f t="shared" ref="AE71" si="25">SUM(AE9:AE70)</f>
        <v>157</v>
      </c>
      <c r="AF71" s="24">
        <f t="shared" ref="AF71" si="26">SUM(AF9:AF70)</f>
        <v>0</v>
      </c>
      <c r="AG71" s="24">
        <f t="shared" ref="AG71" si="27">SUM(AG9:AG70)</f>
        <v>3261</v>
      </c>
      <c r="AH71" s="24">
        <f t="shared" ref="AH71" si="28">SUM(AH9:AH70)</f>
        <v>10552</v>
      </c>
      <c r="AI71" s="24">
        <f t="shared" ref="AI71" si="29">SUM(AI9:AI70)</f>
        <v>3264</v>
      </c>
      <c r="AJ71" s="24">
        <f t="shared" ref="AJ71" si="30">SUM(AJ9:AJ70)</f>
        <v>7492</v>
      </c>
      <c r="AK71" s="24">
        <f t="shared" ref="AK71" si="31">SUM(AK9:AK70)</f>
        <v>4396</v>
      </c>
      <c r="AL71" s="24">
        <f t="shared" ref="AL71" si="32">SUM(AL9:AL70)</f>
        <v>0</v>
      </c>
      <c r="AM71" s="24">
        <f t="shared" ref="AM71" si="33">SUM(AM9:AM70)</f>
        <v>0</v>
      </c>
      <c r="AN71" s="24">
        <f t="shared" ref="AN71" si="34">SUM(AN9:AN70)</f>
        <v>0</v>
      </c>
      <c r="AO71" s="24">
        <f t="shared" ref="AO71" si="35">SUM(AO9:AO70)</f>
        <v>0</v>
      </c>
      <c r="AP71" s="24">
        <f t="shared" ref="AP71" si="36">SUM(AP9:AP70)</f>
        <v>0</v>
      </c>
      <c r="AQ71" s="24">
        <f t="shared" ref="AQ71" si="37">SUM(AQ9:AQ70)</f>
        <v>0</v>
      </c>
      <c r="AR71" s="24">
        <f t="shared" ref="AR71" si="38">SUM(AR9:AR70)</f>
        <v>0</v>
      </c>
      <c r="AS71" s="24">
        <f t="shared" ref="AS71" si="39">SUM(AS9:AS70)</f>
        <v>0</v>
      </c>
      <c r="AT71" s="24">
        <f t="shared" ref="AT71" si="40">SUM(AT9:AT70)</f>
        <v>0</v>
      </c>
      <c r="AU71" s="24">
        <f t="shared" ref="AU71" si="41">SUM(AU9:AU70)</f>
        <v>0</v>
      </c>
      <c r="AV71" s="24">
        <f t="shared" ref="AV71" si="42">SUM(AV9:AV70)</f>
        <v>0</v>
      </c>
      <c r="AW71" s="24">
        <f t="shared" ref="AW71" si="43">SUM(AW9:AW70)</f>
        <v>0</v>
      </c>
      <c r="AX71" s="24">
        <f t="shared" ref="AX71" si="44">SUM(AX9:AX70)</f>
        <v>0</v>
      </c>
      <c r="AY71" s="24">
        <f t="shared" ref="AY71" si="45">SUM(AY9:AY70)</f>
        <v>0</v>
      </c>
      <c r="AZ71" s="24">
        <f t="shared" ref="AZ71" si="46">SUM(AZ9:AZ70)</f>
        <v>0</v>
      </c>
      <c r="BA71" s="24">
        <f t="shared" ref="BA71" si="47">SUM(BA9:BA70)</f>
        <v>0</v>
      </c>
      <c r="BB71" s="24">
        <f t="shared" ref="BB71" si="48">SUM(BB9:BB70)</f>
        <v>0</v>
      </c>
      <c r="BC71" s="24">
        <f t="shared" ref="BC71" si="49">SUM(BC9:BC70)</f>
        <v>0</v>
      </c>
      <c r="BD71" s="24">
        <f t="shared" ref="BD71" si="50">SUM(BD9:BD70)</f>
        <v>0</v>
      </c>
      <c r="BE71" s="24">
        <f t="shared" ref="BE71" si="51">SUM(BE9:BE70)</f>
        <v>0</v>
      </c>
      <c r="BF71" s="24">
        <f t="shared" ref="BF71" si="52">SUM(BF9:BF70)</f>
        <v>0</v>
      </c>
      <c r="BG71" s="24">
        <f t="shared" ref="BG71" si="53">SUM(BG9:BG70)</f>
        <v>0</v>
      </c>
      <c r="BH71" s="24">
        <f t="shared" ref="BH71" si="54">SUM(BH9:BH70)</f>
        <v>0</v>
      </c>
      <c r="BI71" s="24">
        <f t="shared" ref="BI71" si="55">SUM(BI9:BI70)</f>
        <v>0</v>
      </c>
      <c r="BJ71" s="24">
        <f t="shared" ref="BJ71" si="56">SUM(BJ9:BJ70)</f>
        <v>0</v>
      </c>
      <c r="BK71" s="24">
        <f t="shared" ref="BK71" si="57">SUM(BK9:BK70)</f>
        <v>0</v>
      </c>
      <c r="BL71" s="24">
        <f t="shared" ref="BL71" si="58">SUM(BL9:BL70)</f>
        <v>890</v>
      </c>
      <c r="BM71" s="24">
        <f t="shared" ref="BM71" si="59">SUM(BM9:BM70)</f>
        <v>0</v>
      </c>
      <c r="BN71" s="24">
        <f t="shared" ref="BN71" si="60">SUM(BN9:BN70)</f>
        <v>0</v>
      </c>
      <c r="BO71" s="24">
        <f t="shared" ref="BO71" si="61">SUM(BO9:BO70)</f>
        <v>342</v>
      </c>
      <c r="BP71" s="24">
        <f t="shared" ref="BP71" si="62">SUM(BP9:BP70)</f>
        <v>0</v>
      </c>
      <c r="BQ71" s="24">
        <f t="shared" ref="BQ71" si="63">SUM(BQ9:BQ70)</f>
        <v>0</v>
      </c>
      <c r="BR71" s="24">
        <f t="shared" ref="BR71" si="64">SUM(BR9:BR70)</f>
        <v>0</v>
      </c>
      <c r="BS71" s="24">
        <f t="shared" ref="BS71" si="65">SUM(BS9:BS70)</f>
        <v>0</v>
      </c>
      <c r="BT71" s="24">
        <f t="shared" ref="BT71" si="66">SUM(BT9:BT70)</f>
        <v>0</v>
      </c>
      <c r="BU71" s="24">
        <f t="shared" ref="BU71" si="67">SUM(BU9:BU70)</f>
        <v>0</v>
      </c>
      <c r="BV71" s="24">
        <f t="shared" ref="BV71" si="68">SUM(BV9:BV70)</f>
        <v>0</v>
      </c>
      <c r="BW71" s="24">
        <f t="shared" ref="BW71" si="69">SUM(BW9:BW70)</f>
        <v>0</v>
      </c>
      <c r="BX71" s="24">
        <f t="shared" ref="BX71" si="70">SUM(BX9:BX70)</f>
        <v>0</v>
      </c>
      <c r="BY71" s="24">
        <f t="shared" ref="BY71" si="71">SUM(BY9:BY70)</f>
        <v>0</v>
      </c>
      <c r="BZ71" s="24">
        <f t="shared" ref="BZ71" si="72">SUM(BZ9:BZ70)</f>
        <v>0</v>
      </c>
      <c r="CA71" s="24">
        <f t="shared" ref="CA71" si="73">SUM(CA9:CA70)</f>
        <v>0</v>
      </c>
      <c r="CB71" s="24">
        <f t="shared" ref="CB71" si="74">SUM(CB9:CB70)</f>
        <v>2846</v>
      </c>
      <c r="CC71" s="24">
        <f t="shared" ref="CC71" si="75">SUM(CC9:CC70)</f>
        <v>83</v>
      </c>
      <c r="CD71" s="24">
        <f t="shared" ref="CD71" si="76">SUM(CD9:CD70)</f>
        <v>0</v>
      </c>
      <c r="CE71" s="24">
        <f t="shared" ref="CE71" si="77">SUM(CE9:CE70)</f>
        <v>0</v>
      </c>
      <c r="CF71" s="24">
        <f t="shared" ref="CF71" si="78">SUM(CF9:CF70)</f>
        <v>0</v>
      </c>
      <c r="CG71" s="24">
        <f t="shared" ref="CG71" si="79">SUM(CG9:CG70)</f>
        <v>0</v>
      </c>
      <c r="CH71" s="24">
        <f t="shared" ref="CH71" si="80">SUM(CH9:CH70)</f>
        <v>0</v>
      </c>
      <c r="CI71" s="24">
        <f t="shared" ref="CI71" si="81">SUM(CI9:CI70)</f>
        <v>0</v>
      </c>
      <c r="CJ71" s="24">
        <f t="shared" ref="CJ71" si="82">SUM(CJ9:CJ70)</f>
        <v>201</v>
      </c>
      <c r="CK71" s="24">
        <f t="shared" ref="CK71" si="83">SUM(CK9:CK70)</f>
        <v>0</v>
      </c>
      <c r="CL71" s="24">
        <f t="shared" ref="CL71" si="84">SUM(CL9:CL70)</f>
        <v>1888</v>
      </c>
      <c r="CM71" s="24">
        <f t="shared" ref="CM71" si="85">SUM(CM9:CM70)</f>
        <v>5637</v>
      </c>
      <c r="CN71" s="24">
        <f t="shared" ref="CN71" si="86">SUM(CN9:CN70)</f>
        <v>3247</v>
      </c>
      <c r="CO71" s="24">
        <f t="shared" ref="CO71" si="87">SUM(CO9:CO70)</f>
        <v>3120</v>
      </c>
      <c r="CP71" s="24">
        <f t="shared" ref="CP71" si="88">SUM(CP9:CP70)</f>
        <v>2505</v>
      </c>
      <c r="CQ71" s="24">
        <f t="shared" ref="CQ71" si="89">SUM(CQ9:CQ70)</f>
        <v>1875</v>
      </c>
      <c r="CR71" s="24">
        <f t="shared" ref="CR71" si="90">SUM(CR9:CR70)</f>
        <v>12645</v>
      </c>
      <c r="CS71" s="24">
        <f t="shared" ref="CS71" si="91">SUM(CS9:CS70)</f>
        <v>4860</v>
      </c>
      <c r="CT71" s="24">
        <f t="shared" ref="CT71" si="92">SUM(CT9:CT70)</f>
        <v>2319</v>
      </c>
      <c r="CU71" s="24">
        <f t="shared" ref="CU71" si="93">SUM(CU9:CU70)</f>
        <v>2874</v>
      </c>
      <c r="CV71" s="24">
        <f t="shared" ref="CV71" si="94">SUM(CV9:CV70)</f>
        <v>4433</v>
      </c>
      <c r="CW71" s="24">
        <f t="shared" ref="CW71" si="95">SUM(CW9:CW70)</f>
        <v>1776</v>
      </c>
      <c r="CX71" s="24">
        <f t="shared" ref="CX71" si="96">SUM(CX9:CX70)</f>
        <v>4551</v>
      </c>
      <c r="CY71" s="24">
        <f t="shared" ref="CY71" si="97">SUM(CY9:CY70)</f>
        <v>10858</v>
      </c>
      <c r="CZ71" s="24">
        <f t="shared" ref="CZ71" si="98">SUM(CZ9:CZ70)</f>
        <v>3875</v>
      </c>
      <c r="DA71" s="24">
        <f t="shared" ref="DA71" si="99">SUM(DA9:DA70)</f>
        <v>1729</v>
      </c>
      <c r="DB71" s="24">
        <f t="shared" ref="DB71" si="100">SUM(DB9:DB70)</f>
        <v>3291</v>
      </c>
      <c r="DC71" s="24">
        <f t="shared" ref="DC71" si="101">SUM(DC9:DC70)</f>
        <v>4098</v>
      </c>
      <c r="DD71" s="24">
        <f t="shared" ref="DD71" si="102">SUM(DD9:DD70)</f>
        <v>6548</v>
      </c>
      <c r="DE71" s="24">
        <f t="shared" ref="DE71" si="103">SUM(DE9:DE70)</f>
        <v>4320</v>
      </c>
      <c r="DF71" s="24">
        <f t="shared" ref="DF71" si="104">SUM(DF9:DF70)</f>
        <v>1094</v>
      </c>
      <c r="DG71" s="24">
        <f t="shared" ref="DG71" si="105">SUM(DG9:DG70)</f>
        <v>4235</v>
      </c>
      <c r="DH71" s="24">
        <f t="shared" ref="DH71" si="106">SUM(DH9:DH70)</f>
        <v>5840</v>
      </c>
      <c r="DI71" s="24">
        <f t="shared" ref="DI71" si="107">SUM(DI9:DI70)</f>
        <v>6459</v>
      </c>
      <c r="DJ71" s="24">
        <f t="shared" ref="DJ71" si="108">SUM(DJ9:DJ70)</f>
        <v>1663</v>
      </c>
      <c r="DK71" s="24">
        <f t="shared" ref="DK71" si="109">SUM(DK9:DK70)</f>
        <v>2062</v>
      </c>
      <c r="DL71" s="24">
        <f t="shared" ref="DL71" si="110">SUM(DL9:DL70)</f>
        <v>3730</v>
      </c>
      <c r="DM71" s="24">
        <f t="shared" ref="DM71" si="111">SUM(DM9:DM70)</f>
        <v>5593</v>
      </c>
      <c r="DN71" s="24">
        <f t="shared" ref="DN71" si="112">SUM(DN9:DN70)</f>
        <v>2469</v>
      </c>
      <c r="DO71" s="24">
        <f t="shared" ref="DO71" si="113">SUM(DO9:DO70)</f>
        <v>3368</v>
      </c>
      <c r="DP71" s="24">
        <f t="shared" ref="DP71" si="114">SUM(DP9:DP70)</f>
        <v>13309</v>
      </c>
      <c r="DQ71" s="24">
        <f t="shared" ref="DQ71" si="115">SUM(DQ9:DQ70)</f>
        <v>2661</v>
      </c>
      <c r="DR71" s="24">
        <f t="shared" ref="DR71" si="116">SUM(DR9:DR70)</f>
        <v>0</v>
      </c>
      <c r="DS71" s="24">
        <f t="shared" ref="DS71" si="117">SUM(DS9:DS70)</f>
        <v>1647</v>
      </c>
      <c r="DT71" s="24">
        <f t="shared" ref="DT71" si="118">SUM(DT9:DT70)</f>
        <v>6770</v>
      </c>
      <c r="DU71" s="24">
        <f t="shared" ref="DU71" si="119">SUM(DU9:DU70)</f>
        <v>401</v>
      </c>
      <c r="DV71" s="24">
        <f t="shared" ref="DV71" si="120">SUM(DV9:DV70)</f>
        <v>1050</v>
      </c>
      <c r="DW71" s="24">
        <f t="shared" ref="DW71" si="121">SUM(DW9:DW70)</f>
        <v>1000</v>
      </c>
      <c r="DX71" s="24">
        <f t="shared" ref="DX71" si="122">SUM(DX9:DX70)</f>
        <v>0</v>
      </c>
      <c r="DY71" s="24">
        <f t="shared" ref="DY71" si="123">SUM(DY9:DY70)</f>
        <v>200</v>
      </c>
      <c r="DZ71" s="24">
        <f t="shared" ref="DZ71" si="124">SUM(DZ9:DZ70)</f>
        <v>180</v>
      </c>
      <c r="EA71" s="24">
        <f t="shared" ref="EA71" si="125">SUM(EA9:EA70)</f>
        <v>209</v>
      </c>
      <c r="EB71" s="24">
        <f t="shared" ref="EB71" si="126">SUM(EB9:EB70)</f>
        <v>114</v>
      </c>
      <c r="EC71" s="24">
        <f t="shared" ref="EC71" si="127">SUM(EC9:EC70)</f>
        <v>0</v>
      </c>
      <c r="ED71" s="24">
        <f t="shared" ref="ED71" si="128">SUM(ED9:ED70)</f>
        <v>1654</v>
      </c>
      <c r="EE71" s="24">
        <f t="shared" ref="EE71" si="129">SUM(EE9:EE70)</f>
        <v>2660</v>
      </c>
      <c r="EF71" s="24">
        <f t="shared" ref="EF71" si="130">SUM(EF9:EF70)</f>
        <v>9501</v>
      </c>
      <c r="EG71" s="24">
        <f t="shared" ref="EG71" si="131">SUM(EG9:EG70)</f>
        <v>1153</v>
      </c>
      <c r="EH71" s="24">
        <f t="shared" ref="EH71" si="132">SUM(EH9:EH70)</f>
        <v>427</v>
      </c>
      <c r="EI71" s="24">
        <f t="shared" ref="EI71" si="133">SUM(EI9:EI70)</f>
        <v>2289</v>
      </c>
      <c r="EJ71" s="24">
        <f t="shared" ref="EJ71" si="134">SUM(EJ9:EJ70)</f>
        <v>239</v>
      </c>
      <c r="EK71" s="24">
        <f t="shared" ref="EK71" si="135">SUM(EK9:EK70)</f>
        <v>397</v>
      </c>
      <c r="EL71" s="24">
        <f t="shared" ref="EL71" si="136">SUM(EL9:EL70)</f>
        <v>158</v>
      </c>
      <c r="EM71" s="24">
        <f t="shared" ref="EM71" si="137">SUM(EM9:EM70)</f>
        <v>118</v>
      </c>
      <c r="EN71" s="24">
        <f t="shared" ref="EN71" si="138">SUM(EN9:EN70)</f>
        <v>0</v>
      </c>
      <c r="EO71" s="24">
        <f t="shared" ref="EO71" si="139">SUM(EO9:EO70)</f>
        <v>395</v>
      </c>
      <c r="EP71" s="24">
        <f t="shared" ref="EP71" si="140">SUM(EP9:EP70)</f>
        <v>300</v>
      </c>
      <c r="EQ71" s="31">
        <f t="shared" ref="EQ71" si="141">SUM(EQ9:EQ70)</f>
        <v>460529</v>
      </c>
      <c r="ER71" s="62"/>
    </row>
    <row r="72" spans="1:148">
      <c r="AD72" s="12"/>
      <c r="BR72" s="12"/>
      <c r="BX72" s="12"/>
      <c r="CD72" s="12"/>
    </row>
    <row r="73" spans="1:148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</row>
    <row r="74" spans="1:148" s="33" customFormat="1">
      <c r="B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2"/>
    </row>
  </sheetData>
  <autoFilter ref="A7:ER71"/>
  <mergeCells count="8">
    <mergeCell ref="CB5:DN5"/>
    <mergeCell ref="DO5:EQ5"/>
    <mergeCell ref="Q1:AB1"/>
    <mergeCell ref="B4:C4"/>
    <mergeCell ref="A5:A7"/>
    <mergeCell ref="B5:B8"/>
    <mergeCell ref="C5:C8"/>
    <mergeCell ref="D5:BO5"/>
  </mergeCells>
  <pageMargins left="0.39370078740157483" right="0.39370078740157483" top="0.39370078740157483" bottom="0.3937007874015748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showZeros="0" zoomScale="110" zoomScaleNormal="110" zoomScaleSheetLayoutView="90" workbookViewId="0">
      <pane xSplit="3" ySplit="4" topLeftCell="M29" activePane="bottomRight" state="frozen"/>
      <selection pane="topRight" activeCell="D1" sqref="D1"/>
      <selection pane="bottomLeft" activeCell="A5" sqref="A5"/>
      <selection pane="bottomRight" activeCell="Z34" sqref="Z34"/>
    </sheetView>
  </sheetViews>
  <sheetFormatPr defaultRowHeight="15"/>
  <cols>
    <col min="1" max="1" width="27.42578125" style="71" customWidth="1"/>
    <col min="2" max="2" width="21" style="71" customWidth="1"/>
    <col min="3" max="3" width="10.28515625" style="71" customWidth="1"/>
    <col min="4" max="6" width="14.7109375" style="72" customWidth="1"/>
    <col min="7" max="7" width="14.7109375" style="91" customWidth="1"/>
    <col min="8" max="12" width="14.7109375" style="72" customWidth="1"/>
    <col min="13" max="13" width="17.140625" style="85" customWidth="1"/>
    <col min="14" max="14" width="17.5703125" style="70" customWidth="1"/>
    <col min="15" max="15" width="11.42578125" style="70" bestFit="1" customWidth="1"/>
    <col min="16" max="16" width="15.28515625" style="66" customWidth="1"/>
    <col min="17" max="17" width="15.140625" style="66" customWidth="1"/>
    <col min="18" max="18" width="10" style="66" bestFit="1" customWidth="1"/>
    <col min="19" max="19" width="14.140625" style="66" customWidth="1"/>
    <col min="20" max="20" width="14.7109375" style="66" customWidth="1"/>
    <col min="21" max="22" width="11.7109375" style="66" customWidth="1"/>
    <col min="23" max="23" width="10.5703125" style="66" customWidth="1"/>
    <col min="24" max="16384" width="9.140625" style="66"/>
  </cols>
  <sheetData>
    <row r="1" spans="1:24" ht="34.5" customHeight="1">
      <c r="A1" s="69"/>
      <c r="B1" s="69"/>
      <c r="C1" s="69"/>
      <c r="D1" s="131" t="s">
        <v>375</v>
      </c>
      <c r="E1" s="131"/>
      <c r="F1" s="131"/>
      <c r="G1" s="131"/>
      <c r="H1" s="131"/>
      <c r="I1" s="131"/>
      <c r="J1" s="131"/>
      <c r="K1" s="131"/>
      <c r="L1" s="131"/>
      <c r="M1" s="131"/>
    </row>
    <row r="2" spans="1:24">
      <c r="E2" s="132" t="s">
        <v>376</v>
      </c>
      <c r="F2" s="132"/>
      <c r="G2" s="132"/>
      <c r="H2" s="132"/>
      <c r="I2" s="132"/>
      <c r="J2" s="132"/>
      <c r="K2" s="132"/>
      <c r="L2" s="132"/>
      <c r="M2" s="132"/>
    </row>
    <row r="3" spans="1:24" s="73" customFormat="1" ht="13.5" customHeight="1">
      <c r="A3" s="133" t="s">
        <v>176</v>
      </c>
      <c r="B3" s="133" t="s">
        <v>377</v>
      </c>
      <c r="C3" s="135" t="s">
        <v>378</v>
      </c>
      <c r="D3" s="36">
        <v>1</v>
      </c>
      <c r="E3" s="36">
        <v>2</v>
      </c>
      <c r="F3" s="36">
        <v>9</v>
      </c>
      <c r="G3" s="6">
        <v>100</v>
      </c>
      <c r="H3" s="36">
        <v>103</v>
      </c>
      <c r="I3" s="36">
        <v>123</v>
      </c>
      <c r="J3" s="36">
        <v>125</v>
      </c>
      <c r="K3" s="36">
        <v>143</v>
      </c>
      <c r="L3" s="36">
        <v>145</v>
      </c>
      <c r="M3" s="36">
        <v>147</v>
      </c>
      <c r="N3" s="36">
        <v>170</v>
      </c>
      <c r="O3" s="36">
        <v>180</v>
      </c>
      <c r="P3" s="36">
        <v>284</v>
      </c>
      <c r="Q3" s="36">
        <v>300</v>
      </c>
      <c r="R3" s="36">
        <v>313</v>
      </c>
      <c r="S3" s="36">
        <v>326</v>
      </c>
      <c r="T3" s="36">
        <v>329</v>
      </c>
      <c r="U3" s="36">
        <v>338</v>
      </c>
      <c r="V3" s="36">
        <v>395</v>
      </c>
      <c r="W3" s="36">
        <v>628</v>
      </c>
      <c r="X3" s="129" t="s">
        <v>11</v>
      </c>
    </row>
    <row r="4" spans="1:24" s="73" customFormat="1" ht="90" customHeight="1">
      <c r="A4" s="134"/>
      <c r="B4" s="134"/>
      <c r="C4" s="135"/>
      <c r="D4" s="57" t="s">
        <v>25</v>
      </c>
      <c r="E4" s="57" t="s">
        <v>26</v>
      </c>
      <c r="F4" s="57" t="s">
        <v>29</v>
      </c>
      <c r="G4" s="88" t="s">
        <v>31</v>
      </c>
      <c r="H4" s="57" t="s">
        <v>32</v>
      </c>
      <c r="I4" s="57" t="s">
        <v>379</v>
      </c>
      <c r="J4" s="74" t="s">
        <v>43</v>
      </c>
      <c r="K4" s="57" t="s">
        <v>51</v>
      </c>
      <c r="L4" s="57" t="s">
        <v>52</v>
      </c>
      <c r="M4" s="57" t="s">
        <v>53</v>
      </c>
      <c r="N4" s="57" t="s">
        <v>57</v>
      </c>
      <c r="O4" s="57" t="s">
        <v>59</v>
      </c>
      <c r="P4" s="57" t="s">
        <v>90</v>
      </c>
      <c r="Q4" s="57" t="s">
        <v>92</v>
      </c>
      <c r="R4" s="57" t="s">
        <v>93</v>
      </c>
      <c r="S4" s="57" t="s">
        <v>97</v>
      </c>
      <c r="T4" s="57" t="s">
        <v>99</v>
      </c>
      <c r="U4" s="57" t="s">
        <v>104</v>
      </c>
      <c r="V4" s="87" t="s">
        <v>483</v>
      </c>
      <c r="W4" s="57" t="s">
        <v>145</v>
      </c>
      <c r="X4" s="130"/>
    </row>
    <row r="5" spans="1:24" s="79" customFormat="1" ht="33.75" customHeight="1">
      <c r="A5" s="75" t="s">
        <v>380</v>
      </c>
      <c r="B5" s="76" t="s">
        <v>381</v>
      </c>
      <c r="C5" s="77">
        <v>1</v>
      </c>
      <c r="D5" s="67">
        <v>14</v>
      </c>
      <c r="E5" s="67">
        <v>0</v>
      </c>
      <c r="F5" s="67">
        <v>0</v>
      </c>
      <c r="G5" s="89">
        <v>0</v>
      </c>
      <c r="H5" s="67">
        <v>0</v>
      </c>
      <c r="I5" s="67"/>
      <c r="J5" s="67">
        <v>0</v>
      </c>
      <c r="K5" s="67">
        <v>17</v>
      </c>
      <c r="L5" s="67"/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/>
      <c r="W5" s="67">
        <v>0</v>
      </c>
      <c r="X5" s="78">
        <f>SUM(D5:W5)</f>
        <v>31</v>
      </c>
    </row>
    <row r="6" spans="1:24" s="79" customFormat="1" ht="15" customHeight="1">
      <c r="A6" s="75" t="s">
        <v>380</v>
      </c>
      <c r="B6" s="76" t="s">
        <v>382</v>
      </c>
      <c r="C6" s="77">
        <v>2</v>
      </c>
      <c r="D6" s="67">
        <v>2</v>
      </c>
      <c r="E6" s="67">
        <v>0</v>
      </c>
      <c r="F6" s="67">
        <v>0</v>
      </c>
      <c r="G6" s="89">
        <v>9</v>
      </c>
      <c r="H6" s="67">
        <v>0</v>
      </c>
      <c r="I6" s="67"/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/>
      <c r="W6" s="67">
        <v>0</v>
      </c>
      <c r="X6" s="78">
        <f t="shared" ref="X6:X46" si="0">SUM(D6:W6)</f>
        <v>11</v>
      </c>
    </row>
    <row r="7" spans="1:24" s="80" customFormat="1" ht="15" customHeight="1">
      <c r="A7" s="75" t="s">
        <v>363</v>
      </c>
      <c r="B7" s="76" t="s">
        <v>383</v>
      </c>
      <c r="C7" s="77">
        <v>3</v>
      </c>
      <c r="D7" s="67">
        <v>21</v>
      </c>
      <c r="E7" s="67">
        <v>0</v>
      </c>
      <c r="F7" s="67">
        <v>0</v>
      </c>
      <c r="G7" s="89">
        <v>0</v>
      </c>
      <c r="H7" s="67">
        <v>0</v>
      </c>
      <c r="I7" s="67">
        <v>1</v>
      </c>
      <c r="J7" s="67">
        <v>0</v>
      </c>
      <c r="K7" s="67">
        <v>19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77</v>
      </c>
      <c r="S7" s="67">
        <v>0</v>
      </c>
      <c r="T7" s="67">
        <v>0</v>
      </c>
      <c r="U7" s="67">
        <v>0</v>
      </c>
      <c r="V7" s="67"/>
      <c r="W7" s="67">
        <v>0</v>
      </c>
      <c r="X7" s="78">
        <f t="shared" si="0"/>
        <v>118</v>
      </c>
    </row>
    <row r="8" spans="1:24" ht="15" customHeight="1">
      <c r="A8" s="75" t="s">
        <v>363</v>
      </c>
      <c r="B8" s="76">
        <v>525</v>
      </c>
      <c r="C8" s="77">
        <v>4</v>
      </c>
      <c r="D8" s="67">
        <v>10</v>
      </c>
      <c r="E8" s="67">
        <v>0</v>
      </c>
      <c r="F8" s="67">
        <v>0</v>
      </c>
      <c r="G8" s="89">
        <v>0</v>
      </c>
      <c r="H8" s="67">
        <v>0</v>
      </c>
      <c r="I8" s="67"/>
      <c r="J8" s="67">
        <v>0</v>
      </c>
      <c r="K8" s="67">
        <v>43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13</v>
      </c>
      <c r="S8" s="67">
        <v>0</v>
      </c>
      <c r="T8" s="67">
        <v>0</v>
      </c>
      <c r="U8" s="67">
        <v>0</v>
      </c>
      <c r="V8" s="67"/>
      <c r="W8" s="67">
        <v>0</v>
      </c>
      <c r="X8" s="78">
        <f t="shared" si="0"/>
        <v>66</v>
      </c>
    </row>
    <row r="9" spans="1:24" ht="15" customHeight="1">
      <c r="A9" s="75" t="s">
        <v>341</v>
      </c>
      <c r="B9" s="76" t="s">
        <v>384</v>
      </c>
      <c r="C9" s="77">
        <v>5</v>
      </c>
      <c r="D9" s="67">
        <v>8</v>
      </c>
      <c r="E9" s="67">
        <v>0</v>
      </c>
      <c r="F9" s="67">
        <v>0</v>
      </c>
      <c r="G9" s="89">
        <v>0</v>
      </c>
      <c r="H9" s="67">
        <v>0</v>
      </c>
      <c r="I9" s="67"/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/>
      <c r="W9" s="67">
        <v>0</v>
      </c>
      <c r="X9" s="78">
        <f t="shared" si="0"/>
        <v>8</v>
      </c>
    </row>
    <row r="10" spans="1:24" ht="15" customHeight="1">
      <c r="A10" s="75" t="s">
        <v>345</v>
      </c>
      <c r="B10" s="76" t="s">
        <v>385</v>
      </c>
      <c r="C10" s="77">
        <v>6</v>
      </c>
      <c r="D10" s="67">
        <v>0</v>
      </c>
      <c r="E10" s="67">
        <v>0</v>
      </c>
      <c r="F10" s="67">
        <v>0</v>
      </c>
      <c r="G10" s="89">
        <v>0</v>
      </c>
      <c r="H10" s="67">
        <v>0</v>
      </c>
      <c r="I10" s="67"/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</v>
      </c>
      <c r="V10" s="67"/>
      <c r="W10" s="67">
        <v>0</v>
      </c>
      <c r="X10" s="78">
        <f t="shared" si="0"/>
        <v>1</v>
      </c>
    </row>
    <row r="11" spans="1:24" ht="15" hidden="1" customHeight="1">
      <c r="A11" s="75" t="s">
        <v>345</v>
      </c>
      <c r="B11" s="76">
        <v>49</v>
      </c>
      <c r="C11" s="77">
        <v>7</v>
      </c>
      <c r="D11" s="67">
        <v>0</v>
      </c>
      <c r="E11" s="67">
        <v>0</v>
      </c>
      <c r="F11" s="67">
        <v>0</v>
      </c>
      <c r="G11" s="89">
        <v>0</v>
      </c>
      <c r="H11" s="67">
        <v>0</v>
      </c>
      <c r="I11" s="67"/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/>
      <c r="W11" s="67">
        <v>0</v>
      </c>
      <c r="X11" s="78">
        <f t="shared" si="0"/>
        <v>0</v>
      </c>
    </row>
    <row r="12" spans="1:24" ht="29.25" hidden="1" customHeight="1">
      <c r="A12" s="75" t="s">
        <v>386</v>
      </c>
      <c r="B12" s="76" t="s">
        <v>387</v>
      </c>
      <c r="C12" s="77">
        <v>8</v>
      </c>
      <c r="D12" s="67">
        <v>0</v>
      </c>
      <c r="E12" s="67">
        <v>0</v>
      </c>
      <c r="F12" s="67">
        <v>0</v>
      </c>
      <c r="G12" s="89">
        <v>0</v>
      </c>
      <c r="H12" s="67">
        <v>0</v>
      </c>
      <c r="I12" s="67"/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/>
      <c r="W12" s="67">
        <v>0</v>
      </c>
      <c r="X12" s="78">
        <f t="shared" si="0"/>
        <v>0</v>
      </c>
    </row>
    <row r="13" spans="1:24" ht="15" hidden="1" customHeight="1">
      <c r="A13" s="75" t="s">
        <v>388</v>
      </c>
      <c r="B13" s="76" t="s">
        <v>389</v>
      </c>
      <c r="C13" s="77">
        <v>9</v>
      </c>
      <c r="D13" s="67">
        <v>0</v>
      </c>
      <c r="E13" s="67">
        <v>0</v>
      </c>
      <c r="F13" s="67">
        <v>0</v>
      </c>
      <c r="G13" s="89">
        <v>0</v>
      </c>
      <c r="H13" s="67">
        <v>0</v>
      </c>
      <c r="I13" s="67"/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/>
      <c r="W13" s="67">
        <v>0</v>
      </c>
      <c r="X13" s="78">
        <f t="shared" si="0"/>
        <v>0</v>
      </c>
    </row>
    <row r="14" spans="1:24" ht="15" customHeight="1">
      <c r="A14" s="75" t="s">
        <v>354</v>
      </c>
      <c r="B14" s="76" t="s">
        <v>390</v>
      </c>
      <c r="C14" s="77">
        <v>10</v>
      </c>
      <c r="D14" s="67">
        <v>18</v>
      </c>
      <c r="E14" s="67">
        <v>0</v>
      </c>
      <c r="F14" s="67">
        <v>0</v>
      </c>
      <c r="G14" s="89">
        <v>15</v>
      </c>
      <c r="H14" s="67">
        <v>0</v>
      </c>
      <c r="I14" s="67"/>
      <c r="J14" s="67">
        <v>0</v>
      </c>
      <c r="K14" s="67">
        <v>0</v>
      </c>
      <c r="L14" s="67">
        <v>0</v>
      </c>
      <c r="M14" s="67">
        <v>21</v>
      </c>
      <c r="N14" s="67">
        <v>97</v>
      </c>
      <c r="O14" s="67">
        <v>0</v>
      </c>
      <c r="P14" s="67">
        <v>0</v>
      </c>
      <c r="Q14" s="67">
        <v>0</v>
      </c>
      <c r="R14" s="67">
        <v>0</v>
      </c>
      <c r="S14" s="67">
        <v>251</v>
      </c>
      <c r="T14" s="67">
        <v>0</v>
      </c>
      <c r="U14" s="67">
        <v>0</v>
      </c>
      <c r="V14" s="67"/>
      <c r="W14" s="67">
        <v>0</v>
      </c>
      <c r="X14" s="78">
        <f t="shared" si="0"/>
        <v>402</v>
      </c>
    </row>
    <row r="15" spans="1:24" ht="15" hidden="1" customHeight="1">
      <c r="A15" s="75" t="s">
        <v>354</v>
      </c>
      <c r="B15" s="76">
        <v>87</v>
      </c>
      <c r="C15" s="77">
        <v>11</v>
      </c>
      <c r="D15" s="67">
        <v>0</v>
      </c>
      <c r="E15" s="67">
        <v>0</v>
      </c>
      <c r="F15" s="67">
        <v>0</v>
      </c>
      <c r="G15" s="89">
        <v>0</v>
      </c>
      <c r="H15" s="67">
        <v>0</v>
      </c>
      <c r="I15" s="67"/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/>
      <c r="W15" s="67">
        <v>0</v>
      </c>
      <c r="X15" s="78">
        <f t="shared" si="0"/>
        <v>0</v>
      </c>
    </row>
    <row r="16" spans="1:24" ht="15" customHeight="1">
      <c r="A16" s="75" t="s">
        <v>354</v>
      </c>
      <c r="B16" s="76">
        <v>486</v>
      </c>
      <c r="C16" s="77">
        <v>12</v>
      </c>
      <c r="D16" s="67">
        <v>0</v>
      </c>
      <c r="E16" s="67">
        <v>0</v>
      </c>
      <c r="F16" s="67">
        <v>0</v>
      </c>
      <c r="G16" s="89">
        <v>0</v>
      </c>
      <c r="H16" s="67">
        <v>0</v>
      </c>
      <c r="I16" s="67"/>
      <c r="J16" s="67">
        <v>0</v>
      </c>
      <c r="K16" s="67">
        <v>0</v>
      </c>
      <c r="L16" s="67">
        <v>0</v>
      </c>
      <c r="M16" s="67">
        <v>7</v>
      </c>
      <c r="N16" s="67">
        <v>4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/>
      <c r="W16" s="67">
        <v>0</v>
      </c>
      <c r="X16" s="78">
        <f t="shared" si="0"/>
        <v>11</v>
      </c>
    </row>
    <row r="17" spans="1:24" ht="15" customHeight="1">
      <c r="A17" s="75" t="s">
        <v>354</v>
      </c>
      <c r="B17" s="76">
        <v>487</v>
      </c>
      <c r="C17" s="77">
        <v>13</v>
      </c>
      <c r="D17" s="67">
        <v>3</v>
      </c>
      <c r="E17" s="67">
        <v>0</v>
      </c>
      <c r="F17" s="67">
        <v>0</v>
      </c>
      <c r="G17" s="89">
        <v>1</v>
      </c>
      <c r="H17" s="67">
        <v>0</v>
      </c>
      <c r="I17" s="67"/>
      <c r="J17" s="67">
        <v>0</v>
      </c>
      <c r="K17" s="67">
        <v>0</v>
      </c>
      <c r="L17" s="67">
        <v>0</v>
      </c>
      <c r="M17" s="67">
        <v>5</v>
      </c>
      <c r="N17" s="67">
        <v>5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/>
      <c r="W17" s="67">
        <v>0</v>
      </c>
      <c r="X17" s="78">
        <f>SUM(D17:W17)</f>
        <v>14</v>
      </c>
    </row>
    <row r="18" spans="1:24" ht="15" customHeight="1">
      <c r="A18" s="75" t="s">
        <v>350</v>
      </c>
      <c r="B18" s="76" t="s">
        <v>391</v>
      </c>
      <c r="C18" s="77">
        <v>14</v>
      </c>
      <c r="D18" s="67">
        <v>40</v>
      </c>
      <c r="E18" s="67">
        <v>0</v>
      </c>
      <c r="F18" s="67">
        <v>0</v>
      </c>
      <c r="G18" s="89">
        <v>0</v>
      </c>
      <c r="H18" s="67">
        <v>0</v>
      </c>
      <c r="I18" s="67"/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/>
      <c r="W18" s="67">
        <v>0</v>
      </c>
      <c r="X18" s="78">
        <f t="shared" si="0"/>
        <v>40</v>
      </c>
    </row>
    <row r="19" spans="1:24" ht="15" customHeight="1">
      <c r="A19" s="75" t="s">
        <v>350</v>
      </c>
      <c r="B19" s="76" t="s">
        <v>392</v>
      </c>
      <c r="C19" s="77">
        <v>15</v>
      </c>
      <c r="D19" s="67">
        <v>48</v>
      </c>
      <c r="E19" s="67">
        <v>0</v>
      </c>
      <c r="F19" s="67">
        <v>0</v>
      </c>
      <c r="G19" s="89">
        <v>0</v>
      </c>
      <c r="H19" s="67">
        <v>0</v>
      </c>
      <c r="I19" s="67"/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67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/>
      <c r="W19" s="67">
        <v>0</v>
      </c>
      <c r="X19" s="78">
        <f t="shared" si="0"/>
        <v>115</v>
      </c>
    </row>
    <row r="20" spans="1:24" ht="15" customHeight="1">
      <c r="A20" s="75" t="s">
        <v>393</v>
      </c>
      <c r="B20" s="76" t="s">
        <v>394</v>
      </c>
      <c r="C20" s="77">
        <v>16</v>
      </c>
      <c r="D20" s="67">
        <v>59</v>
      </c>
      <c r="E20" s="67">
        <v>50</v>
      </c>
      <c r="F20" s="67">
        <v>0</v>
      </c>
      <c r="G20" s="89">
        <v>47</v>
      </c>
      <c r="H20" s="67">
        <v>0</v>
      </c>
      <c r="I20" s="67"/>
      <c r="J20" s="67">
        <v>0</v>
      </c>
      <c r="K20" s="67">
        <v>54</v>
      </c>
      <c r="L20" s="67">
        <v>27</v>
      </c>
      <c r="M20" s="67">
        <v>55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/>
      <c r="W20" s="67">
        <v>0</v>
      </c>
      <c r="X20" s="78">
        <f t="shared" si="0"/>
        <v>292</v>
      </c>
    </row>
    <row r="21" spans="1:24" ht="15" hidden="1" customHeight="1">
      <c r="A21" s="75" t="s">
        <v>393</v>
      </c>
      <c r="B21" s="76" t="s">
        <v>395</v>
      </c>
      <c r="C21" s="77">
        <v>17</v>
      </c>
      <c r="D21" s="67">
        <v>0</v>
      </c>
      <c r="E21" s="67">
        <v>0</v>
      </c>
      <c r="F21" s="67">
        <v>0</v>
      </c>
      <c r="G21" s="89">
        <v>0</v>
      </c>
      <c r="H21" s="67">
        <v>0</v>
      </c>
      <c r="I21" s="67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/>
      <c r="W21" s="67">
        <v>0</v>
      </c>
      <c r="X21" s="78">
        <f t="shared" si="0"/>
        <v>0</v>
      </c>
    </row>
    <row r="22" spans="1:24" ht="15" customHeight="1">
      <c r="A22" s="75" t="s">
        <v>393</v>
      </c>
      <c r="B22" s="76">
        <v>356</v>
      </c>
      <c r="C22" s="77">
        <v>18</v>
      </c>
      <c r="D22" s="67">
        <v>35</v>
      </c>
      <c r="E22" s="67">
        <v>0</v>
      </c>
      <c r="F22" s="67">
        <v>0</v>
      </c>
      <c r="G22" s="89">
        <v>0</v>
      </c>
      <c r="H22" s="67">
        <v>101</v>
      </c>
      <c r="I22" s="67"/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6</v>
      </c>
      <c r="V22" s="67"/>
      <c r="W22" s="67">
        <v>43</v>
      </c>
      <c r="X22" s="78">
        <f t="shared" si="0"/>
        <v>185</v>
      </c>
    </row>
    <row r="23" spans="1:24" ht="15" customHeight="1">
      <c r="A23" s="75" t="s">
        <v>364</v>
      </c>
      <c r="B23" s="76" t="s">
        <v>396</v>
      </c>
      <c r="C23" s="77">
        <v>19</v>
      </c>
      <c r="D23" s="67">
        <v>47</v>
      </c>
      <c r="E23" s="67">
        <v>0</v>
      </c>
      <c r="F23" s="67">
        <v>0</v>
      </c>
      <c r="G23" s="89">
        <v>0</v>
      </c>
      <c r="H23" s="67">
        <v>0</v>
      </c>
      <c r="I23" s="67"/>
      <c r="J23" s="67">
        <v>0</v>
      </c>
      <c r="K23" s="67">
        <v>25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/>
      <c r="W23" s="67">
        <v>0</v>
      </c>
      <c r="X23" s="78">
        <f t="shared" si="0"/>
        <v>72</v>
      </c>
    </row>
    <row r="24" spans="1:24" ht="15" customHeight="1">
      <c r="A24" s="75" t="s">
        <v>364</v>
      </c>
      <c r="B24" s="76" t="s">
        <v>397</v>
      </c>
      <c r="C24" s="77">
        <v>20</v>
      </c>
      <c r="D24" s="67">
        <v>0</v>
      </c>
      <c r="E24" s="67">
        <v>0</v>
      </c>
      <c r="F24" s="67">
        <v>0</v>
      </c>
      <c r="G24" s="89">
        <v>0</v>
      </c>
      <c r="H24" s="67">
        <v>0</v>
      </c>
      <c r="I24" s="67"/>
      <c r="J24" s="67">
        <v>0</v>
      </c>
      <c r="K24" s="67">
        <v>3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/>
      <c r="W24" s="67">
        <v>0</v>
      </c>
      <c r="X24" s="78">
        <f t="shared" si="0"/>
        <v>3</v>
      </c>
    </row>
    <row r="25" spans="1:24" ht="26.25" customHeight="1">
      <c r="A25" s="75" t="s">
        <v>398</v>
      </c>
      <c r="B25" s="76" t="s">
        <v>399</v>
      </c>
      <c r="C25" s="77">
        <v>21</v>
      </c>
      <c r="D25" s="67">
        <v>671</v>
      </c>
      <c r="E25" s="67">
        <v>0</v>
      </c>
      <c r="F25" s="67">
        <v>0</v>
      </c>
      <c r="G25" s="89">
        <v>0</v>
      </c>
      <c r="H25" s="67">
        <v>0</v>
      </c>
      <c r="I25" s="67"/>
      <c r="J25" s="67">
        <v>0</v>
      </c>
      <c r="K25" s="67">
        <v>0</v>
      </c>
      <c r="L25" s="67">
        <v>199</v>
      </c>
      <c r="M25" s="67">
        <v>0</v>
      </c>
      <c r="N25" s="67">
        <v>0</v>
      </c>
      <c r="O25" s="67">
        <v>0</v>
      </c>
      <c r="P25" s="67">
        <v>0</v>
      </c>
      <c r="Q25" s="67">
        <v>1014</v>
      </c>
      <c r="R25" s="67">
        <v>0</v>
      </c>
      <c r="S25" s="67">
        <v>0</v>
      </c>
      <c r="T25" s="67">
        <v>0</v>
      </c>
      <c r="U25" s="67">
        <v>0</v>
      </c>
      <c r="V25" s="67"/>
      <c r="W25" s="67">
        <v>0</v>
      </c>
      <c r="X25" s="78">
        <f t="shared" si="0"/>
        <v>1884</v>
      </c>
    </row>
    <row r="26" spans="1:24" ht="15" customHeight="1">
      <c r="A26" s="75" t="s">
        <v>398</v>
      </c>
      <c r="B26" s="76" t="s">
        <v>400</v>
      </c>
      <c r="C26" s="77">
        <v>22</v>
      </c>
      <c r="D26" s="67">
        <v>13</v>
      </c>
      <c r="E26" s="67">
        <v>0</v>
      </c>
      <c r="F26" s="67">
        <v>0</v>
      </c>
      <c r="G26" s="89">
        <v>0</v>
      </c>
      <c r="H26" s="67">
        <v>0</v>
      </c>
      <c r="I26" s="67"/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11</v>
      </c>
      <c r="R26" s="67">
        <v>0</v>
      </c>
      <c r="S26" s="67">
        <v>0</v>
      </c>
      <c r="T26" s="67">
        <v>0</v>
      </c>
      <c r="U26" s="67">
        <v>0</v>
      </c>
      <c r="V26" s="67"/>
      <c r="W26" s="67">
        <v>0</v>
      </c>
      <c r="X26" s="78">
        <f t="shared" si="0"/>
        <v>24</v>
      </c>
    </row>
    <row r="27" spans="1:24" ht="15" hidden="1" customHeight="1">
      <c r="A27" s="75" t="s">
        <v>347</v>
      </c>
      <c r="B27" s="76" t="s">
        <v>401</v>
      </c>
      <c r="C27" s="77">
        <v>23</v>
      </c>
      <c r="D27" s="67">
        <v>0</v>
      </c>
      <c r="E27" s="67">
        <v>0</v>
      </c>
      <c r="F27" s="67">
        <v>0</v>
      </c>
      <c r="G27" s="89">
        <v>0</v>
      </c>
      <c r="H27" s="67">
        <v>0</v>
      </c>
      <c r="I27" s="67"/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/>
      <c r="W27" s="67">
        <v>0</v>
      </c>
      <c r="X27" s="78">
        <f t="shared" si="0"/>
        <v>0</v>
      </c>
    </row>
    <row r="28" spans="1:24" ht="15" hidden="1" customHeight="1">
      <c r="A28" s="75" t="s">
        <v>347</v>
      </c>
      <c r="B28" s="76" t="s">
        <v>402</v>
      </c>
      <c r="C28" s="77">
        <v>24</v>
      </c>
      <c r="D28" s="67">
        <v>0</v>
      </c>
      <c r="E28" s="67">
        <v>0</v>
      </c>
      <c r="F28" s="67">
        <v>0</v>
      </c>
      <c r="G28" s="89">
        <v>0</v>
      </c>
      <c r="H28" s="67">
        <v>0</v>
      </c>
      <c r="I28" s="67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/>
      <c r="W28" s="67">
        <v>0</v>
      </c>
      <c r="X28" s="78">
        <f t="shared" si="0"/>
        <v>0</v>
      </c>
    </row>
    <row r="29" spans="1:24" ht="15" customHeight="1">
      <c r="A29" s="75" t="s">
        <v>347</v>
      </c>
      <c r="B29" s="76">
        <v>526</v>
      </c>
      <c r="C29" s="77">
        <v>25</v>
      </c>
      <c r="D29" s="67">
        <v>0</v>
      </c>
      <c r="E29" s="67">
        <v>0</v>
      </c>
      <c r="F29" s="67">
        <v>0</v>
      </c>
      <c r="G29" s="89">
        <v>0</v>
      </c>
      <c r="H29" s="67">
        <v>0</v>
      </c>
      <c r="I29" s="67"/>
      <c r="J29" s="67">
        <v>0</v>
      </c>
      <c r="K29" s="67">
        <v>0</v>
      </c>
      <c r="L29" s="67">
        <v>0</v>
      </c>
      <c r="M29" s="67">
        <v>34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/>
      <c r="W29" s="67">
        <v>0</v>
      </c>
      <c r="X29" s="78">
        <f t="shared" si="0"/>
        <v>34</v>
      </c>
    </row>
    <row r="30" spans="1:24" ht="15" customHeight="1">
      <c r="A30" s="75" t="s">
        <v>340</v>
      </c>
      <c r="B30" s="76" t="s">
        <v>403</v>
      </c>
      <c r="C30" s="77">
        <v>26</v>
      </c>
      <c r="D30" s="67">
        <v>100</v>
      </c>
      <c r="E30" s="67">
        <v>0</v>
      </c>
      <c r="F30" s="67">
        <v>0</v>
      </c>
      <c r="G30" s="89">
        <v>0</v>
      </c>
      <c r="H30" s="67">
        <v>0</v>
      </c>
      <c r="I30" s="67"/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79</v>
      </c>
      <c r="S30" s="67">
        <v>0</v>
      </c>
      <c r="T30" s="67">
        <v>0</v>
      </c>
      <c r="U30" s="67">
        <v>330</v>
      </c>
      <c r="V30" s="67">
        <v>40</v>
      </c>
      <c r="W30" s="67">
        <v>0</v>
      </c>
      <c r="X30" s="78">
        <f t="shared" si="0"/>
        <v>549</v>
      </c>
    </row>
    <row r="31" spans="1:24" ht="15" customHeight="1">
      <c r="A31" s="75" t="s">
        <v>404</v>
      </c>
      <c r="B31" s="76">
        <v>498</v>
      </c>
      <c r="C31" s="77">
        <v>27</v>
      </c>
      <c r="D31" s="67">
        <v>20</v>
      </c>
      <c r="E31" s="67">
        <v>0</v>
      </c>
      <c r="F31" s="67">
        <f>8-3</f>
        <v>5</v>
      </c>
      <c r="G31" s="89">
        <v>29</v>
      </c>
      <c r="H31" s="67">
        <v>0</v>
      </c>
      <c r="I31" s="67"/>
      <c r="J31" s="67">
        <v>0</v>
      </c>
      <c r="K31" s="67">
        <v>0</v>
      </c>
      <c r="L31" s="67">
        <v>0</v>
      </c>
      <c r="M31" s="67">
        <v>10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/>
      <c r="W31" s="67">
        <v>0</v>
      </c>
      <c r="X31" s="78">
        <f t="shared" si="0"/>
        <v>64</v>
      </c>
    </row>
    <row r="32" spans="1:24" s="79" customFormat="1" ht="15" customHeight="1">
      <c r="A32" s="75" t="s">
        <v>404</v>
      </c>
      <c r="B32" s="76">
        <v>499</v>
      </c>
      <c r="C32" s="77">
        <v>28</v>
      </c>
      <c r="D32" s="67">
        <v>25</v>
      </c>
      <c r="E32" s="67">
        <v>0</v>
      </c>
      <c r="F32" s="67">
        <f>92-12</f>
        <v>80</v>
      </c>
      <c r="G32" s="89">
        <v>13</v>
      </c>
      <c r="H32" s="67">
        <v>0</v>
      </c>
      <c r="I32" s="67"/>
      <c r="J32" s="67">
        <v>0</v>
      </c>
      <c r="K32" s="67">
        <v>0</v>
      </c>
      <c r="L32" s="67">
        <v>0</v>
      </c>
      <c r="M32" s="67">
        <v>1568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/>
      <c r="W32" s="67">
        <v>0</v>
      </c>
      <c r="X32" s="78">
        <f t="shared" si="0"/>
        <v>1686</v>
      </c>
    </row>
    <row r="33" spans="1:25" ht="15" customHeight="1">
      <c r="A33" s="75" t="s">
        <v>404</v>
      </c>
      <c r="B33" s="77">
        <v>500</v>
      </c>
      <c r="C33" s="77">
        <v>29</v>
      </c>
      <c r="D33" s="67">
        <v>0</v>
      </c>
      <c r="E33" s="67">
        <v>0</v>
      </c>
      <c r="F33" s="67">
        <f>154+25</f>
        <v>179</v>
      </c>
      <c r="G33" s="89">
        <v>3</v>
      </c>
      <c r="H33" s="67">
        <v>0</v>
      </c>
      <c r="I33" s="67"/>
      <c r="J33" s="67">
        <v>0</v>
      </c>
      <c r="K33" s="67">
        <v>0</v>
      </c>
      <c r="L33" s="67">
        <v>0</v>
      </c>
      <c r="M33" s="67">
        <v>124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/>
      <c r="W33" s="67">
        <v>0</v>
      </c>
      <c r="X33" s="78">
        <f t="shared" si="0"/>
        <v>306</v>
      </c>
    </row>
    <row r="34" spans="1:25" ht="15" customHeight="1">
      <c r="A34" s="75" t="s">
        <v>404</v>
      </c>
      <c r="B34" s="77">
        <v>501</v>
      </c>
      <c r="C34" s="77">
        <v>30</v>
      </c>
      <c r="D34" s="67">
        <v>0</v>
      </c>
      <c r="E34" s="67">
        <v>0</v>
      </c>
      <c r="F34" s="67">
        <v>0</v>
      </c>
      <c r="G34" s="89">
        <v>0</v>
      </c>
      <c r="H34" s="67">
        <v>0</v>
      </c>
      <c r="I34" s="67"/>
      <c r="J34" s="67">
        <v>0</v>
      </c>
      <c r="K34" s="67">
        <v>0</v>
      </c>
      <c r="L34" s="67">
        <v>0</v>
      </c>
      <c r="M34" s="67">
        <v>1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/>
      <c r="W34" s="67">
        <v>0</v>
      </c>
      <c r="X34" s="78">
        <f t="shared" si="0"/>
        <v>1</v>
      </c>
    </row>
    <row r="35" spans="1:25" ht="15" customHeight="1">
      <c r="A35" s="75" t="s">
        <v>404</v>
      </c>
      <c r="B35" s="77">
        <v>527</v>
      </c>
      <c r="C35" s="77">
        <v>31</v>
      </c>
      <c r="D35" s="67">
        <v>0</v>
      </c>
      <c r="E35" s="67">
        <v>0</v>
      </c>
      <c r="F35" s="67">
        <f>84+36</f>
        <v>120</v>
      </c>
      <c r="G35" s="89">
        <v>0</v>
      </c>
      <c r="H35" s="67">
        <v>0</v>
      </c>
      <c r="I35" s="67"/>
      <c r="J35" s="67">
        <v>0</v>
      </c>
      <c r="K35" s="67">
        <v>0</v>
      </c>
      <c r="L35" s="67">
        <v>0</v>
      </c>
      <c r="M35" s="67">
        <v>362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/>
      <c r="W35" s="67">
        <v>0</v>
      </c>
      <c r="X35" s="78">
        <f t="shared" si="0"/>
        <v>482</v>
      </c>
    </row>
    <row r="36" spans="1:25" ht="15" customHeight="1">
      <c r="A36" s="75" t="s">
        <v>357</v>
      </c>
      <c r="B36" s="77" t="s">
        <v>405</v>
      </c>
      <c r="C36" s="77">
        <v>32</v>
      </c>
      <c r="D36" s="67">
        <v>6</v>
      </c>
      <c r="E36" s="67">
        <v>0</v>
      </c>
      <c r="F36" s="67">
        <v>0</v>
      </c>
      <c r="G36" s="89">
        <v>0</v>
      </c>
      <c r="H36" s="67">
        <v>0</v>
      </c>
      <c r="I36" s="67"/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/>
      <c r="W36" s="67">
        <v>0</v>
      </c>
      <c r="X36" s="78">
        <f t="shared" si="0"/>
        <v>6</v>
      </c>
    </row>
    <row r="37" spans="1:25" ht="15" hidden="1" customHeight="1">
      <c r="A37" s="75" t="s">
        <v>357</v>
      </c>
      <c r="B37" s="77">
        <v>414</v>
      </c>
      <c r="C37" s="77">
        <v>33</v>
      </c>
      <c r="D37" s="67">
        <v>0</v>
      </c>
      <c r="E37" s="67">
        <v>0</v>
      </c>
      <c r="F37" s="67">
        <v>0</v>
      </c>
      <c r="G37" s="89">
        <v>0</v>
      </c>
      <c r="H37" s="67">
        <v>0</v>
      </c>
      <c r="I37" s="67"/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/>
      <c r="W37" s="67">
        <v>0</v>
      </c>
      <c r="X37" s="78">
        <f t="shared" si="0"/>
        <v>0</v>
      </c>
    </row>
    <row r="38" spans="1:25" ht="15" customHeight="1">
      <c r="A38" s="75" t="s">
        <v>406</v>
      </c>
      <c r="B38" s="77" t="s">
        <v>407</v>
      </c>
      <c r="C38" s="77">
        <v>34</v>
      </c>
      <c r="D38" s="67">
        <v>15</v>
      </c>
      <c r="E38" s="67">
        <v>0</v>
      </c>
      <c r="F38" s="67">
        <v>0</v>
      </c>
      <c r="G38" s="89">
        <v>0</v>
      </c>
      <c r="H38" s="67">
        <v>0</v>
      </c>
      <c r="I38" s="67"/>
      <c r="J38" s="67">
        <v>0</v>
      </c>
      <c r="K38" s="67">
        <v>0</v>
      </c>
      <c r="L38" s="67">
        <v>0</v>
      </c>
      <c r="M38" s="67">
        <v>0</v>
      </c>
      <c r="N38" s="67">
        <v>26</v>
      </c>
      <c r="O38" s="67">
        <v>0</v>
      </c>
      <c r="P38" s="67">
        <v>5</v>
      </c>
      <c r="Q38" s="67">
        <v>0</v>
      </c>
      <c r="R38" s="67">
        <v>1</v>
      </c>
      <c r="S38" s="67">
        <v>0</v>
      </c>
      <c r="T38" s="67">
        <f>13+1</f>
        <v>14</v>
      </c>
      <c r="U38" s="67">
        <v>0</v>
      </c>
      <c r="V38" s="67"/>
      <c r="W38" s="67">
        <v>0</v>
      </c>
      <c r="X38" s="78">
        <f t="shared" si="0"/>
        <v>61</v>
      </c>
    </row>
    <row r="39" spans="1:25" ht="15" customHeight="1">
      <c r="A39" s="75" t="s">
        <v>406</v>
      </c>
      <c r="B39" s="77">
        <v>417</v>
      </c>
      <c r="C39" s="77">
        <v>35</v>
      </c>
      <c r="D39" s="67">
        <v>0</v>
      </c>
      <c r="E39" s="67">
        <v>0</v>
      </c>
      <c r="F39" s="67">
        <v>0</v>
      </c>
      <c r="G39" s="89">
        <v>0</v>
      </c>
      <c r="H39" s="67">
        <v>0</v>
      </c>
      <c r="I39" s="67"/>
      <c r="J39" s="67">
        <v>0</v>
      </c>
      <c r="K39" s="67">
        <v>0</v>
      </c>
      <c r="L39" s="67">
        <v>0</v>
      </c>
      <c r="M39" s="67">
        <v>0</v>
      </c>
      <c r="N39" s="67">
        <v>10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/>
      <c r="W39" s="67">
        <v>0</v>
      </c>
      <c r="X39" s="78">
        <f t="shared" si="0"/>
        <v>10</v>
      </c>
    </row>
    <row r="40" spans="1:25" ht="15" customHeight="1">
      <c r="A40" s="75" t="s">
        <v>406</v>
      </c>
      <c r="B40" s="77" t="s">
        <v>408</v>
      </c>
      <c r="C40" s="77">
        <v>36</v>
      </c>
      <c r="D40" s="67">
        <v>8</v>
      </c>
      <c r="E40" s="67">
        <v>0</v>
      </c>
      <c r="F40" s="67">
        <v>0</v>
      </c>
      <c r="G40" s="89">
        <v>23</v>
      </c>
      <c r="H40" s="67">
        <v>0</v>
      </c>
      <c r="I40" s="67"/>
      <c r="J40" s="67">
        <v>0</v>
      </c>
      <c r="K40" s="67">
        <v>0</v>
      </c>
      <c r="L40" s="67">
        <v>0</v>
      </c>
      <c r="M40" s="67">
        <v>0</v>
      </c>
      <c r="N40" s="67">
        <v>303</v>
      </c>
      <c r="O40" s="67">
        <v>0</v>
      </c>
      <c r="P40" s="67">
        <v>168</v>
      </c>
      <c r="Q40" s="67">
        <v>0</v>
      </c>
      <c r="R40" s="67">
        <v>38</v>
      </c>
      <c r="S40" s="67">
        <v>0</v>
      </c>
      <c r="T40" s="67">
        <v>0</v>
      </c>
      <c r="U40" s="67">
        <v>0</v>
      </c>
      <c r="V40" s="67">
        <v>10</v>
      </c>
      <c r="W40" s="67">
        <v>0</v>
      </c>
      <c r="X40" s="78">
        <f t="shared" si="0"/>
        <v>550</v>
      </c>
    </row>
    <row r="41" spans="1:25" ht="15" customHeight="1">
      <c r="A41" s="75" t="s">
        <v>406</v>
      </c>
      <c r="B41" s="77">
        <v>429</v>
      </c>
      <c r="C41" s="77">
        <v>37</v>
      </c>
      <c r="D41" s="67">
        <v>0</v>
      </c>
      <c r="E41" s="67">
        <v>0</v>
      </c>
      <c r="F41" s="67">
        <v>0</v>
      </c>
      <c r="G41" s="89">
        <v>0</v>
      </c>
      <c r="H41" s="67">
        <v>0</v>
      </c>
      <c r="I41" s="67"/>
      <c r="J41" s="67">
        <v>0</v>
      </c>
      <c r="K41" s="67">
        <v>0</v>
      </c>
      <c r="L41" s="67">
        <v>0</v>
      </c>
      <c r="M41" s="67">
        <v>0</v>
      </c>
      <c r="N41" s="67">
        <v>1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/>
      <c r="W41" s="67">
        <v>0</v>
      </c>
      <c r="X41" s="78">
        <f t="shared" si="0"/>
        <v>1</v>
      </c>
    </row>
    <row r="42" spans="1:25" ht="35.25" customHeight="1">
      <c r="A42" s="75" t="s">
        <v>409</v>
      </c>
      <c r="B42" s="77" t="s">
        <v>410</v>
      </c>
      <c r="C42" s="77">
        <v>38</v>
      </c>
      <c r="D42" s="67">
        <v>47</v>
      </c>
      <c r="E42" s="67">
        <v>0</v>
      </c>
      <c r="F42" s="67">
        <v>0</v>
      </c>
      <c r="G42" s="89">
        <v>4</v>
      </c>
      <c r="H42" s="67">
        <v>0</v>
      </c>
      <c r="I42" s="67"/>
      <c r="J42" s="67">
        <v>0</v>
      </c>
      <c r="K42" s="67">
        <v>11</v>
      </c>
      <c r="L42" s="67">
        <v>53</v>
      </c>
      <c r="M42" s="67">
        <v>0</v>
      </c>
      <c r="N42" s="67">
        <v>0</v>
      </c>
      <c r="O42" s="67">
        <v>0</v>
      </c>
      <c r="P42" s="67">
        <v>22</v>
      </c>
      <c r="Q42" s="67">
        <v>0</v>
      </c>
      <c r="R42" s="67">
        <v>0</v>
      </c>
      <c r="S42" s="67">
        <v>0</v>
      </c>
      <c r="T42" s="67">
        <f>17+1</f>
        <v>18</v>
      </c>
      <c r="U42" s="67">
        <v>0</v>
      </c>
      <c r="V42" s="67"/>
      <c r="W42" s="67">
        <v>0</v>
      </c>
      <c r="X42" s="78">
        <f t="shared" si="0"/>
        <v>155</v>
      </c>
    </row>
    <row r="43" spans="1:25" ht="15" customHeight="1">
      <c r="A43" s="75" t="s">
        <v>409</v>
      </c>
      <c r="B43" s="77">
        <v>528</v>
      </c>
      <c r="C43" s="77">
        <v>39</v>
      </c>
      <c r="D43" s="67">
        <v>0</v>
      </c>
      <c r="E43" s="67">
        <v>0</v>
      </c>
      <c r="F43" s="67">
        <v>0</v>
      </c>
      <c r="G43" s="89">
        <v>0</v>
      </c>
      <c r="H43" s="67">
        <v>0</v>
      </c>
      <c r="I43" s="67">
        <v>1</v>
      </c>
      <c r="J43" s="67">
        <v>0</v>
      </c>
      <c r="K43" s="67">
        <v>16</v>
      </c>
      <c r="L43" s="67">
        <v>0</v>
      </c>
      <c r="M43" s="67">
        <v>0</v>
      </c>
      <c r="N43" s="67">
        <v>0</v>
      </c>
      <c r="O43" s="67">
        <v>0</v>
      </c>
      <c r="P43" s="67">
        <v>1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/>
      <c r="W43" s="67">
        <v>0</v>
      </c>
      <c r="X43" s="78">
        <f t="shared" si="0"/>
        <v>18</v>
      </c>
    </row>
    <row r="44" spans="1:25" ht="15" customHeight="1">
      <c r="A44" s="75" t="s">
        <v>411</v>
      </c>
      <c r="B44" s="77" t="s">
        <v>412</v>
      </c>
      <c r="C44" s="77">
        <v>40</v>
      </c>
      <c r="D44" s="67">
        <v>7</v>
      </c>
      <c r="E44" s="67">
        <v>0</v>
      </c>
      <c r="F44" s="67">
        <v>0</v>
      </c>
      <c r="G44" s="89">
        <v>0</v>
      </c>
      <c r="H44" s="67">
        <v>0</v>
      </c>
      <c r="I44" s="67"/>
      <c r="J44" s="67">
        <v>3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/>
      <c r="W44" s="67">
        <v>0</v>
      </c>
      <c r="X44" s="78">
        <f t="shared" si="0"/>
        <v>10</v>
      </c>
    </row>
    <row r="45" spans="1:25" ht="15" customHeight="1">
      <c r="A45" s="75" t="s">
        <v>343</v>
      </c>
      <c r="B45" s="81" t="s">
        <v>413</v>
      </c>
      <c r="C45" s="77">
        <v>41</v>
      </c>
      <c r="D45" s="67">
        <v>17</v>
      </c>
      <c r="E45" s="67">
        <v>0</v>
      </c>
      <c r="F45" s="67">
        <v>0</v>
      </c>
      <c r="G45" s="89">
        <v>3</v>
      </c>
      <c r="H45" s="67">
        <v>0</v>
      </c>
      <c r="I45" s="67"/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7</v>
      </c>
      <c r="S45" s="67">
        <v>0</v>
      </c>
      <c r="T45" s="67">
        <v>0</v>
      </c>
      <c r="U45" s="67">
        <v>0</v>
      </c>
      <c r="V45" s="67">
        <v>6</v>
      </c>
      <c r="W45" s="67">
        <v>0</v>
      </c>
      <c r="X45" s="78">
        <f t="shared" si="0"/>
        <v>33</v>
      </c>
    </row>
    <row r="46" spans="1:25" ht="15" customHeight="1">
      <c r="A46" s="75" t="s">
        <v>343</v>
      </c>
      <c r="B46" s="77" t="s">
        <v>414</v>
      </c>
      <c r="C46" s="77">
        <v>42</v>
      </c>
      <c r="D46" s="67">
        <v>0</v>
      </c>
      <c r="E46" s="67">
        <v>0</v>
      </c>
      <c r="F46" s="67">
        <v>0</v>
      </c>
      <c r="G46" s="89">
        <v>0</v>
      </c>
      <c r="H46" s="67">
        <v>0</v>
      </c>
      <c r="I46" s="67">
        <v>1</v>
      </c>
      <c r="J46" s="67"/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/>
      <c r="W46" s="67">
        <v>0</v>
      </c>
      <c r="X46" s="78">
        <f t="shared" si="0"/>
        <v>1</v>
      </c>
    </row>
    <row r="47" spans="1:25" s="79" customFormat="1" ht="15" customHeight="1">
      <c r="A47" s="82" t="s">
        <v>171</v>
      </c>
      <c r="B47" s="83"/>
      <c r="C47" s="83"/>
      <c r="D47" s="68">
        <f>SUM(D5:D46)</f>
        <v>1234</v>
      </c>
      <c r="E47" s="68">
        <f t="shared" ref="E47:W47" si="1">SUM(E5:E46)</f>
        <v>50</v>
      </c>
      <c r="F47" s="68">
        <f t="shared" si="1"/>
        <v>384</v>
      </c>
      <c r="G47" s="90">
        <f t="shared" si="1"/>
        <v>147</v>
      </c>
      <c r="H47" s="68">
        <f t="shared" si="1"/>
        <v>101</v>
      </c>
      <c r="I47" s="68">
        <f>SUM(I5:I46)</f>
        <v>3</v>
      </c>
      <c r="J47" s="68">
        <f t="shared" si="1"/>
        <v>3</v>
      </c>
      <c r="K47" s="68">
        <f t="shared" si="1"/>
        <v>188</v>
      </c>
      <c r="L47" s="68">
        <f t="shared" si="1"/>
        <v>279</v>
      </c>
      <c r="M47" s="68">
        <f t="shared" si="1"/>
        <v>2187</v>
      </c>
      <c r="N47" s="68">
        <f t="shared" si="1"/>
        <v>446</v>
      </c>
      <c r="O47" s="68">
        <f t="shared" si="1"/>
        <v>67</v>
      </c>
      <c r="P47" s="68">
        <f t="shared" si="1"/>
        <v>196</v>
      </c>
      <c r="Q47" s="68">
        <f t="shared" si="1"/>
        <v>1025</v>
      </c>
      <c r="R47" s="68">
        <f t="shared" si="1"/>
        <v>215</v>
      </c>
      <c r="S47" s="68">
        <f t="shared" si="1"/>
        <v>251</v>
      </c>
      <c r="T47" s="68">
        <f t="shared" si="1"/>
        <v>32</v>
      </c>
      <c r="U47" s="68">
        <f t="shared" si="1"/>
        <v>337</v>
      </c>
      <c r="V47" s="68">
        <f t="shared" si="1"/>
        <v>56</v>
      </c>
      <c r="W47" s="68">
        <f t="shared" si="1"/>
        <v>43</v>
      </c>
      <c r="X47" s="68">
        <f>SUM(X5:X46)</f>
        <v>7244</v>
      </c>
      <c r="Y47" s="84"/>
    </row>
    <row r="54" spans="12:12">
      <c r="L54" s="72" t="s">
        <v>415</v>
      </c>
    </row>
  </sheetData>
  <mergeCells count="6">
    <mergeCell ref="X3:X4"/>
    <mergeCell ref="D1:M1"/>
    <mergeCell ref="E2:M2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Z46"/>
  <sheetViews>
    <sheetView showZeros="0" view="pageBreakPreview" zoomScaleNormal="80" zoomScaleSheetLayoutView="100" workbookViewId="0">
      <pane xSplit="2" ySplit="5" topLeftCell="CJ6" activePane="bottomRight" state="frozen"/>
      <selection pane="topRight" activeCell="C1" sqref="C1"/>
      <selection pane="bottomLeft" activeCell="A6" sqref="A6"/>
      <selection pane="bottomRight" activeCell="CJ32" sqref="CJ32"/>
    </sheetView>
  </sheetViews>
  <sheetFormatPr defaultRowHeight="15"/>
  <cols>
    <col min="1" max="1" width="7.85546875" style="37" customWidth="1"/>
    <col min="2" max="2" width="35.28515625" style="37" customWidth="1"/>
    <col min="3" max="3" width="10.85546875" style="37" bestFit="1" customWidth="1"/>
    <col min="4" max="4" width="9.5703125" style="37" customWidth="1"/>
    <col min="5" max="5" width="12.140625" style="37" customWidth="1"/>
    <col min="6" max="6" width="10.7109375" style="37" bestFit="1" customWidth="1"/>
    <col min="7" max="8" width="8.85546875" style="37" hidden="1" customWidth="1"/>
    <col min="9" max="9" width="9.85546875" style="37" bestFit="1" customWidth="1"/>
    <col min="10" max="11" width="10" style="37" bestFit="1" customWidth="1"/>
    <col min="12" max="12" width="11.5703125" style="37" customWidth="1"/>
    <col min="13" max="13" width="9.28515625" style="37" customWidth="1"/>
    <col min="14" max="14" width="10" style="37" bestFit="1" customWidth="1"/>
    <col min="15" max="15" width="11.7109375" style="37" bestFit="1" customWidth="1"/>
    <col min="16" max="16" width="10.7109375" style="37" customWidth="1"/>
    <col min="17" max="17" width="11.7109375" style="37" bestFit="1" customWidth="1"/>
    <col min="18" max="18" width="10.7109375" style="37" customWidth="1"/>
    <col min="19" max="19" width="10" style="37" bestFit="1" customWidth="1"/>
    <col min="20" max="24" width="11.7109375" style="37" bestFit="1" customWidth="1"/>
    <col min="25" max="25" width="14" style="37" customWidth="1"/>
    <col min="26" max="27" width="11.7109375" style="37" bestFit="1" customWidth="1"/>
    <col min="28" max="28" width="9.5703125" style="37" customWidth="1"/>
    <col min="29" max="29" width="12.7109375" style="37" bestFit="1" customWidth="1"/>
    <col min="30" max="30" width="10.7109375" style="37" hidden="1" customWidth="1"/>
    <col min="31" max="31" width="11.7109375" style="37" bestFit="1" customWidth="1"/>
    <col min="32" max="32" width="9.7109375" style="37" hidden="1" customWidth="1"/>
    <col min="33" max="33" width="11.7109375" style="37" bestFit="1" customWidth="1"/>
    <col min="34" max="34" width="9" style="37" hidden="1" customWidth="1"/>
    <col min="35" max="35" width="9.85546875" style="37" bestFit="1" customWidth="1"/>
    <col min="36" max="36" width="10" style="37" customWidth="1"/>
    <col min="37" max="39" width="9" style="37" customWidth="1"/>
    <col min="40" max="40" width="9" style="37" hidden="1" customWidth="1"/>
    <col min="41" max="41" width="8.140625" style="37" hidden="1" customWidth="1"/>
    <col min="42" max="42" width="10.5703125" style="37" customWidth="1"/>
    <col min="43" max="43" width="10.140625" style="37" hidden="1" customWidth="1"/>
    <col min="44" max="44" width="10.7109375" style="37" bestFit="1" customWidth="1"/>
    <col min="45" max="45" width="9" style="37" hidden="1" customWidth="1"/>
    <col min="46" max="46" width="8.7109375" style="37" hidden="1" customWidth="1"/>
    <col min="47" max="47" width="10.7109375" style="37" hidden="1" customWidth="1"/>
    <col min="48" max="48" width="9" style="37" hidden="1" customWidth="1"/>
    <col min="49" max="49" width="11.7109375" style="37" hidden="1" customWidth="1"/>
    <col min="50" max="50" width="10.7109375" style="37" bestFit="1" customWidth="1"/>
    <col min="51" max="51" width="9.7109375" style="37" hidden="1" customWidth="1"/>
    <col min="52" max="52" width="9" style="37" hidden="1" customWidth="1"/>
    <col min="53" max="53" width="11.7109375" style="37" bestFit="1" customWidth="1"/>
    <col min="54" max="54" width="10" style="37" bestFit="1" customWidth="1"/>
    <col min="55" max="55" width="9.42578125" style="37" hidden="1" customWidth="1"/>
    <col min="56" max="57" width="11.7109375" style="37" bestFit="1" customWidth="1"/>
    <col min="58" max="58" width="11.7109375" style="37" hidden="1" customWidth="1"/>
    <col min="59" max="59" width="10" style="37" bestFit="1" customWidth="1"/>
    <col min="60" max="60" width="9.28515625" style="37" hidden="1" customWidth="1"/>
    <col min="61" max="61" width="11.7109375" style="37" hidden="1" customWidth="1"/>
    <col min="62" max="62" width="9" style="37" hidden="1" customWidth="1"/>
    <col min="63" max="64" width="11.7109375" style="37" bestFit="1" customWidth="1"/>
    <col min="65" max="65" width="9.7109375" style="37" bestFit="1" customWidth="1"/>
    <col min="66" max="66" width="11.7109375" style="37" hidden="1" customWidth="1"/>
    <col min="67" max="67" width="10.7109375" style="37" bestFit="1" customWidth="1"/>
    <col min="68" max="68" width="10" style="37" bestFit="1" customWidth="1"/>
    <col min="69" max="69" width="11.7109375" style="37" bestFit="1" customWidth="1"/>
    <col min="70" max="70" width="8.85546875" style="37" hidden="1" customWidth="1"/>
    <col min="71" max="71" width="8.140625" style="37" hidden="1" customWidth="1"/>
    <col min="72" max="73" width="9.28515625" style="37" hidden="1" customWidth="1"/>
    <col min="74" max="74" width="11.7109375" style="37" customWidth="1"/>
    <col min="75" max="75" width="9.28515625" style="37" hidden="1" customWidth="1"/>
    <col min="76" max="76" width="8.5703125" style="37" hidden="1" customWidth="1"/>
    <col min="77" max="77" width="7.85546875" style="37" hidden="1" customWidth="1"/>
    <col min="78" max="78" width="8.5703125" style="37" hidden="1" customWidth="1"/>
    <col min="79" max="79" width="9.140625" style="37" hidden="1" customWidth="1"/>
    <col min="80" max="80" width="17" style="37" bestFit="1" customWidth="1"/>
    <col min="81" max="81" width="9.28515625" style="37" hidden="1" customWidth="1"/>
    <col min="82" max="82" width="9" style="37" hidden="1" customWidth="1"/>
    <col min="83" max="83" width="7.7109375" style="37" hidden="1" customWidth="1"/>
    <col min="84" max="84" width="9.28515625" style="37" hidden="1" customWidth="1"/>
    <col min="85" max="85" width="9" style="37" hidden="1" customWidth="1"/>
    <col min="86" max="86" width="8.7109375" style="37" hidden="1" customWidth="1"/>
    <col min="87" max="87" width="8.85546875" style="37" hidden="1" customWidth="1"/>
    <col min="88" max="88" width="11.7109375" style="37" bestFit="1" customWidth="1"/>
    <col min="89" max="89" width="9" style="37" hidden="1" customWidth="1"/>
    <col min="90" max="90" width="7.42578125" style="37" hidden="1" customWidth="1"/>
    <col min="91" max="91" width="9" style="37" bestFit="1" customWidth="1"/>
    <col min="92" max="92" width="9.42578125" style="37" hidden="1" customWidth="1"/>
    <col min="93" max="93" width="8.42578125" style="37" hidden="1" customWidth="1"/>
    <col min="94" max="94" width="9" style="37" hidden="1" customWidth="1"/>
    <col min="95" max="95" width="9" style="37" bestFit="1" customWidth="1"/>
    <col min="96" max="96" width="8" style="37" hidden="1" customWidth="1"/>
    <col min="97" max="97" width="11.7109375" style="37" customWidth="1"/>
    <col min="98" max="98" width="9.42578125" style="37" bestFit="1" customWidth="1"/>
    <col min="99" max="99" width="9.7109375" style="37" bestFit="1" customWidth="1"/>
    <col min="100" max="100" width="8.7109375" style="37" hidden="1" customWidth="1"/>
    <col min="101" max="101" width="8.42578125" style="37" hidden="1" customWidth="1"/>
    <col min="102" max="102" width="7.7109375" style="37" hidden="1" customWidth="1"/>
    <col min="103" max="103" width="9" style="37" bestFit="1" customWidth="1"/>
    <col min="104" max="104" width="9.42578125" style="37" hidden="1" customWidth="1"/>
    <col min="105" max="105" width="9.28515625" style="37" hidden="1" customWidth="1"/>
    <col min="106" max="106" width="10" style="37" bestFit="1" customWidth="1"/>
    <col min="107" max="107" width="9.28515625" style="37" hidden="1" customWidth="1"/>
    <col min="108" max="108" width="8.7109375" style="37" hidden="1" customWidth="1"/>
    <col min="109" max="109" width="9.42578125" style="37" hidden="1" customWidth="1"/>
    <col min="110" max="110" width="7.85546875" style="37" hidden="1" customWidth="1"/>
    <col min="111" max="111" width="6.85546875" style="37" hidden="1" customWidth="1"/>
    <col min="112" max="112" width="9.140625" style="37" bestFit="1" customWidth="1"/>
    <col min="113" max="113" width="9.140625" style="37" hidden="1" customWidth="1"/>
    <col min="114" max="114" width="8.7109375" style="37" hidden="1" customWidth="1"/>
    <col min="115" max="115" width="6.140625" style="37" hidden="1" customWidth="1"/>
    <col min="116" max="116" width="8.85546875" style="37" hidden="1" customWidth="1"/>
    <col min="117" max="117" width="8.85546875" style="37" customWidth="1"/>
    <col min="118" max="118" width="9.28515625" style="37" hidden="1" customWidth="1"/>
    <col min="119" max="121" width="10.140625" style="37" customWidth="1"/>
    <col min="122" max="122" width="9.7109375" style="37" customWidth="1"/>
    <col min="123" max="123" width="10" style="37" bestFit="1" customWidth="1"/>
    <col min="124" max="133" width="11.7109375" style="37" bestFit="1" customWidth="1"/>
    <col min="134" max="134" width="10" style="37" bestFit="1" customWidth="1"/>
    <col min="135" max="135" width="11.7109375" style="37" bestFit="1" customWidth="1"/>
    <col min="136" max="137" width="10.7109375" style="37" bestFit="1" customWidth="1"/>
    <col min="138" max="138" width="9" style="37" bestFit="1" customWidth="1"/>
    <col min="139" max="139" width="11.7109375" style="37" bestFit="1" customWidth="1"/>
    <col min="140" max="140" width="10" style="37" bestFit="1" customWidth="1"/>
    <col min="141" max="142" width="10.7109375" style="37" bestFit="1" customWidth="1"/>
    <col min="143" max="143" width="11.7109375" style="37" bestFit="1" customWidth="1"/>
    <col min="144" max="144" width="10.7109375" style="37" bestFit="1" customWidth="1"/>
    <col min="145" max="145" width="11.7109375" style="37" bestFit="1" customWidth="1"/>
    <col min="146" max="146" width="10" style="37" bestFit="1" customWidth="1"/>
    <col min="147" max="147" width="11.7109375" style="37" bestFit="1" customWidth="1"/>
    <col min="148" max="148" width="10.7109375" style="37" bestFit="1" customWidth="1"/>
    <col min="149" max="149" width="11.7109375" style="37" bestFit="1" customWidth="1"/>
    <col min="150" max="150" width="10.7109375" style="37" bestFit="1" customWidth="1"/>
    <col min="151" max="153" width="11.7109375" style="37" bestFit="1" customWidth="1"/>
    <col min="154" max="154" width="8.85546875" style="37" hidden="1" customWidth="1"/>
    <col min="155" max="155" width="11.7109375" style="37" bestFit="1" customWidth="1"/>
    <col min="156" max="156" width="9.7109375" style="37" customWidth="1"/>
    <col min="157" max="157" width="10.42578125" style="37" customWidth="1"/>
    <col min="158" max="158" width="11.28515625" style="37" customWidth="1"/>
    <col min="159" max="159" width="9.42578125" style="37" hidden="1" customWidth="1"/>
    <col min="160" max="160" width="10.85546875" style="37" hidden="1" customWidth="1"/>
    <col min="161" max="161" width="9.7109375" style="37" customWidth="1"/>
    <col min="162" max="162" width="9.7109375" style="37" bestFit="1" customWidth="1"/>
    <col min="163" max="164" width="10.42578125" style="37" bestFit="1" customWidth="1"/>
    <col min="165" max="165" width="12.28515625" style="37" bestFit="1" customWidth="1"/>
    <col min="166" max="166" width="11.7109375" style="37" customWidth="1"/>
    <col min="167" max="171" width="9.140625" style="37" customWidth="1"/>
    <col min="172" max="172" width="17" style="37" bestFit="1" customWidth="1"/>
    <col min="173" max="179" width="9.140625" style="37" customWidth="1"/>
    <col min="180" max="180" width="11.7109375" style="37" bestFit="1" customWidth="1"/>
    <col min="181" max="182" width="9.140625" style="37" customWidth="1"/>
    <col min="183" max="183" width="9" style="37" bestFit="1" customWidth="1"/>
    <col min="184" max="186" width="9.140625" style="37" customWidth="1"/>
    <col min="187" max="187" width="9" style="37" bestFit="1" customWidth="1"/>
    <col min="188" max="188" width="9.140625" style="37" customWidth="1"/>
    <col min="189" max="189" width="14" style="37" customWidth="1"/>
    <col min="190" max="190" width="9.42578125" style="37" bestFit="1" customWidth="1"/>
    <col min="191" max="191" width="9.7109375" style="37" bestFit="1" customWidth="1"/>
    <col min="192" max="194" width="9.140625" style="37" customWidth="1"/>
    <col min="195" max="195" width="9" style="37" bestFit="1" customWidth="1"/>
    <col min="196" max="197" width="9.140625" style="37" customWidth="1"/>
    <col min="198" max="198" width="10" style="37" bestFit="1" customWidth="1"/>
    <col min="199" max="203" width="9.140625" style="37" customWidth="1"/>
    <col min="204" max="205" width="9.140625" style="37" bestFit="1" customWidth="1"/>
    <col min="206" max="209" width="9.140625" style="37" customWidth="1"/>
    <col min="210" max="210" width="9.28515625" style="37" customWidth="1"/>
    <col min="211" max="213" width="10.140625" style="37" customWidth="1"/>
    <col min="214" max="214" width="9.7109375" style="37" customWidth="1"/>
    <col min="215" max="215" width="10" style="37" bestFit="1" customWidth="1"/>
    <col min="216" max="225" width="11.7109375" style="37" bestFit="1" customWidth="1"/>
    <col min="226" max="226" width="10" style="37" bestFit="1" customWidth="1"/>
    <col min="227" max="227" width="11.7109375" style="37" bestFit="1" customWidth="1"/>
    <col min="228" max="229" width="10.7109375" style="37" bestFit="1" customWidth="1"/>
    <col min="230" max="230" width="9" style="37" bestFit="1" customWidth="1"/>
    <col min="231" max="231" width="11.7109375" style="37" bestFit="1" customWidth="1"/>
    <col min="232" max="232" width="10" style="37" bestFit="1" customWidth="1"/>
    <col min="233" max="234" width="10.7109375" style="37" bestFit="1" customWidth="1"/>
    <col min="235" max="235" width="11.7109375" style="37" bestFit="1" customWidth="1"/>
    <col min="236" max="236" width="10.7109375" style="37" bestFit="1" customWidth="1"/>
    <col min="237" max="237" width="11.7109375" style="37" bestFit="1" customWidth="1"/>
    <col min="238" max="238" width="10" style="37" bestFit="1" customWidth="1"/>
    <col min="239" max="239" width="11.7109375" style="37" bestFit="1" customWidth="1"/>
    <col min="240" max="240" width="10.7109375" style="37" bestFit="1" customWidth="1"/>
    <col min="241" max="241" width="11.7109375" style="37" bestFit="1" customWidth="1"/>
    <col min="242" max="242" width="10.7109375" style="37" bestFit="1" customWidth="1"/>
    <col min="243" max="245" width="11.7109375" style="37" bestFit="1" customWidth="1"/>
    <col min="246" max="246" width="9.140625" style="37" customWidth="1"/>
    <col min="247" max="247" width="11.7109375" style="37" bestFit="1" customWidth="1"/>
    <col min="248" max="248" width="9.7109375" style="37" customWidth="1"/>
    <col min="249" max="249" width="10.42578125" style="37" customWidth="1"/>
    <col min="250" max="250" width="11.28515625" style="37" customWidth="1"/>
    <col min="251" max="252" width="9.140625" style="37" customWidth="1"/>
    <col min="253" max="253" width="9.7109375" style="37" customWidth="1"/>
    <col min="254" max="254" width="9.7109375" style="37" bestFit="1" customWidth="1"/>
    <col min="255" max="256" width="10.42578125" style="37" bestFit="1" customWidth="1"/>
    <col min="257" max="257" width="12.28515625" style="37" bestFit="1" customWidth="1"/>
    <col min="258" max="258" width="15.85546875" style="37" customWidth="1"/>
    <col min="259" max="348" width="9.140625" style="37"/>
    <col min="349" max="349" width="7.85546875" style="37" customWidth="1"/>
    <col min="350" max="350" width="35.28515625" style="37" customWidth="1"/>
    <col min="351" max="351" width="10.85546875" style="37" bestFit="1" customWidth="1"/>
    <col min="352" max="352" width="9.5703125" style="37" customWidth="1"/>
    <col min="353" max="353" width="12.140625" style="37" customWidth="1"/>
    <col min="354" max="354" width="10.7109375" style="37" bestFit="1" customWidth="1"/>
    <col min="355" max="356" width="9.140625" style="37" customWidth="1"/>
    <col min="357" max="357" width="9.85546875" style="37" bestFit="1" customWidth="1"/>
    <col min="358" max="359" width="10" style="37" bestFit="1" customWidth="1"/>
    <col min="360" max="360" width="11.5703125" style="37" customWidth="1"/>
    <col min="361" max="361" width="9.28515625" style="37" customWidth="1"/>
    <col min="362" max="362" width="10" style="37" bestFit="1" customWidth="1"/>
    <col min="363" max="363" width="11.7109375" style="37" bestFit="1" customWidth="1"/>
    <col min="364" max="364" width="10.7109375" style="37" customWidth="1"/>
    <col min="365" max="365" width="11.7109375" style="37" bestFit="1" customWidth="1"/>
    <col min="366" max="366" width="10.7109375" style="37" customWidth="1"/>
    <col min="367" max="367" width="10" style="37" bestFit="1" customWidth="1"/>
    <col min="368" max="372" width="11.7109375" style="37" bestFit="1" customWidth="1"/>
    <col min="373" max="373" width="14" style="37" customWidth="1"/>
    <col min="374" max="375" width="11.7109375" style="37" bestFit="1" customWidth="1"/>
    <col min="376" max="376" width="9.5703125" style="37" customWidth="1"/>
    <col min="377" max="377" width="12.7109375" style="37" bestFit="1" customWidth="1"/>
    <col min="378" max="378" width="9.140625" style="37" customWidth="1"/>
    <col min="379" max="379" width="11.7109375" style="37" bestFit="1" customWidth="1"/>
    <col min="380" max="380" width="9.140625" style="37" customWidth="1"/>
    <col min="381" max="381" width="11.7109375" style="37" bestFit="1" customWidth="1"/>
    <col min="382" max="382" width="9.140625" style="37" customWidth="1"/>
    <col min="383" max="383" width="9.85546875" style="37" bestFit="1" customWidth="1"/>
    <col min="384" max="389" width="9.140625" style="37" customWidth="1"/>
    <col min="390" max="390" width="10.5703125" style="37" customWidth="1"/>
    <col min="391" max="391" width="10.140625" style="37" customWidth="1"/>
    <col min="392" max="392" width="10.7109375" style="37" bestFit="1" customWidth="1"/>
    <col min="393" max="394" width="9.140625" style="37" customWidth="1"/>
    <col min="395" max="395" width="10.7109375" style="37" bestFit="1" customWidth="1"/>
    <col min="396" max="396" width="9.140625" style="37" customWidth="1"/>
    <col min="397" max="397" width="11.7109375" style="37" bestFit="1" customWidth="1"/>
    <col min="398" max="398" width="10.7109375" style="37" bestFit="1" customWidth="1"/>
    <col min="399" max="399" width="9.7109375" style="37" bestFit="1" customWidth="1"/>
    <col min="400" max="400" width="9.140625" style="37" customWidth="1"/>
    <col min="401" max="401" width="11.7109375" style="37" bestFit="1" customWidth="1"/>
    <col min="402" max="402" width="10" style="37" bestFit="1" customWidth="1"/>
    <col min="403" max="403" width="9.140625" style="37" customWidth="1"/>
    <col min="404" max="406" width="11.7109375" style="37" bestFit="1" customWidth="1"/>
    <col min="407" max="407" width="10" style="37" bestFit="1" customWidth="1"/>
    <col min="408" max="408" width="9.140625" style="37" customWidth="1"/>
    <col min="409" max="409" width="11.7109375" style="37" bestFit="1" customWidth="1"/>
    <col min="410" max="410" width="9.140625" style="37" customWidth="1"/>
    <col min="411" max="412" width="11.7109375" style="37" bestFit="1" customWidth="1"/>
    <col min="413" max="413" width="9.7109375" style="37" bestFit="1" customWidth="1"/>
    <col min="414" max="414" width="11.7109375" style="37" bestFit="1" customWidth="1"/>
    <col min="415" max="415" width="10.7109375" style="37" bestFit="1" customWidth="1"/>
    <col min="416" max="416" width="10" style="37" bestFit="1" customWidth="1"/>
    <col min="417" max="417" width="11.7109375" style="37" bestFit="1" customWidth="1"/>
    <col min="418" max="421" width="9.140625" style="37" customWidth="1"/>
    <col min="422" max="422" width="11.7109375" style="37" customWidth="1"/>
    <col min="423" max="427" width="9.140625" style="37" customWidth="1"/>
    <col min="428" max="428" width="17" style="37" bestFit="1" customWidth="1"/>
    <col min="429" max="435" width="9.140625" style="37" customWidth="1"/>
    <col min="436" max="436" width="11.7109375" style="37" bestFit="1" customWidth="1"/>
    <col min="437" max="438" width="9.140625" style="37" customWidth="1"/>
    <col min="439" max="439" width="9" style="37" bestFit="1" customWidth="1"/>
    <col min="440" max="442" width="9.140625" style="37" customWidth="1"/>
    <col min="443" max="443" width="9" style="37" bestFit="1" customWidth="1"/>
    <col min="444" max="444" width="9.140625" style="37" customWidth="1"/>
    <col min="445" max="445" width="14" style="37" customWidth="1"/>
    <col min="446" max="446" width="9.42578125" style="37" bestFit="1" customWidth="1"/>
    <col min="447" max="447" width="9.7109375" style="37" bestFit="1" customWidth="1"/>
    <col min="448" max="450" width="9.140625" style="37" customWidth="1"/>
    <col min="451" max="451" width="9" style="37" bestFit="1" customWidth="1"/>
    <col min="452" max="453" width="9.140625" style="37" customWidth="1"/>
    <col min="454" max="454" width="10" style="37" bestFit="1" customWidth="1"/>
    <col min="455" max="459" width="9.140625" style="37" customWidth="1"/>
    <col min="460" max="461" width="9.140625" style="37" bestFit="1" customWidth="1"/>
    <col min="462" max="465" width="9.140625" style="37" customWidth="1"/>
    <col min="466" max="466" width="9.28515625" style="37" customWidth="1"/>
    <col min="467" max="469" width="10.140625" style="37" customWidth="1"/>
    <col min="470" max="470" width="9.7109375" style="37" customWidth="1"/>
    <col min="471" max="471" width="10" style="37" bestFit="1" customWidth="1"/>
    <col min="472" max="481" width="11.7109375" style="37" bestFit="1" customWidth="1"/>
    <col min="482" max="482" width="10" style="37" bestFit="1" customWidth="1"/>
    <col min="483" max="483" width="11.7109375" style="37" bestFit="1" customWidth="1"/>
    <col min="484" max="485" width="10.7109375" style="37" bestFit="1" customWidth="1"/>
    <col min="486" max="486" width="9" style="37" bestFit="1" customWidth="1"/>
    <col min="487" max="487" width="11.7109375" style="37" bestFit="1" customWidth="1"/>
    <col min="488" max="488" width="10" style="37" bestFit="1" customWidth="1"/>
    <col min="489" max="490" width="10.7109375" style="37" bestFit="1" customWidth="1"/>
    <col min="491" max="491" width="11.7109375" style="37" bestFit="1" customWidth="1"/>
    <col min="492" max="492" width="10.7109375" style="37" bestFit="1" customWidth="1"/>
    <col min="493" max="493" width="11.7109375" style="37" bestFit="1" customWidth="1"/>
    <col min="494" max="494" width="10" style="37" bestFit="1" customWidth="1"/>
    <col min="495" max="495" width="11.7109375" style="37" bestFit="1" customWidth="1"/>
    <col min="496" max="496" width="10.7109375" style="37" bestFit="1" customWidth="1"/>
    <col min="497" max="497" width="11.7109375" style="37" bestFit="1" customWidth="1"/>
    <col min="498" max="498" width="10.7109375" style="37" bestFit="1" customWidth="1"/>
    <col min="499" max="501" width="11.7109375" style="37" bestFit="1" customWidth="1"/>
    <col min="502" max="502" width="9.140625" style="37" customWidth="1"/>
    <col min="503" max="503" width="11.7109375" style="37" bestFit="1" customWidth="1"/>
    <col min="504" max="504" width="9.7109375" style="37" customWidth="1"/>
    <col min="505" max="505" width="10.42578125" style="37" customWidth="1"/>
    <col min="506" max="506" width="11.28515625" style="37" customWidth="1"/>
    <col min="507" max="508" width="9.140625" style="37" customWidth="1"/>
    <col min="509" max="509" width="9.7109375" style="37" customWidth="1"/>
    <col min="510" max="510" width="9.7109375" style="37" bestFit="1" customWidth="1"/>
    <col min="511" max="512" width="10.42578125" style="37" bestFit="1" customWidth="1"/>
    <col min="513" max="513" width="12.28515625" style="37" bestFit="1" customWidth="1"/>
    <col min="514" max="514" width="15.85546875" style="37" customWidth="1"/>
    <col min="515" max="604" width="9.140625" style="37"/>
    <col min="605" max="605" width="7.85546875" style="37" customWidth="1"/>
    <col min="606" max="606" width="35.28515625" style="37" customWidth="1"/>
    <col min="607" max="607" width="10.85546875" style="37" bestFit="1" customWidth="1"/>
    <col min="608" max="608" width="9.5703125" style="37" customWidth="1"/>
    <col min="609" max="609" width="12.140625" style="37" customWidth="1"/>
    <col min="610" max="610" width="10.7109375" style="37" bestFit="1" customWidth="1"/>
    <col min="611" max="612" width="9.140625" style="37" customWidth="1"/>
    <col min="613" max="613" width="9.85546875" style="37" bestFit="1" customWidth="1"/>
    <col min="614" max="615" width="10" style="37" bestFit="1" customWidth="1"/>
    <col min="616" max="616" width="11.5703125" style="37" customWidth="1"/>
    <col min="617" max="617" width="9.28515625" style="37" customWidth="1"/>
    <col min="618" max="618" width="10" style="37" bestFit="1" customWidth="1"/>
    <col min="619" max="619" width="11.7109375" style="37" bestFit="1" customWidth="1"/>
    <col min="620" max="620" width="10.7109375" style="37" customWidth="1"/>
    <col min="621" max="621" width="11.7109375" style="37" bestFit="1" customWidth="1"/>
    <col min="622" max="622" width="10.7109375" style="37" customWidth="1"/>
    <col min="623" max="623" width="10" style="37" bestFit="1" customWidth="1"/>
    <col min="624" max="628" width="11.7109375" style="37" bestFit="1" customWidth="1"/>
    <col min="629" max="629" width="14" style="37" customWidth="1"/>
    <col min="630" max="631" width="11.7109375" style="37" bestFit="1" customWidth="1"/>
    <col min="632" max="632" width="9.5703125" style="37" customWidth="1"/>
    <col min="633" max="633" width="12.7109375" style="37" bestFit="1" customWidth="1"/>
    <col min="634" max="634" width="9.140625" style="37" customWidth="1"/>
    <col min="635" max="635" width="11.7109375" style="37" bestFit="1" customWidth="1"/>
    <col min="636" max="636" width="9.140625" style="37" customWidth="1"/>
    <col min="637" max="637" width="11.7109375" style="37" bestFit="1" customWidth="1"/>
    <col min="638" max="638" width="9.140625" style="37" customWidth="1"/>
    <col min="639" max="639" width="9.85546875" style="37" bestFit="1" customWidth="1"/>
    <col min="640" max="645" width="9.140625" style="37" customWidth="1"/>
    <col min="646" max="646" width="10.5703125" style="37" customWidth="1"/>
    <col min="647" max="647" width="10.140625" style="37" customWidth="1"/>
    <col min="648" max="648" width="10.7109375" style="37" bestFit="1" customWidth="1"/>
    <col min="649" max="650" width="9.140625" style="37" customWidth="1"/>
    <col min="651" max="651" width="10.7109375" style="37" bestFit="1" customWidth="1"/>
    <col min="652" max="652" width="9.140625" style="37" customWidth="1"/>
    <col min="653" max="653" width="11.7109375" style="37" bestFit="1" customWidth="1"/>
    <col min="654" max="654" width="10.7109375" style="37" bestFit="1" customWidth="1"/>
    <col min="655" max="655" width="9.7109375" style="37" bestFit="1" customWidth="1"/>
    <col min="656" max="656" width="9.140625" style="37" customWidth="1"/>
    <col min="657" max="657" width="11.7109375" style="37" bestFit="1" customWidth="1"/>
    <col min="658" max="658" width="10" style="37" bestFit="1" customWidth="1"/>
    <col min="659" max="659" width="9.140625" style="37" customWidth="1"/>
    <col min="660" max="662" width="11.7109375" style="37" bestFit="1" customWidth="1"/>
    <col min="663" max="663" width="10" style="37" bestFit="1" customWidth="1"/>
    <col min="664" max="664" width="9.140625" style="37" customWidth="1"/>
    <col min="665" max="665" width="11.7109375" style="37" bestFit="1" customWidth="1"/>
    <col min="666" max="666" width="9.140625" style="37" customWidth="1"/>
    <col min="667" max="668" width="11.7109375" style="37" bestFit="1" customWidth="1"/>
    <col min="669" max="669" width="9.7109375" style="37" bestFit="1" customWidth="1"/>
    <col min="670" max="670" width="11.7109375" style="37" bestFit="1" customWidth="1"/>
    <col min="671" max="671" width="10.7109375" style="37" bestFit="1" customWidth="1"/>
    <col min="672" max="672" width="10" style="37" bestFit="1" customWidth="1"/>
    <col min="673" max="673" width="11.7109375" style="37" bestFit="1" customWidth="1"/>
    <col min="674" max="677" width="9.140625" style="37" customWidth="1"/>
    <col min="678" max="678" width="11.7109375" style="37" customWidth="1"/>
    <col min="679" max="683" width="9.140625" style="37" customWidth="1"/>
    <col min="684" max="684" width="17" style="37" bestFit="1" customWidth="1"/>
    <col min="685" max="691" width="9.140625" style="37" customWidth="1"/>
    <col min="692" max="692" width="11.7109375" style="37" bestFit="1" customWidth="1"/>
    <col min="693" max="694" width="9.140625" style="37" customWidth="1"/>
    <col min="695" max="695" width="9" style="37" bestFit="1" customWidth="1"/>
    <col min="696" max="698" width="9.140625" style="37" customWidth="1"/>
    <col min="699" max="699" width="9" style="37" bestFit="1" customWidth="1"/>
    <col min="700" max="700" width="9.140625" style="37" customWidth="1"/>
    <col min="701" max="701" width="14" style="37" customWidth="1"/>
    <col min="702" max="702" width="9.42578125" style="37" bestFit="1" customWidth="1"/>
    <col min="703" max="703" width="9.7109375" style="37" bestFit="1" customWidth="1"/>
    <col min="704" max="706" width="9.140625" style="37" customWidth="1"/>
    <col min="707" max="707" width="9" style="37" bestFit="1" customWidth="1"/>
    <col min="708" max="709" width="9.140625" style="37" customWidth="1"/>
    <col min="710" max="710" width="10" style="37" bestFit="1" customWidth="1"/>
    <col min="711" max="715" width="9.140625" style="37" customWidth="1"/>
    <col min="716" max="717" width="9.140625" style="37" bestFit="1" customWidth="1"/>
    <col min="718" max="721" width="9.140625" style="37" customWidth="1"/>
    <col min="722" max="722" width="9.28515625" style="37" customWidth="1"/>
    <col min="723" max="725" width="10.140625" style="37" customWidth="1"/>
    <col min="726" max="726" width="9.7109375" style="37" customWidth="1"/>
    <col min="727" max="727" width="10" style="37" bestFit="1" customWidth="1"/>
    <col min="728" max="737" width="11.7109375" style="37" bestFit="1" customWidth="1"/>
    <col min="738" max="738" width="10" style="37" bestFit="1" customWidth="1"/>
    <col min="739" max="739" width="11.7109375" style="37" bestFit="1" customWidth="1"/>
    <col min="740" max="741" width="10.7109375" style="37" bestFit="1" customWidth="1"/>
    <col min="742" max="742" width="9" style="37" bestFit="1" customWidth="1"/>
    <col min="743" max="743" width="11.7109375" style="37" bestFit="1" customWidth="1"/>
    <col min="744" max="744" width="10" style="37" bestFit="1" customWidth="1"/>
    <col min="745" max="746" width="10.7109375" style="37" bestFit="1" customWidth="1"/>
    <col min="747" max="747" width="11.7109375" style="37" bestFit="1" customWidth="1"/>
    <col min="748" max="748" width="10.7109375" style="37" bestFit="1" customWidth="1"/>
    <col min="749" max="749" width="11.7109375" style="37" bestFit="1" customWidth="1"/>
    <col min="750" max="750" width="10" style="37" bestFit="1" customWidth="1"/>
    <col min="751" max="751" width="11.7109375" style="37" bestFit="1" customWidth="1"/>
    <col min="752" max="752" width="10.7109375" style="37" bestFit="1" customWidth="1"/>
    <col min="753" max="753" width="11.7109375" style="37" bestFit="1" customWidth="1"/>
    <col min="754" max="754" width="10.7109375" style="37" bestFit="1" customWidth="1"/>
    <col min="755" max="757" width="11.7109375" style="37" bestFit="1" customWidth="1"/>
    <col min="758" max="758" width="9.140625" style="37" customWidth="1"/>
    <col min="759" max="759" width="11.7109375" style="37" bestFit="1" customWidth="1"/>
    <col min="760" max="760" width="9.7109375" style="37" customWidth="1"/>
    <col min="761" max="761" width="10.42578125" style="37" customWidth="1"/>
    <col min="762" max="762" width="11.28515625" style="37" customWidth="1"/>
    <col min="763" max="764" width="9.140625" style="37" customWidth="1"/>
    <col min="765" max="765" width="9.7109375" style="37" customWidth="1"/>
    <col min="766" max="766" width="9.7109375" style="37" bestFit="1" customWidth="1"/>
    <col min="767" max="768" width="10.42578125" style="37" bestFit="1" customWidth="1"/>
    <col min="769" max="769" width="12.28515625" style="37" bestFit="1" customWidth="1"/>
    <col min="770" max="770" width="15.85546875" style="37" customWidth="1"/>
    <col min="771" max="860" width="9.140625" style="37"/>
    <col min="861" max="861" width="7.85546875" style="37" customWidth="1"/>
    <col min="862" max="862" width="35.28515625" style="37" customWidth="1"/>
    <col min="863" max="863" width="10.85546875" style="37" bestFit="1" customWidth="1"/>
    <col min="864" max="864" width="9.5703125" style="37" customWidth="1"/>
    <col min="865" max="865" width="12.140625" style="37" customWidth="1"/>
    <col min="866" max="866" width="10.7109375" style="37" bestFit="1" customWidth="1"/>
    <col min="867" max="868" width="9.140625" style="37" customWidth="1"/>
    <col min="869" max="869" width="9.85546875" style="37" bestFit="1" customWidth="1"/>
    <col min="870" max="871" width="10" style="37" bestFit="1" customWidth="1"/>
    <col min="872" max="872" width="11.5703125" style="37" customWidth="1"/>
    <col min="873" max="873" width="9.28515625" style="37" customWidth="1"/>
    <col min="874" max="874" width="10" style="37" bestFit="1" customWidth="1"/>
    <col min="875" max="875" width="11.7109375" style="37" bestFit="1" customWidth="1"/>
    <col min="876" max="876" width="10.7109375" style="37" customWidth="1"/>
    <col min="877" max="877" width="11.7109375" style="37" bestFit="1" customWidth="1"/>
    <col min="878" max="878" width="10.7109375" style="37" customWidth="1"/>
    <col min="879" max="879" width="10" style="37" bestFit="1" customWidth="1"/>
    <col min="880" max="884" width="11.7109375" style="37" bestFit="1" customWidth="1"/>
    <col min="885" max="885" width="14" style="37" customWidth="1"/>
    <col min="886" max="887" width="11.7109375" style="37" bestFit="1" customWidth="1"/>
    <col min="888" max="888" width="9.5703125" style="37" customWidth="1"/>
    <col min="889" max="889" width="12.7109375" style="37" bestFit="1" customWidth="1"/>
    <col min="890" max="890" width="9.140625" style="37" customWidth="1"/>
    <col min="891" max="891" width="11.7109375" style="37" bestFit="1" customWidth="1"/>
    <col min="892" max="892" width="9.140625" style="37" customWidth="1"/>
    <col min="893" max="893" width="11.7109375" style="37" bestFit="1" customWidth="1"/>
    <col min="894" max="894" width="9.140625" style="37" customWidth="1"/>
    <col min="895" max="895" width="9.85546875" style="37" bestFit="1" customWidth="1"/>
    <col min="896" max="901" width="9.140625" style="37" customWidth="1"/>
    <col min="902" max="902" width="10.5703125" style="37" customWidth="1"/>
    <col min="903" max="903" width="10.140625" style="37" customWidth="1"/>
    <col min="904" max="904" width="10.7109375" style="37" bestFit="1" customWidth="1"/>
    <col min="905" max="906" width="9.140625" style="37" customWidth="1"/>
    <col min="907" max="907" width="10.7109375" style="37" bestFit="1" customWidth="1"/>
    <col min="908" max="908" width="9.140625" style="37" customWidth="1"/>
    <col min="909" max="909" width="11.7109375" style="37" bestFit="1" customWidth="1"/>
    <col min="910" max="910" width="10.7109375" style="37" bestFit="1" customWidth="1"/>
    <col min="911" max="911" width="9.7109375" style="37" bestFit="1" customWidth="1"/>
    <col min="912" max="912" width="9.140625" style="37" customWidth="1"/>
    <col min="913" max="913" width="11.7109375" style="37" bestFit="1" customWidth="1"/>
    <col min="914" max="914" width="10" style="37" bestFit="1" customWidth="1"/>
    <col min="915" max="915" width="9.140625" style="37" customWidth="1"/>
    <col min="916" max="918" width="11.7109375" style="37" bestFit="1" customWidth="1"/>
    <col min="919" max="919" width="10" style="37" bestFit="1" customWidth="1"/>
    <col min="920" max="920" width="9.140625" style="37" customWidth="1"/>
    <col min="921" max="921" width="11.7109375" style="37" bestFit="1" customWidth="1"/>
    <col min="922" max="922" width="9.140625" style="37" customWidth="1"/>
    <col min="923" max="924" width="11.7109375" style="37" bestFit="1" customWidth="1"/>
    <col min="925" max="925" width="9.7109375" style="37" bestFit="1" customWidth="1"/>
    <col min="926" max="926" width="11.7109375" style="37" bestFit="1" customWidth="1"/>
    <col min="927" max="927" width="10.7109375" style="37" bestFit="1" customWidth="1"/>
    <col min="928" max="928" width="10" style="37" bestFit="1" customWidth="1"/>
    <col min="929" max="929" width="11.7109375" style="37" bestFit="1" customWidth="1"/>
    <col min="930" max="933" width="9.140625" style="37" customWidth="1"/>
    <col min="934" max="934" width="11.7109375" style="37" customWidth="1"/>
    <col min="935" max="939" width="9.140625" style="37" customWidth="1"/>
    <col min="940" max="940" width="17" style="37" bestFit="1" customWidth="1"/>
    <col min="941" max="947" width="9.140625" style="37" customWidth="1"/>
    <col min="948" max="948" width="11.7109375" style="37" bestFit="1" customWidth="1"/>
    <col min="949" max="950" width="9.140625" style="37" customWidth="1"/>
    <col min="951" max="951" width="9" style="37" bestFit="1" customWidth="1"/>
    <col min="952" max="954" width="9.140625" style="37" customWidth="1"/>
    <col min="955" max="955" width="9" style="37" bestFit="1" customWidth="1"/>
    <col min="956" max="956" width="9.140625" style="37" customWidth="1"/>
    <col min="957" max="957" width="14" style="37" customWidth="1"/>
    <col min="958" max="958" width="9.42578125" style="37" bestFit="1" customWidth="1"/>
    <col min="959" max="959" width="9.7109375" style="37" bestFit="1" customWidth="1"/>
    <col min="960" max="962" width="9.140625" style="37" customWidth="1"/>
    <col min="963" max="963" width="9" style="37" bestFit="1" customWidth="1"/>
    <col min="964" max="965" width="9.140625" style="37" customWidth="1"/>
    <col min="966" max="966" width="10" style="37" bestFit="1" customWidth="1"/>
    <col min="967" max="971" width="9.140625" style="37" customWidth="1"/>
    <col min="972" max="973" width="9.140625" style="37" bestFit="1" customWidth="1"/>
    <col min="974" max="977" width="9.140625" style="37" customWidth="1"/>
    <col min="978" max="978" width="9.28515625" style="37" customWidth="1"/>
    <col min="979" max="981" width="10.140625" style="37" customWidth="1"/>
    <col min="982" max="982" width="9.7109375" style="37" customWidth="1"/>
    <col min="983" max="983" width="10" style="37" bestFit="1" customWidth="1"/>
    <col min="984" max="993" width="11.7109375" style="37" bestFit="1" customWidth="1"/>
    <col min="994" max="994" width="10" style="37" bestFit="1" customWidth="1"/>
    <col min="995" max="995" width="11.7109375" style="37" bestFit="1" customWidth="1"/>
    <col min="996" max="997" width="10.7109375" style="37" bestFit="1" customWidth="1"/>
    <col min="998" max="998" width="9" style="37" bestFit="1" customWidth="1"/>
    <col min="999" max="999" width="11.7109375" style="37" bestFit="1" customWidth="1"/>
    <col min="1000" max="1000" width="10" style="37" bestFit="1" customWidth="1"/>
    <col min="1001" max="1002" width="10.7109375" style="37" bestFit="1" customWidth="1"/>
    <col min="1003" max="1003" width="11.7109375" style="37" bestFit="1" customWidth="1"/>
    <col min="1004" max="1004" width="10.7109375" style="37" bestFit="1" customWidth="1"/>
    <col min="1005" max="1005" width="11.7109375" style="37" bestFit="1" customWidth="1"/>
    <col min="1006" max="1006" width="10" style="37" bestFit="1" customWidth="1"/>
    <col min="1007" max="1007" width="11.7109375" style="37" bestFit="1" customWidth="1"/>
    <col min="1008" max="1008" width="10.7109375" style="37" bestFit="1" customWidth="1"/>
    <col min="1009" max="1009" width="11.7109375" style="37" bestFit="1" customWidth="1"/>
    <col min="1010" max="1010" width="10.7109375" style="37" bestFit="1" customWidth="1"/>
    <col min="1011" max="1013" width="11.7109375" style="37" bestFit="1" customWidth="1"/>
    <col min="1014" max="1014" width="9.140625" style="37" customWidth="1"/>
    <col min="1015" max="1015" width="11.7109375" style="37" bestFit="1" customWidth="1"/>
    <col min="1016" max="1016" width="9.7109375" style="37" customWidth="1"/>
    <col min="1017" max="1017" width="10.42578125" style="37" customWidth="1"/>
    <col min="1018" max="1018" width="11.28515625" style="37" customWidth="1"/>
    <col min="1019" max="1020" width="9.140625" style="37" customWidth="1"/>
    <col min="1021" max="1021" width="9.7109375" style="37" customWidth="1"/>
    <col min="1022" max="1022" width="9.7109375" style="37" bestFit="1" customWidth="1"/>
    <col min="1023" max="1024" width="10.42578125" style="37" bestFit="1" customWidth="1"/>
    <col min="1025" max="1025" width="12.28515625" style="37" bestFit="1" customWidth="1"/>
    <col min="1026" max="1026" width="15.85546875" style="37" customWidth="1"/>
    <col min="1027" max="1116" width="9.140625" style="37"/>
    <col min="1117" max="1117" width="7.85546875" style="37" customWidth="1"/>
    <col min="1118" max="1118" width="35.28515625" style="37" customWidth="1"/>
    <col min="1119" max="1119" width="10.85546875" style="37" bestFit="1" customWidth="1"/>
    <col min="1120" max="1120" width="9.5703125" style="37" customWidth="1"/>
    <col min="1121" max="1121" width="12.140625" style="37" customWidth="1"/>
    <col min="1122" max="1122" width="10.7109375" style="37" bestFit="1" customWidth="1"/>
    <col min="1123" max="1124" width="9.140625" style="37" customWidth="1"/>
    <col min="1125" max="1125" width="9.85546875" style="37" bestFit="1" customWidth="1"/>
    <col min="1126" max="1127" width="10" style="37" bestFit="1" customWidth="1"/>
    <col min="1128" max="1128" width="11.5703125" style="37" customWidth="1"/>
    <col min="1129" max="1129" width="9.28515625" style="37" customWidth="1"/>
    <col min="1130" max="1130" width="10" style="37" bestFit="1" customWidth="1"/>
    <col min="1131" max="1131" width="11.7109375" style="37" bestFit="1" customWidth="1"/>
    <col min="1132" max="1132" width="10.7109375" style="37" customWidth="1"/>
    <col min="1133" max="1133" width="11.7109375" style="37" bestFit="1" customWidth="1"/>
    <col min="1134" max="1134" width="10.7109375" style="37" customWidth="1"/>
    <col min="1135" max="1135" width="10" style="37" bestFit="1" customWidth="1"/>
    <col min="1136" max="1140" width="11.7109375" style="37" bestFit="1" customWidth="1"/>
    <col min="1141" max="1141" width="14" style="37" customWidth="1"/>
    <col min="1142" max="1143" width="11.7109375" style="37" bestFit="1" customWidth="1"/>
    <col min="1144" max="1144" width="9.5703125" style="37" customWidth="1"/>
    <col min="1145" max="1145" width="12.7109375" style="37" bestFit="1" customWidth="1"/>
    <col min="1146" max="1146" width="9.140625" style="37" customWidth="1"/>
    <col min="1147" max="1147" width="11.7109375" style="37" bestFit="1" customWidth="1"/>
    <col min="1148" max="1148" width="9.140625" style="37" customWidth="1"/>
    <col min="1149" max="1149" width="11.7109375" style="37" bestFit="1" customWidth="1"/>
    <col min="1150" max="1150" width="9.140625" style="37" customWidth="1"/>
    <col min="1151" max="1151" width="9.85546875" style="37" bestFit="1" customWidth="1"/>
    <col min="1152" max="1157" width="9.140625" style="37" customWidth="1"/>
    <col min="1158" max="1158" width="10.5703125" style="37" customWidth="1"/>
    <col min="1159" max="1159" width="10.140625" style="37" customWidth="1"/>
    <col min="1160" max="1160" width="10.7109375" style="37" bestFit="1" customWidth="1"/>
    <col min="1161" max="1162" width="9.140625" style="37" customWidth="1"/>
    <col min="1163" max="1163" width="10.7109375" style="37" bestFit="1" customWidth="1"/>
    <col min="1164" max="1164" width="9.140625" style="37" customWidth="1"/>
    <col min="1165" max="1165" width="11.7109375" style="37" bestFit="1" customWidth="1"/>
    <col min="1166" max="1166" width="10.7109375" style="37" bestFit="1" customWidth="1"/>
    <col min="1167" max="1167" width="9.7109375" style="37" bestFit="1" customWidth="1"/>
    <col min="1168" max="1168" width="9.140625" style="37" customWidth="1"/>
    <col min="1169" max="1169" width="11.7109375" style="37" bestFit="1" customWidth="1"/>
    <col min="1170" max="1170" width="10" style="37" bestFit="1" customWidth="1"/>
    <col min="1171" max="1171" width="9.140625" style="37" customWidth="1"/>
    <col min="1172" max="1174" width="11.7109375" style="37" bestFit="1" customWidth="1"/>
    <col min="1175" max="1175" width="10" style="37" bestFit="1" customWidth="1"/>
    <col min="1176" max="1176" width="9.140625" style="37" customWidth="1"/>
    <col min="1177" max="1177" width="11.7109375" style="37" bestFit="1" customWidth="1"/>
    <col min="1178" max="1178" width="9.140625" style="37" customWidth="1"/>
    <col min="1179" max="1180" width="11.7109375" style="37" bestFit="1" customWidth="1"/>
    <col min="1181" max="1181" width="9.7109375" style="37" bestFit="1" customWidth="1"/>
    <col min="1182" max="1182" width="11.7109375" style="37" bestFit="1" customWidth="1"/>
    <col min="1183" max="1183" width="10.7109375" style="37" bestFit="1" customWidth="1"/>
    <col min="1184" max="1184" width="10" style="37" bestFit="1" customWidth="1"/>
    <col min="1185" max="1185" width="11.7109375" style="37" bestFit="1" customWidth="1"/>
    <col min="1186" max="1189" width="9.140625" style="37" customWidth="1"/>
    <col min="1190" max="1190" width="11.7109375" style="37" customWidth="1"/>
    <col min="1191" max="1195" width="9.140625" style="37" customWidth="1"/>
    <col min="1196" max="1196" width="17" style="37" bestFit="1" customWidth="1"/>
    <col min="1197" max="1203" width="9.140625" style="37" customWidth="1"/>
    <col min="1204" max="1204" width="11.7109375" style="37" bestFit="1" customWidth="1"/>
    <col min="1205" max="1206" width="9.140625" style="37" customWidth="1"/>
    <col min="1207" max="1207" width="9" style="37" bestFit="1" customWidth="1"/>
    <col min="1208" max="1210" width="9.140625" style="37" customWidth="1"/>
    <col min="1211" max="1211" width="9" style="37" bestFit="1" customWidth="1"/>
    <col min="1212" max="1212" width="9.140625" style="37" customWidth="1"/>
    <col min="1213" max="1213" width="14" style="37" customWidth="1"/>
    <col min="1214" max="1214" width="9.42578125" style="37" bestFit="1" customWidth="1"/>
    <col min="1215" max="1215" width="9.7109375" style="37" bestFit="1" customWidth="1"/>
    <col min="1216" max="1218" width="9.140625" style="37" customWidth="1"/>
    <col min="1219" max="1219" width="9" style="37" bestFit="1" customWidth="1"/>
    <col min="1220" max="1221" width="9.140625" style="37" customWidth="1"/>
    <col min="1222" max="1222" width="10" style="37" bestFit="1" customWidth="1"/>
    <col min="1223" max="1227" width="9.140625" style="37" customWidth="1"/>
    <col min="1228" max="1229" width="9.140625" style="37" bestFit="1" customWidth="1"/>
    <col min="1230" max="1233" width="9.140625" style="37" customWidth="1"/>
    <col min="1234" max="1234" width="9.28515625" style="37" customWidth="1"/>
    <col min="1235" max="1237" width="10.140625" style="37" customWidth="1"/>
    <col min="1238" max="1238" width="9.7109375" style="37" customWidth="1"/>
    <col min="1239" max="1239" width="10" style="37" bestFit="1" customWidth="1"/>
    <col min="1240" max="1249" width="11.7109375" style="37" bestFit="1" customWidth="1"/>
    <col min="1250" max="1250" width="10" style="37" bestFit="1" customWidth="1"/>
    <col min="1251" max="1251" width="11.7109375" style="37" bestFit="1" customWidth="1"/>
    <col min="1252" max="1253" width="10.7109375" style="37" bestFit="1" customWidth="1"/>
    <col min="1254" max="1254" width="9" style="37" bestFit="1" customWidth="1"/>
    <col min="1255" max="1255" width="11.7109375" style="37" bestFit="1" customWidth="1"/>
    <col min="1256" max="1256" width="10" style="37" bestFit="1" customWidth="1"/>
    <col min="1257" max="1258" width="10.7109375" style="37" bestFit="1" customWidth="1"/>
    <col min="1259" max="1259" width="11.7109375" style="37" bestFit="1" customWidth="1"/>
    <col min="1260" max="1260" width="10.7109375" style="37" bestFit="1" customWidth="1"/>
    <col min="1261" max="1261" width="11.7109375" style="37" bestFit="1" customWidth="1"/>
    <col min="1262" max="1262" width="10" style="37" bestFit="1" customWidth="1"/>
    <col min="1263" max="1263" width="11.7109375" style="37" bestFit="1" customWidth="1"/>
    <col min="1264" max="1264" width="10.7109375" style="37" bestFit="1" customWidth="1"/>
    <col min="1265" max="1265" width="11.7109375" style="37" bestFit="1" customWidth="1"/>
    <col min="1266" max="1266" width="10.7109375" style="37" bestFit="1" customWidth="1"/>
    <col min="1267" max="1269" width="11.7109375" style="37" bestFit="1" customWidth="1"/>
    <col min="1270" max="1270" width="9.140625" style="37" customWidth="1"/>
    <col min="1271" max="1271" width="11.7109375" style="37" bestFit="1" customWidth="1"/>
    <col min="1272" max="1272" width="9.7109375" style="37" customWidth="1"/>
    <col min="1273" max="1273" width="10.42578125" style="37" customWidth="1"/>
    <col min="1274" max="1274" width="11.28515625" style="37" customWidth="1"/>
    <col min="1275" max="1276" width="9.140625" style="37" customWidth="1"/>
    <col min="1277" max="1277" width="9.7109375" style="37" customWidth="1"/>
    <col min="1278" max="1278" width="9.7109375" style="37" bestFit="1" customWidth="1"/>
    <col min="1279" max="1280" width="10.42578125" style="37" bestFit="1" customWidth="1"/>
    <col min="1281" max="1281" width="12.28515625" style="37" bestFit="1" customWidth="1"/>
    <col min="1282" max="1282" width="15.85546875" style="37" customWidth="1"/>
    <col min="1283" max="1372" width="9.140625" style="37"/>
    <col min="1373" max="1373" width="7.85546875" style="37" customWidth="1"/>
    <col min="1374" max="1374" width="35.28515625" style="37" customWidth="1"/>
    <col min="1375" max="1375" width="10.85546875" style="37" bestFit="1" customWidth="1"/>
    <col min="1376" max="1376" width="9.5703125" style="37" customWidth="1"/>
    <col min="1377" max="1377" width="12.140625" style="37" customWidth="1"/>
    <col min="1378" max="1378" width="10.7109375" style="37" bestFit="1" customWidth="1"/>
    <col min="1379" max="1380" width="9.140625" style="37" customWidth="1"/>
    <col min="1381" max="1381" width="9.85546875" style="37" bestFit="1" customWidth="1"/>
    <col min="1382" max="1383" width="10" style="37" bestFit="1" customWidth="1"/>
    <col min="1384" max="1384" width="11.5703125" style="37" customWidth="1"/>
    <col min="1385" max="1385" width="9.28515625" style="37" customWidth="1"/>
    <col min="1386" max="1386" width="10" style="37" bestFit="1" customWidth="1"/>
    <col min="1387" max="1387" width="11.7109375" style="37" bestFit="1" customWidth="1"/>
    <col min="1388" max="1388" width="10.7109375" style="37" customWidth="1"/>
    <col min="1389" max="1389" width="11.7109375" style="37" bestFit="1" customWidth="1"/>
    <col min="1390" max="1390" width="10.7109375" style="37" customWidth="1"/>
    <col min="1391" max="1391" width="10" style="37" bestFit="1" customWidth="1"/>
    <col min="1392" max="1396" width="11.7109375" style="37" bestFit="1" customWidth="1"/>
    <col min="1397" max="1397" width="14" style="37" customWidth="1"/>
    <col min="1398" max="1399" width="11.7109375" style="37" bestFit="1" customWidth="1"/>
    <col min="1400" max="1400" width="9.5703125" style="37" customWidth="1"/>
    <col min="1401" max="1401" width="12.7109375" style="37" bestFit="1" customWidth="1"/>
    <col min="1402" max="1402" width="9.140625" style="37" customWidth="1"/>
    <col min="1403" max="1403" width="11.7109375" style="37" bestFit="1" customWidth="1"/>
    <col min="1404" max="1404" width="9.140625" style="37" customWidth="1"/>
    <col min="1405" max="1405" width="11.7109375" style="37" bestFit="1" customWidth="1"/>
    <col min="1406" max="1406" width="9.140625" style="37" customWidth="1"/>
    <col min="1407" max="1407" width="9.85546875" style="37" bestFit="1" customWidth="1"/>
    <col min="1408" max="1413" width="9.140625" style="37" customWidth="1"/>
    <col min="1414" max="1414" width="10.5703125" style="37" customWidth="1"/>
    <col min="1415" max="1415" width="10.140625" style="37" customWidth="1"/>
    <col min="1416" max="1416" width="10.7109375" style="37" bestFit="1" customWidth="1"/>
    <col min="1417" max="1418" width="9.140625" style="37" customWidth="1"/>
    <col min="1419" max="1419" width="10.7109375" style="37" bestFit="1" customWidth="1"/>
    <col min="1420" max="1420" width="9.140625" style="37" customWidth="1"/>
    <col min="1421" max="1421" width="11.7109375" style="37" bestFit="1" customWidth="1"/>
    <col min="1422" max="1422" width="10.7109375" style="37" bestFit="1" customWidth="1"/>
    <col min="1423" max="1423" width="9.7109375" style="37" bestFit="1" customWidth="1"/>
    <col min="1424" max="1424" width="9.140625" style="37" customWidth="1"/>
    <col min="1425" max="1425" width="11.7109375" style="37" bestFit="1" customWidth="1"/>
    <col min="1426" max="1426" width="10" style="37" bestFit="1" customWidth="1"/>
    <col min="1427" max="1427" width="9.140625" style="37" customWidth="1"/>
    <col min="1428" max="1430" width="11.7109375" style="37" bestFit="1" customWidth="1"/>
    <col min="1431" max="1431" width="10" style="37" bestFit="1" customWidth="1"/>
    <col min="1432" max="1432" width="9.140625" style="37" customWidth="1"/>
    <col min="1433" max="1433" width="11.7109375" style="37" bestFit="1" customWidth="1"/>
    <col min="1434" max="1434" width="9.140625" style="37" customWidth="1"/>
    <col min="1435" max="1436" width="11.7109375" style="37" bestFit="1" customWidth="1"/>
    <col min="1437" max="1437" width="9.7109375" style="37" bestFit="1" customWidth="1"/>
    <col min="1438" max="1438" width="11.7109375" style="37" bestFit="1" customWidth="1"/>
    <col min="1439" max="1439" width="10.7109375" style="37" bestFit="1" customWidth="1"/>
    <col min="1440" max="1440" width="10" style="37" bestFit="1" customWidth="1"/>
    <col min="1441" max="1441" width="11.7109375" style="37" bestFit="1" customWidth="1"/>
    <col min="1442" max="1445" width="9.140625" style="37" customWidth="1"/>
    <col min="1446" max="1446" width="11.7109375" style="37" customWidth="1"/>
    <col min="1447" max="1451" width="9.140625" style="37" customWidth="1"/>
    <col min="1452" max="1452" width="17" style="37" bestFit="1" customWidth="1"/>
    <col min="1453" max="1459" width="9.140625" style="37" customWidth="1"/>
    <col min="1460" max="1460" width="11.7109375" style="37" bestFit="1" customWidth="1"/>
    <col min="1461" max="1462" width="9.140625" style="37" customWidth="1"/>
    <col min="1463" max="1463" width="9" style="37" bestFit="1" customWidth="1"/>
    <col min="1464" max="1466" width="9.140625" style="37" customWidth="1"/>
    <col min="1467" max="1467" width="9" style="37" bestFit="1" customWidth="1"/>
    <col min="1468" max="1468" width="9.140625" style="37" customWidth="1"/>
    <col min="1469" max="1469" width="14" style="37" customWidth="1"/>
    <col min="1470" max="1470" width="9.42578125" style="37" bestFit="1" customWidth="1"/>
    <col min="1471" max="1471" width="9.7109375" style="37" bestFit="1" customWidth="1"/>
    <col min="1472" max="1474" width="9.140625" style="37" customWidth="1"/>
    <col min="1475" max="1475" width="9" style="37" bestFit="1" customWidth="1"/>
    <col min="1476" max="1477" width="9.140625" style="37" customWidth="1"/>
    <col min="1478" max="1478" width="10" style="37" bestFit="1" customWidth="1"/>
    <col min="1479" max="1483" width="9.140625" style="37" customWidth="1"/>
    <col min="1484" max="1485" width="9.140625" style="37" bestFit="1" customWidth="1"/>
    <col min="1486" max="1489" width="9.140625" style="37" customWidth="1"/>
    <col min="1490" max="1490" width="9.28515625" style="37" customWidth="1"/>
    <col min="1491" max="1493" width="10.140625" style="37" customWidth="1"/>
    <col min="1494" max="1494" width="9.7109375" style="37" customWidth="1"/>
    <col min="1495" max="1495" width="10" style="37" bestFit="1" customWidth="1"/>
    <col min="1496" max="1505" width="11.7109375" style="37" bestFit="1" customWidth="1"/>
    <col min="1506" max="1506" width="10" style="37" bestFit="1" customWidth="1"/>
    <col min="1507" max="1507" width="11.7109375" style="37" bestFit="1" customWidth="1"/>
    <col min="1508" max="1509" width="10.7109375" style="37" bestFit="1" customWidth="1"/>
    <col min="1510" max="1510" width="9" style="37" bestFit="1" customWidth="1"/>
    <col min="1511" max="1511" width="11.7109375" style="37" bestFit="1" customWidth="1"/>
    <col min="1512" max="1512" width="10" style="37" bestFit="1" customWidth="1"/>
    <col min="1513" max="1514" width="10.7109375" style="37" bestFit="1" customWidth="1"/>
    <col min="1515" max="1515" width="11.7109375" style="37" bestFit="1" customWidth="1"/>
    <col min="1516" max="1516" width="10.7109375" style="37" bestFit="1" customWidth="1"/>
    <col min="1517" max="1517" width="11.7109375" style="37" bestFit="1" customWidth="1"/>
    <col min="1518" max="1518" width="10" style="37" bestFit="1" customWidth="1"/>
    <col min="1519" max="1519" width="11.7109375" style="37" bestFit="1" customWidth="1"/>
    <col min="1520" max="1520" width="10.7109375" style="37" bestFit="1" customWidth="1"/>
    <col min="1521" max="1521" width="11.7109375" style="37" bestFit="1" customWidth="1"/>
    <col min="1522" max="1522" width="10.7109375" style="37" bestFit="1" customWidth="1"/>
    <col min="1523" max="1525" width="11.7109375" style="37" bestFit="1" customWidth="1"/>
    <col min="1526" max="1526" width="9.140625" style="37" customWidth="1"/>
    <col min="1527" max="1527" width="11.7109375" style="37" bestFit="1" customWidth="1"/>
    <col min="1528" max="1528" width="9.7109375" style="37" customWidth="1"/>
    <col min="1529" max="1529" width="10.42578125" style="37" customWidth="1"/>
    <col min="1530" max="1530" width="11.28515625" style="37" customWidth="1"/>
    <col min="1531" max="1532" width="9.140625" style="37" customWidth="1"/>
    <col min="1533" max="1533" width="9.7109375" style="37" customWidth="1"/>
    <col min="1534" max="1534" width="9.7109375" style="37" bestFit="1" customWidth="1"/>
    <col min="1535" max="1536" width="10.42578125" style="37" bestFit="1" customWidth="1"/>
    <col min="1537" max="1537" width="12.28515625" style="37" bestFit="1" customWidth="1"/>
    <col min="1538" max="1538" width="15.85546875" style="37" customWidth="1"/>
    <col min="1539" max="1628" width="9.140625" style="37"/>
    <col min="1629" max="1629" width="7.85546875" style="37" customWidth="1"/>
    <col min="1630" max="1630" width="35.28515625" style="37" customWidth="1"/>
    <col min="1631" max="1631" width="10.85546875" style="37" bestFit="1" customWidth="1"/>
    <col min="1632" max="1632" width="9.5703125" style="37" customWidth="1"/>
    <col min="1633" max="1633" width="12.140625" style="37" customWidth="1"/>
    <col min="1634" max="1634" width="10.7109375" style="37" bestFit="1" customWidth="1"/>
    <col min="1635" max="1636" width="9.140625" style="37" customWidth="1"/>
    <col min="1637" max="1637" width="9.85546875" style="37" bestFit="1" customWidth="1"/>
    <col min="1638" max="1639" width="10" style="37" bestFit="1" customWidth="1"/>
    <col min="1640" max="1640" width="11.5703125" style="37" customWidth="1"/>
    <col min="1641" max="1641" width="9.28515625" style="37" customWidth="1"/>
    <col min="1642" max="1642" width="10" style="37" bestFit="1" customWidth="1"/>
    <col min="1643" max="1643" width="11.7109375" style="37" bestFit="1" customWidth="1"/>
    <col min="1644" max="1644" width="10.7109375" style="37" customWidth="1"/>
    <col min="1645" max="1645" width="11.7109375" style="37" bestFit="1" customWidth="1"/>
    <col min="1646" max="1646" width="10.7109375" style="37" customWidth="1"/>
    <col min="1647" max="1647" width="10" style="37" bestFit="1" customWidth="1"/>
    <col min="1648" max="1652" width="11.7109375" style="37" bestFit="1" customWidth="1"/>
    <col min="1653" max="1653" width="14" style="37" customWidth="1"/>
    <col min="1654" max="1655" width="11.7109375" style="37" bestFit="1" customWidth="1"/>
    <col min="1656" max="1656" width="9.5703125" style="37" customWidth="1"/>
    <col min="1657" max="1657" width="12.7109375" style="37" bestFit="1" customWidth="1"/>
    <col min="1658" max="1658" width="9.140625" style="37" customWidth="1"/>
    <col min="1659" max="1659" width="11.7109375" style="37" bestFit="1" customWidth="1"/>
    <col min="1660" max="1660" width="9.140625" style="37" customWidth="1"/>
    <col min="1661" max="1661" width="11.7109375" style="37" bestFit="1" customWidth="1"/>
    <col min="1662" max="1662" width="9.140625" style="37" customWidth="1"/>
    <col min="1663" max="1663" width="9.85546875" style="37" bestFit="1" customWidth="1"/>
    <col min="1664" max="1669" width="9.140625" style="37" customWidth="1"/>
    <col min="1670" max="1670" width="10.5703125" style="37" customWidth="1"/>
    <col min="1671" max="1671" width="10.140625" style="37" customWidth="1"/>
    <col min="1672" max="1672" width="10.7109375" style="37" bestFit="1" customWidth="1"/>
    <col min="1673" max="1674" width="9.140625" style="37" customWidth="1"/>
    <col min="1675" max="1675" width="10.7109375" style="37" bestFit="1" customWidth="1"/>
    <col min="1676" max="1676" width="9.140625" style="37" customWidth="1"/>
    <col min="1677" max="1677" width="11.7109375" style="37" bestFit="1" customWidth="1"/>
    <col min="1678" max="1678" width="10.7109375" style="37" bestFit="1" customWidth="1"/>
    <col min="1679" max="1679" width="9.7109375" style="37" bestFit="1" customWidth="1"/>
    <col min="1680" max="1680" width="9.140625" style="37" customWidth="1"/>
    <col min="1681" max="1681" width="11.7109375" style="37" bestFit="1" customWidth="1"/>
    <col min="1682" max="1682" width="10" style="37" bestFit="1" customWidth="1"/>
    <col min="1683" max="1683" width="9.140625" style="37" customWidth="1"/>
    <col min="1684" max="1686" width="11.7109375" style="37" bestFit="1" customWidth="1"/>
    <col min="1687" max="1687" width="10" style="37" bestFit="1" customWidth="1"/>
    <col min="1688" max="1688" width="9.140625" style="37" customWidth="1"/>
    <col min="1689" max="1689" width="11.7109375" style="37" bestFit="1" customWidth="1"/>
    <col min="1690" max="1690" width="9.140625" style="37" customWidth="1"/>
    <col min="1691" max="1692" width="11.7109375" style="37" bestFit="1" customWidth="1"/>
    <col min="1693" max="1693" width="9.7109375" style="37" bestFit="1" customWidth="1"/>
    <col min="1694" max="1694" width="11.7109375" style="37" bestFit="1" customWidth="1"/>
    <col min="1695" max="1695" width="10.7109375" style="37" bestFit="1" customWidth="1"/>
    <col min="1696" max="1696" width="10" style="37" bestFit="1" customWidth="1"/>
    <col min="1697" max="1697" width="11.7109375" style="37" bestFit="1" customWidth="1"/>
    <col min="1698" max="1701" width="9.140625" style="37" customWidth="1"/>
    <col min="1702" max="1702" width="11.7109375" style="37" customWidth="1"/>
    <col min="1703" max="1707" width="9.140625" style="37" customWidth="1"/>
    <col min="1708" max="1708" width="17" style="37" bestFit="1" customWidth="1"/>
    <col min="1709" max="1715" width="9.140625" style="37" customWidth="1"/>
    <col min="1716" max="1716" width="11.7109375" style="37" bestFit="1" customWidth="1"/>
    <col min="1717" max="1718" width="9.140625" style="37" customWidth="1"/>
    <col min="1719" max="1719" width="9" style="37" bestFit="1" customWidth="1"/>
    <col min="1720" max="1722" width="9.140625" style="37" customWidth="1"/>
    <col min="1723" max="1723" width="9" style="37" bestFit="1" customWidth="1"/>
    <col min="1724" max="1724" width="9.140625" style="37" customWidth="1"/>
    <col min="1725" max="1725" width="14" style="37" customWidth="1"/>
    <col min="1726" max="1726" width="9.42578125" style="37" bestFit="1" customWidth="1"/>
    <col min="1727" max="1727" width="9.7109375" style="37" bestFit="1" customWidth="1"/>
    <col min="1728" max="1730" width="9.140625" style="37" customWidth="1"/>
    <col min="1731" max="1731" width="9" style="37" bestFit="1" customWidth="1"/>
    <col min="1732" max="1733" width="9.140625" style="37" customWidth="1"/>
    <col min="1734" max="1734" width="10" style="37" bestFit="1" customWidth="1"/>
    <col min="1735" max="1739" width="9.140625" style="37" customWidth="1"/>
    <col min="1740" max="1741" width="9.140625" style="37" bestFit="1" customWidth="1"/>
    <col min="1742" max="1745" width="9.140625" style="37" customWidth="1"/>
    <col min="1746" max="1746" width="9.28515625" style="37" customWidth="1"/>
    <col min="1747" max="1749" width="10.140625" style="37" customWidth="1"/>
    <col min="1750" max="1750" width="9.7109375" style="37" customWidth="1"/>
    <col min="1751" max="1751" width="10" style="37" bestFit="1" customWidth="1"/>
    <col min="1752" max="1761" width="11.7109375" style="37" bestFit="1" customWidth="1"/>
    <col min="1762" max="1762" width="10" style="37" bestFit="1" customWidth="1"/>
    <col min="1763" max="1763" width="11.7109375" style="37" bestFit="1" customWidth="1"/>
    <col min="1764" max="1765" width="10.7109375" style="37" bestFit="1" customWidth="1"/>
    <col min="1766" max="1766" width="9" style="37" bestFit="1" customWidth="1"/>
    <col min="1767" max="1767" width="11.7109375" style="37" bestFit="1" customWidth="1"/>
    <col min="1768" max="1768" width="10" style="37" bestFit="1" customWidth="1"/>
    <col min="1769" max="1770" width="10.7109375" style="37" bestFit="1" customWidth="1"/>
    <col min="1771" max="1771" width="11.7109375" style="37" bestFit="1" customWidth="1"/>
    <col min="1772" max="1772" width="10.7109375" style="37" bestFit="1" customWidth="1"/>
    <col min="1773" max="1773" width="11.7109375" style="37" bestFit="1" customWidth="1"/>
    <col min="1774" max="1774" width="10" style="37" bestFit="1" customWidth="1"/>
    <col min="1775" max="1775" width="11.7109375" style="37" bestFit="1" customWidth="1"/>
    <col min="1776" max="1776" width="10.7109375" style="37" bestFit="1" customWidth="1"/>
    <col min="1777" max="1777" width="11.7109375" style="37" bestFit="1" customWidth="1"/>
    <col min="1778" max="1778" width="10.7109375" style="37" bestFit="1" customWidth="1"/>
    <col min="1779" max="1781" width="11.7109375" style="37" bestFit="1" customWidth="1"/>
    <col min="1782" max="1782" width="9.140625" style="37" customWidth="1"/>
    <col min="1783" max="1783" width="11.7109375" style="37" bestFit="1" customWidth="1"/>
    <col min="1784" max="1784" width="9.7109375" style="37" customWidth="1"/>
    <col min="1785" max="1785" width="10.42578125" style="37" customWidth="1"/>
    <col min="1786" max="1786" width="11.28515625" style="37" customWidth="1"/>
    <col min="1787" max="1788" width="9.140625" style="37" customWidth="1"/>
    <col min="1789" max="1789" width="9.7109375" style="37" customWidth="1"/>
    <col min="1790" max="1790" width="9.7109375" style="37" bestFit="1" customWidth="1"/>
    <col min="1791" max="1792" width="10.42578125" style="37" bestFit="1" customWidth="1"/>
    <col min="1793" max="1793" width="12.28515625" style="37" bestFit="1" customWidth="1"/>
    <col min="1794" max="1794" width="15.85546875" style="37" customWidth="1"/>
    <col min="1795" max="1884" width="9.140625" style="37"/>
    <col min="1885" max="1885" width="7.85546875" style="37" customWidth="1"/>
    <col min="1886" max="1886" width="35.28515625" style="37" customWidth="1"/>
    <col min="1887" max="1887" width="10.85546875" style="37" bestFit="1" customWidth="1"/>
    <col min="1888" max="1888" width="9.5703125" style="37" customWidth="1"/>
    <col min="1889" max="1889" width="12.140625" style="37" customWidth="1"/>
    <col min="1890" max="1890" width="10.7109375" style="37" bestFit="1" customWidth="1"/>
    <col min="1891" max="1892" width="9.140625" style="37" customWidth="1"/>
    <col min="1893" max="1893" width="9.85546875" style="37" bestFit="1" customWidth="1"/>
    <col min="1894" max="1895" width="10" style="37" bestFit="1" customWidth="1"/>
    <col min="1896" max="1896" width="11.5703125" style="37" customWidth="1"/>
    <col min="1897" max="1897" width="9.28515625" style="37" customWidth="1"/>
    <col min="1898" max="1898" width="10" style="37" bestFit="1" customWidth="1"/>
    <col min="1899" max="1899" width="11.7109375" style="37" bestFit="1" customWidth="1"/>
    <col min="1900" max="1900" width="10.7109375" style="37" customWidth="1"/>
    <col min="1901" max="1901" width="11.7109375" style="37" bestFit="1" customWidth="1"/>
    <col min="1902" max="1902" width="10.7109375" style="37" customWidth="1"/>
    <col min="1903" max="1903" width="10" style="37" bestFit="1" customWidth="1"/>
    <col min="1904" max="1908" width="11.7109375" style="37" bestFit="1" customWidth="1"/>
    <col min="1909" max="1909" width="14" style="37" customWidth="1"/>
    <col min="1910" max="1911" width="11.7109375" style="37" bestFit="1" customWidth="1"/>
    <col min="1912" max="1912" width="9.5703125" style="37" customWidth="1"/>
    <col min="1913" max="1913" width="12.7109375" style="37" bestFit="1" customWidth="1"/>
    <col min="1914" max="1914" width="9.140625" style="37" customWidth="1"/>
    <col min="1915" max="1915" width="11.7109375" style="37" bestFit="1" customWidth="1"/>
    <col min="1916" max="1916" width="9.140625" style="37" customWidth="1"/>
    <col min="1917" max="1917" width="11.7109375" style="37" bestFit="1" customWidth="1"/>
    <col min="1918" max="1918" width="9.140625" style="37" customWidth="1"/>
    <col min="1919" max="1919" width="9.85546875" style="37" bestFit="1" customWidth="1"/>
    <col min="1920" max="1925" width="9.140625" style="37" customWidth="1"/>
    <col min="1926" max="1926" width="10.5703125" style="37" customWidth="1"/>
    <col min="1927" max="1927" width="10.140625" style="37" customWidth="1"/>
    <col min="1928" max="1928" width="10.7109375" style="37" bestFit="1" customWidth="1"/>
    <col min="1929" max="1930" width="9.140625" style="37" customWidth="1"/>
    <col min="1931" max="1931" width="10.7109375" style="37" bestFit="1" customWidth="1"/>
    <col min="1932" max="1932" width="9.140625" style="37" customWidth="1"/>
    <col min="1933" max="1933" width="11.7109375" style="37" bestFit="1" customWidth="1"/>
    <col min="1934" max="1934" width="10.7109375" style="37" bestFit="1" customWidth="1"/>
    <col min="1935" max="1935" width="9.7109375" style="37" bestFit="1" customWidth="1"/>
    <col min="1936" max="1936" width="9.140625" style="37" customWidth="1"/>
    <col min="1937" max="1937" width="11.7109375" style="37" bestFit="1" customWidth="1"/>
    <col min="1938" max="1938" width="10" style="37" bestFit="1" customWidth="1"/>
    <col min="1939" max="1939" width="9.140625" style="37" customWidth="1"/>
    <col min="1940" max="1942" width="11.7109375" style="37" bestFit="1" customWidth="1"/>
    <col min="1943" max="1943" width="10" style="37" bestFit="1" customWidth="1"/>
    <col min="1944" max="1944" width="9.140625" style="37" customWidth="1"/>
    <col min="1945" max="1945" width="11.7109375" style="37" bestFit="1" customWidth="1"/>
    <col min="1946" max="1946" width="9.140625" style="37" customWidth="1"/>
    <col min="1947" max="1948" width="11.7109375" style="37" bestFit="1" customWidth="1"/>
    <col min="1949" max="1949" width="9.7109375" style="37" bestFit="1" customWidth="1"/>
    <col min="1950" max="1950" width="11.7109375" style="37" bestFit="1" customWidth="1"/>
    <col min="1951" max="1951" width="10.7109375" style="37" bestFit="1" customWidth="1"/>
    <col min="1952" max="1952" width="10" style="37" bestFit="1" customWidth="1"/>
    <col min="1953" max="1953" width="11.7109375" style="37" bestFit="1" customWidth="1"/>
    <col min="1954" max="1957" width="9.140625" style="37" customWidth="1"/>
    <col min="1958" max="1958" width="11.7109375" style="37" customWidth="1"/>
    <col min="1959" max="1963" width="9.140625" style="37" customWidth="1"/>
    <col min="1964" max="1964" width="17" style="37" bestFit="1" customWidth="1"/>
    <col min="1965" max="1971" width="9.140625" style="37" customWidth="1"/>
    <col min="1972" max="1972" width="11.7109375" style="37" bestFit="1" customWidth="1"/>
    <col min="1973" max="1974" width="9.140625" style="37" customWidth="1"/>
    <col min="1975" max="1975" width="9" style="37" bestFit="1" customWidth="1"/>
    <col min="1976" max="1978" width="9.140625" style="37" customWidth="1"/>
    <col min="1979" max="1979" width="9" style="37" bestFit="1" customWidth="1"/>
    <col min="1980" max="1980" width="9.140625" style="37" customWidth="1"/>
    <col min="1981" max="1981" width="14" style="37" customWidth="1"/>
    <col min="1982" max="1982" width="9.42578125" style="37" bestFit="1" customWidth="1"/>
    <col min="1983" max="1983" width="9.7109375" style="37" bestFit="1" customWidth="1"/>
    <col min="1984" max="1986" width="9.140625" style="37" customWidth="1"/>
    <col min="1987" max="1987" width="9" style="37" bestFit="1" customWidth="1"/>
    <col min="1988" max="1989" width="9.140625" style="37" customWidth="1"/>
    <col min="1990" max="1990" width="10" style="37" bestFit="1" customWidth="1"/>
    <col min="1991" max="1995" width="9.140625" style="37" customWidth="1"/>
    <col min="1996" max="1997" width="9.140625" style="37" bestFit="1" customWidth="1"/>
    <col min="1998" max="2001" width="9.140625" style="37" customWidth="1"/>
    <col min="2002" max="2002" width="9.28515625" style="37" customWidth="1"/>
    <col min="2003" max="2005" width="10.140625" style="37" customWidth="1"/>
    <col min="2006" max="2006" width="9.7109375" style="37" customWidth="1"/>
    <col min="2007" max="2007" width="10" style="37" bestFit="1" customWidth="1"/>
    <col min="2008" max="2017" width="11.7109375" style="37" bestFit="1" customWidth="1"/>
    <col min="2018" max="2018" width="10" style="37" bestFit="1" customWidth="1"/>
    <col min="2019" max="2019" width="11.7109375" style="37" bestFit="1" customWidth="1"/>
    <col min="2020" max="2021" width="10.7109375" style="37" bestFit="1" customWidth="1"/>
    <col min="2022" max="2022" width="9" style="37" bestFit="1" customWidth="1"/>
    <col min="2023" max="2023" width="11.7109375" style="37" bestFit="1" customWidth="1"/>
    <col min="2024" max="2024" width="10" style="37" bestFit="1" customWidth="1"/>
    <col min="2025" max="2026" width="10.7109375" style="37" bestFit="1" customWidth="1"/>
    <col min="2027" max="2027" width="11.7109375" style="37" bestFit="1" customWidth="1"/>
    <col min="2028" max="2028" width="10.7109375" style="37" bestFit="1" customWidth="1"/>
    <col min="2029" max="2029" width="11.7109375" style="37" bestFit="1" customWidth="1"/>
    <col min="2030" max="2030" width="10" style="37" bestFit="1" customWidth="1"/>
    <col min="2031" max="2031" width="11.7109375" style="37" bestFit="1" customWidth="1"/>
    <col min="2032" max="2032" width="10.7109375" style="37" bestFit="1" customWidth="1"/>
    <col min="2033" max="2033" width="11.7109375" style="37" bestFit="1" customWidth="1"/>
    <col min="2034" max="2034" width="10.7109375" style="37" bestFit="1" customWidth="1"/>
    <col min="2035" max="2037" width="11.7109375" style="37" bestFit="1" customWidth="1"/>
    <col min="2038" max="2038" width="9.140625" style="37" customWidth="1"/>
    <col min="2039" max="2039" width="11.7109375" style="37" bestFit="1" customWidth="1"/>
    <col min="2040" max="2040" width="9.7109375" style="37" customWidth="1"/>
    <col min="2041" max="2041" width="10.42578125" style="37" customWidth="1"/>
    <col min="2042" max="2042" width="11.28515625" style="37" customWidth="1"/>
    <col min="2043" max="2044" width="9.140625" style="37" customWidth="1"/>
    <col min="2045" max="2045" width="9.7109375" style="37" customWidth="1"/>
    <col min="2046" max="2046" width="9.7109375" style="37" bestFit="1" customWidth="1"/>
    <col min="2047" max="2048" width="10.42578125" style="37" bestFit="1" customWidth="1"/>
    <col min="2049" max="2049" width="12.28515625" style="37" bestFit="1" customWidth="1"/>
    <col min="2050" max="2050" width="15.85546875" style="37" customWidth="1"/>
    <col min="2051" max="2140" width="9.140625" style="37"/>
    <col min="2141" max="2141" width="7.85546875" style="37" customWidth="1"/>
    <col min="2142" max="2142" width="35.28515625" style="37" customWidth="1"/>
    <col min="2143" max="2143" width="10.85546875" style="37" bestFit="1" customWidth="1"/>
    <col min="2144" max="2144" width="9.5703125" style="37" customWidth="1"/>
    <col min="2145" max="2145" width="12.140625" style="37" customWidth="1"/>
    <col min="2146" max="2146" width="10.7109375" style="37" bestFit="1" customWidth="1"/>
    <col min="2147" max="2148" width="9.140625" style="37" customWidth="1"/>
    <col min="2149" max="2149" width="9.85546875" style="37" bestFit="1" customWidth="1"/>
    <col min="2150" max="2151" width="10" style="37" bestFit="1" customWidth="1"/>
    <col min="2152" max="2152" width="11.5703125" style="37" customWidth="1"/>
    <col min="2153" max="2153" width="9.28515625" style="37" customWidth="1"/>
    <col min="2154" max="2154" width="10" style="37" bestFit="1" customWidth="1"/>
    <col min="2155" max="2155" width="11.7109375" style="37" bestFit="1" customWidth="1"/>
    <col min="2156" max="2156" width="10.7109375" style="37" customWidth="1"/>
    <col min="2157" max="2157" width="11.7109375" style="37" bestFit="1" customWidth="1"/>
    <col min="2158" max="2158" width="10.7109375" style="37" customWidth="1"/>
    <col min="2159" max="2159" width="10" style="37" bestFit="1" customWidth="1"/>
    <col min="2160" max="2164" width="11.7109375" style="37" bestFit="1" customWidth="1"/>
    <col min="2165" max="2165" width="14" style="37" customWidth="1"/>
    <col min="2166" max="2167" width="11.7109375" style="37" bestFit="1" customWidth="1"/>
    <col min="2168" max="2168" width="9.5703125" style="37" customWidth="1"/>
    <col min="2169" max="2169" width="12.7109375" style="37" bestFit="1" customWidth="1"/>
    <col min="2170" max="2170" width="9.140625" style="37" customWidth="1"/>
    <col min="2171" max="2171" width="11.7109375" style="37" bestFit="1" customWidth="1"/>
    <col min="2172" max="2172" width="9.140625" style="37" customWidth="1"/>
    <col min="2173" max="2173" width="11.7109375" style="37" bestFit="1" customWidth="1"/>
    <col min="2174" max="2174" width="9.140625" style="37" customWidth="1"/>
    <col min="2175" max="2175" width="9.85546875" style="37" bestFit="1" customWidth="1"/>
    <col min="2176" max="2181" width="9.140625" style="37" customWidth="1"/>
    <col min="2182" max="2182" width="10.5703125" style="37" customWidth="1"/>
    <col min="2183" max="2183" width="10.140625" style="37" customWidth="1"/>
    <col min="2184" max="2184" width="10.7109375" style="37" bestFit="1" customWidth="1"/>
    <col min="2185" max="2186" width="9.140625" style="37" customWidth="1"/>
    <col min="2187" max="2187" width="10.7109375" style="37" bestFit="1" customWidth="1"/>
    <col min="2188" max="2188" width="9.140625" style="37" customWidth="1"/>
    <col min="2189" max="2189" width="11.7109375" style="37" bestFit="1" customWidth="1"/>
    <col min="2190" max="2190" width="10.7109375" style="37" bestFit="1" customWidth="1"/>
    <col min="2191" max="2191" width="9.7109375" style="37" bestFit="1" customWidth="1"/>
    <col min="2192" max="2192" width="9.140625" style="37" customWidth="1"/>
    <col min="2193" max="2193" width="11.7109375" style="37" bestFit="1" customWidth="1"/>
    <col min="2194" max="2194" width="10" style="37" bestFit="1" customWidth="1"/>
    <col min="2195" max="2195" width="9.140625" style="37" customWidth="1"/>
    <col min="2196" max="2198" width="11.7109375" style="37" bestFit="1" customWidth="1"/>
    <col min="2199" max="2199" width="10" style="37" bestFit="1" customWidth="1"/>
    <col min="2200" max="2200" width="9.140625" style="37" customWidth="1"/>
    <col min="2201" max="2201" width="11.7109375" style="37" bestFit="1" customWidth="1"/>
    <col min="2202" max="2202" width="9.140625" style="37" customWidth="1"/>
    <col min="2203" max="2204" width="11.7109375" style="37" bestFit="1" customWidth="1"/>
    <col min="2205" max="2205" width="9.7109375" style="37" bestFit="1" customWidth="1"/>
    <col min="2206" max="2206" width="11.7109375" style="37" bestFit="1" customWidth="1"/>
    <col min="2207" max="2207" width="10.7109375" style="37" bestFit="1" customWidth="1"/>
    <col min="2208" max="2208" width="10" style="37" bestFit="1" customWidth="1"/>
    <col min="2209" max="2209" width="11.7109375" style="37" bestFit="1" customWidth="1"/>
    <col min="2210" max="2213" width="9.140625" style="37" customWidth="1"/>
    <col min="2214" max="2214" width="11.7109375" style="37" customWidth="1"/>
    <col min="2215" max="2219" width="9.140625" style="37" customWidth="1"/>
    <col min="2220" max="2220" width="17" style="37" bestFit="1" customWidth="1"/>
    <col min="2221" max="2227" width="9.140625" style="37" customWidth="1"/>
    <col min="2228" max="2228" width="11.7109375" style="37" bestFit="1" customWidth="1"/>
    <col min="2229" max="2230" width="9.140625" style="37" customWidth="1"/>
    <col min="2231" max="2231" width="9" style="37" bestFit="1" customWidth="1"/>
    <col min="2232" max="2234" width="9.140625" style="37" customWidth="1"/>
    <col min="2235" max="2235" width="9" style="37" bestFit="1" customWidth="1"/>
    <col min="2236" max="2236" width="9.140625" style="37" customWidth="1"/>
    <col min="2237" max="2237" width="14" style="37" customWidth="1"/>
    <col min="2238" max="2238" width="9.42578125" style="37" bestFit="1" customWidth="1"/>
    <col min="2239" max="2239" width="9.7109375" style="37" bestFit="1" customWidth="1"/>
    <col min="2240" max="2242" width="9.140625" style="37" customWidth="1"/>
    <col min="2243" max="2243" width="9" style="37" bestFit="1" customWidth="1"/>
    <col min="2244" max="2245" width="9.140625" style="37" customWidth="1"/>
    <col min="2246" max="2246" width="10" style="37" bestFit="1" customWidth="1"/>
    <col min="2247" max="2251" width="9.140625" style="37" customWidth="1"/>
    <col min="2252" max="2253" width="9.140625" style="37" bestFit="1" customWidth="1"/>
    <col min="2254" max="2257" width="9.140625" style="37" customWidth="1"/>
    <col min="2258" max="2258" width="9.28515625" style="37" customWidth="1"/>
    <col min="2259" max="2261" width="10.140625" style="37" customWidth="1"/>
    <col min="2262" max="2262" width="9.7109375" style="37" customWidth="1"/>
    <col min="2263" max="2263" width="10" style="37" bestFit="1" customWidth="1"/>
    <col min="2264" max="2273" width="11.7109375" style="37" bestFit="1" customWidth="1"/>
    <col min="2274" max="2274" width="10" style="37" bestFit="1" customWidth="1"/>
    <col min="2275" max="2275" width="11.7109375" style="37" bestFit="1" customWidth="1"/>
    <col min="2276" max="2277" width="10.7109375" style="37" bestFit="1" customWidth="1"/>
    <col min="2278" max="2278" width="9" style="37" bestFit="1" customWidth="1"/>
    <col min="2279" max="2279" width="11.7109375" style="37" bestFit="1" customWidth="1"/>
    <col min="2280" max="2280" width="10" style="37" bestFit="1" customWidth="1"/>
    <col min="2281" max="2282" width="10.7109375" style="37" bestFit="1" customWidth="1"/>
    <col min="2283" max="2283" width="11.7109375" style="37" bestFit="1" customWidth="1"/>
    <col min="2284" max="2284" width="10.7109375" style="37" bestFit="1" customWidth="1"/>
    <col min="2285" max="2285" width="11.7109375" style="37" bestFit="1" customWidth="1"/>
    <col min="2286" max="2286" width="10" style="37" bestFit="1" customWidth="1"/>
    <col min="2287" max="2287" width="11.7109375" style="37" bestFit="1" customWidth="1"/>
    <col min="2288" max="2288" width="10.7109375" style="37" bestFit="1" customWidth="1"/>
    <col min="2289" max="2289" width="11.7109375" style="37" bestFit="1" customWidth="1"/>
    <col min="2290" max="2290" width="10.7109375" style="37" bestFit="1" customWidth="1"/>
    <col min="2291" max="2293" width="11.7109375" style="37" bestFit="1" customWidth="1"/>
    <col min="2294" max="2294" width="9.140625" style="37" customWidth="1"/>
    <col min="2295" max="2295" width="11.7109375" style="37" bestFit="1" customWidth="1"/>
    <col min="2296" max="2296" width="9.7109375" style="37" customWidth="1"/>
    <col min="2297" max="2297" width="10.42578125" style="37" customWidth="1"/>
    <col min="2298" max="2298" width="11.28515625" style="37" customWidth="1"/>
    <col min="2299" max="2300" width="9.140625" style="37" customWidth="1"/>
    <col min="2301" max="2301" width="9.7109375" style="37" customWidth="1"/>
    <col min="2302" max="2302" width="9.7109375" style="37" bestFit="1" customWidth="1"/>
    <col min="2303" max="2304" width="10.42578125" style="37" bestFit="1" customWidth="1"/>
    <col min="2305" max="2305" width="12.28515625" style="37" bestFit="1" customWidth="1"/>
    <col min="2306" max="2306" width="15.85546875" style="37" customWidth="1"/>
    <col min="2307" max="2396" width="9.140625" style="37"/>
    <col min="2397" max="2397" width="7.85546875" style="37" customWidth="1"/>
    <col min="2398" max="2398" width="35.28515625" style="37" customWidth="1"/>
    <col min="2399" max="2399" width="10.85546875" style="37" bestFit="1" customWidth="1"/>
    <col min="2400" max="2400" width="9.5703125" style="37" customWidth="1"/>
    <col min="2401" max="2401" width="12.140625" style="37" customWidth="1"/>
    <col min="2402" max="2402" width="10.7109375" style="37" bestFit="1" customWidth="1"/>
    <col min="2403" max="2404" width="9.140625" style="37" customWidth="1"/>
    <col min="2405" max="2405" width="9.85546875" style="37" bestFit="1" customWidth="1"/>
    <col min="2406" max="2407" width="10" style="37" bestFit="1" customWidth="1"/>
    <col min="2408" max="2408" width="11.5703125" style="37" customWidth="1"/>
    <col min="2409" max="2409" width="9.28515625" style="37" customWidth="1"/>
    <col min="2410" max="2410" width="10" style="37" bestFit="1" customWidth="1"/>
    <col min="2411" max="2411" width="11.7109375" style="37" bestFit="1" customWidth="1"/>
    <col min="2412" max="2412" width="10.7109375" style="37" customWidth="1"/>
    <col min="2413" max="2413" width="11.7109375" style="37" bestFit="1" customWidth="1"/>
    <col min="2414" max="2414" width="10.7109375" style="37" customWidth="1"/>
    <col min="2415" max="2415" width="10" style="37" bestFit="1" customWidth="1"/>
    <col min="2416" max="2420" width="11.7109375" style="37" bestFit="1" customWidth="1"/>
    <col min="2421" max="2421" width="14" style="37" customWidth="1"/>
    <col min="2422" max="2423" width="11.7109375" style="37" bestFit="1" customWidth="1"/>
    <col min="2424" max="2424" width="9.5703125" style="37" customWidth="1"/>
    <col min="2425" max="2425" width="12.7109375" style="37" bestFit="1" customWidth="1"/>
    <col min="2426" max="2426" width="9.140625" style="37" customWidth="1"/>
    <col min="2427" max="2427" width="11.7109375" style="37" bestFit="1" customWidth="1"/>
    <col min="2428" max="2428" width="9.140625" style="37" customWidth="1"/>
    <col min="2429" max="2429" width="11.7109375" style="37" bestFit="1" customWidth="1"/>
    <col min="2430" max="2430" width="9.140625" style="37" customWidth="1"/>
    <col min="2431" max="2431" width="9.85546875" style="37" bestFit="1" customWidth="1"/>
    <col min="2432" max="2437" width="9.140625" style="37" customWidth="1"/>
    <col min="2438" max="2438" width="10.5703125" style="37" customWidth="1"/>
    <col min="2439" max="2439" width="10.140625" style="37" customWidth="1"/>
    <col min="2440" max="2440" width="10.7109375" style="37" bestFit="1" customWidth="1"/>
    <col min="2441" max="2442" width="9.140625" style="37" customWidth="1"/>
    <col min="2443" max="2443" width="10.7109375" style="37" bestFit="1" customWidth="1"/>
    <col min="2444" max="2444" width="9.140625" style="37" customWidth="1"/>
    <col min="2445" max="2445" width="11.7109375" style="37" bestFit="1" customWidth="1"/>
    <col min="2446" max="2446" width="10.7109375" style="37" bestFit="1" customWidth="1"/>
    <col min="2447" max="2447" width="9.7109375" style="37" bestFit="1" customWidth="1"/>
    <col min="2448" max="2448" width="9.140625" style="37" customWidth="1"/>
    <col min="2449" max="2449" width="11.7109375" style="37" bestFit="1" customWidth="1"/>
    <col min="2450" max="2450" width="10" style="37" bestFit="1" customWidth="1"/>
    <col min="2451" max="2451" width="9.140625" style="37" customWidth="1"/>
    <col min="2452" max="2454" width="11.7109375" style="37" bestFit="1" customWidth="1"/>
    <col min="2455" max="2455" width="10" style="37" bestFit="1" customWidth="1"/>
    <col min="2456" max="2456" width="9.140625" style="37" customWidth="1"/>
    <col min="2457" max="2457" width="11.7109375" style="37" bestFit="1" customWidth="1"/>
    <col min="2458" max="2458" width="9.140625" style="37" customWidth="1"/>
    <col min="2459" max="2460" width="11.7109375" style="37" bestFit="1" customWidth="1"/>
    <col min="2461" max="2461" width="9.7109375" style="37" bestFit="1" customWidth="1"/>
    <col min="2462" max="2462" width="11.7109375" style="37" bestFit="1" customWidth="1"/>
    <col min="2463" max="2463" width="10.7109375" style="37" bestFit="1" customWidth="1"/>
    <col min="2464" max="2464" width="10" style="37" bestFit="1" customWidth="1"/>
    <col min="2465" max="2465" width="11.7109375" style="37" bestFit="1" customWidth="1"/>
    <col min="2466" max="2469" width="9.140625" style="37" customWidth="1"/>
    <col min="2470" max="2470" width="11.7109375" style="37" customWidth="1"/>
    <col min="2471" max="2475" width="9.140625" style="37" customWidth="1"/>
    <col min="2476" max="2476" width="17" style="37" bestFit="1" customWidth="1"/>
    <col min="2477" max="2483" width="9.140625" style="37" customWidth="1"/>
    <col min="2484" max="2484" width="11.7109375" style="37" bestFit="1" customWidth="1"/>
    <col min="2485" max="2486" width="9.140625" style="37" customWidth="1"/>
    <col min="2487" max="2487" width="9" style="37" bestFit="1" customWidth="1"/>
    <col min="2488" max="2490" width="9.140625" style="37" customWidth="1"/>
    <col min="2491" max="2491" width="9" style="37" bestFit="1" customWidth="1"/>
    <col min="2492" max="2492" width="9.140625" style="37" customWidth="1"/>
    <col min="2493" max="2493" width="14" style="37" customWidth="1"/>
    <col min="2494" max="2494" width="9.42578125" style="37" bestFit="1" customWidth="1"/>
    <col min="2495" max="2495" width="9.7109375" style="37" bestFit="1" customWidth="1"/>
    <col min="2496" max="2498" width="9.140625" style="37" customWidth="1"/>
    <col min="2499" max="2499" width="9" style="37" bestFit="1" customWidth="1"/>
    <col min="2500" max="2501" width="9.140625" style="37" customWidth="1"/>
    <col min="2502" max="2502" width="10" style="37" bestFit="1" customWidth="1"/>
    <col min="2503" max="2507" width="9.140625" style="37" customWidth="1"/>
    <col min="2508" max="2509" width="9.140625" style="37" bestFit="1" customWidth="1"/>
    <col min="2510" max="2513" width="9.140625" style="37" customWidth="1"/>
    <col min="2514" max="2514" width="9.28515625" style="37" customWidth="1"/>
    <col min="2515" max="2517" width="10.140625" style="37" customWidth="1"/>
    <col min="2518" max="2518" width="9.7109375" style="37" customWidth="1"/>
    <col min="2519" max="2519" width="10" style="37" bestFit="1" customWidth="1"/>
    <col min="2520" max="2529" width="11.7109375" style="37" bestFit="1" customWidth="1"/>
    <col min="2530" max="2530" width="10" style="37" bestFit="1" customWidth="1"/>
    <col min="2531" max="2531" width="11.7109375" style="37" bestFit="1" customWidth="1"/>
    <col min="2532" max="2533" width="10.7109375" style="37" bestFit="1" customWidth="1"/>
    <col min="2534" max="2534" width="9" style="37" bestFit="1" customWidth="1"/>
    <col min="2535" max="2535" width="11.7109375" style="37" bestFit="1" customWidth="1"/>
    <col min="2536" max="2536" width="10" style="37" bestFit="1" customWidth="1"/>
    <col min="2537" max="2538" width="10.7109375" style="37" bestFit="1" customWidth="1"/>
    <col min="2539" max="2539" width="11.7109375" style="37" bestFit="1" customWidth="1"/>
    <col min="2540" max="2540" width="10.7109375" style="37" bestFit="1" customWidth="1"/>
    <col min="2541" max="2541" width="11.7109375" style="37" bestFit="1" customWidth="1"/>
    <col min="2542" max="2542" width="10" style="37" bestFit="1" customWidth="1"/>
    <col min="2543" max="2543" width="11.7109375" style="37" bestFit="1" customWidth="1"/>
    <col min="2544" max="2544" width="10.7109375" style="37" bestFit="1" customWidth="1"/>
    <col min="2545" max="2545" width="11.7109375" style="37" bestFit="1" customWidth="1"/>
    <col min="2546" max="2546" width="10.7109375" style="37" bestFit="1" customWidth="1"/>
    <col min="2547" max="2549" width="11.7109375" style="37" bestFit="1" customWidth="1"/>
    <col min="2550" max="2550" width="9.140625" style="37" customWidth="1"/>
    <col min="2551" max="2551" width="11.7109375" style="37" bestFit="1" customWidth="1"/>
    <col min="2552" max="2552" width="9.7109375" style="37" customWidth="1"/>
    <col min="2553" max="2553" width="10.42578125" style="37" customWidth="1"/>
    <col min="2554" max="2554" width="11.28515625" style="37" customWidth="1"/>
    <col min="2555" max="2556" width="9.140625" style="37" customWidth="1"/>
    <col min="2557" max="2557" width="9.7109375" style="37" customWidth="1"/>
    <col min="2558" max="2558" width="9.7109375" style="37" bestFit="1" customWidth="1"/>
    <col min="2559" max="2560" width="10.42578125" style="37" bestFit="1" customWidth="1"/>
    <col min="2561" max="2561" width="12.28515625" style="37" bestFit="1" customWidth="1"/>
    <col min="2562" max="2562" width="15.85546875" style="37" customWidth="1"/>
    <col min="2563" max="2652" width="9.140625" style="37"/>
    <col min="2653" max="2653" width="7.85546875" style="37" customWidth="1"/>
    <col min="2654" max="2654" width="35.28515625" style="37" customWidth="1"/>
    <col min="2655" max="2655" width="10.85546875" style="37" bestFit="1" customWidth="1"/>
    <col min="2656" max="2656" width="9.5703125" style="37" customWidth="1"/>
    <col min="2657" max="2657" width="12.140625" style="37" customWidth="1"/>
    <col min="2658" max="2658" width="10.7109375" style="37" bestFit="1" customWidth="1"/>
    <col min="2659" max="2660" width="9.140625" style="37" customWidth="1"/>
    <col min="2661" max="2661" width="9.85546875" style="37" bestFit="1" customWidth="1"/>
    <col min="2662" max="2663" width="10" style="37" bestFit="1" customWidth="1"/>
    <col min="2664" max="2664" width="11.5703125" style="37" customWidth="1"/>
    <col min="2665" max="2665" width="9.28515625" style="37" customWidth="1"/>
    <col min="2666" max="2666" width="10" style="37" bestFit="1" customWidth="1"/>
    <col min="2667" max="2667" width="11.7109375" style="37" bestFit="1" customWidth="1"/>
    <col min="2668" max="2668" width="10.7109375" style="37" customWidth="1"/>
    <col min="2669" max="2669" width="11.7109375" style="37" bestFit="1" customWidth="1"/>
    <col min="2670" max="2670" width="10.7109375" style="37" customWidth="1"/>
    <col min="2671" max="2671" width="10" style="37" bestFit="1" customWidth="1"/>
    <col min="2672" max="2676" width="11.7109375" style="37" bestFit="1" customWidth="1"/>
    <col min="2677" max="2677" width="14" style="37" customWidth="1"/>
    <col min="2678" max="2679" width="11.7109375" style="37" bestFit="1" customWidth="1"/>
    <col min="2680" max="2680" width="9.5703125" style="37" customWidth="1"/>
    <col min="2681" max="2681" width="12.7109375" style="37" bestFit="1" customWidth="1"/>
    <col min="2682" max="2682" width="9.140625" style="37" customWidth="1"/>
    <col min="2683" max="2683" width="11.7109375" style="37" bestFit="1" customWidth="1"/>
    <col min="2684" max="2684" width="9.140625" style="37" customWidth="1"/>
    <col min="2685" max="2685" width="11.7109375" style="37" bestFit="1" customWidth="1"/>
    <col min="2686" max="2686" width="9.140625" style="37" customWidth="1"/>
    <col min="2687" max="2687" width="9.85546875" style="37" bestFit="1" customWidth="1"/>
    <col min="2688" max="2693" width="9.140625" style="37" customWidth="1"/>
    <col min="2694" max="2694" width="10.5703125" style="37" customWidth="1"/>
    <col min="2695" max="2695" width="10.140625" style="37" customWidth="1"/>
    <col min="2696" max="2696" width="10.7109375" style="37" bestFit="1" customWidth="1"/>
    <col min="2697" max="2698" width="9.140625" style="37" customWidth="1"/>
    <col min="2699" max="2699" width="10.7109375" style="37" bestFit="1" customWidth="1"/>
    <col min="2700" max="2700" width="9.140625" style="37" customWidth="1"/>
    <col min="2701" max="2701" width="11.7109375" style="37" bestFit="1" customWidth="1"/>
    <col min="2702" max="2702" width="10.7109375" style="37" bestFit="1" customWidth="1"/>
    <col min="2703" max="2703" width="9.7109375" style="37" bestFit="1" customWidth="1"/>
    <col min="2704" max="2704" width="9.140625" style="37" customWidth="1"/>
    <col min="2705" max="2705" width="11.7109375" style="37" bestFit="1" customWidth="1"/>
    <col min="2706" max="2706" width="10" style="37" bestFit="1" customWidth="1"/>
    <col min="2707" max="2707" width="9.140625" style="37" customWidth="1"/>
    <col min="2708" max="2710" width="11.7109375" style="37" bestFit="1" customWidth="1"/>
    <col min="2711" max="2711" width="10" style="37" bestFit="1" customWidth="1"/>
    <col min="2712" max="2712" width="9.140625" style="37" customWidth="1"/>
    <col min="2713" max="2713" width="11.7109375" style="37" bestFit="1" customWidth="1"/>
    <col min="2714" max="2714" width="9.140625" style="37" customWidth="1"/>
    <col min="2715" max="2716" width="11.7109375" style="37" bestFit="1" customWidth="1"/>
    <col min="2717" max="2717" width="9.7109375" style="37" bestFit="1" customWidth="1"/>
    <col min="2718" max="2718" width="11.7109375" style="37" bestFit="1" customWidth="1"/>
    <col min="2719" max="2719" width="10.7109375" style="37" bestFit="1" customWidth="1"/>
    <col min="2720" max="2720" width="10" style="37" bestFit="1" customWidth="1"/>
    <col min="2721" max="2721" width="11.7109375" style="37" bestFit="1" customWidth="1"/>
    <col min="2722" max="2725" width="9.140625" style="37" customWidth="1"/>
    <col min="2726" max="2726" width="11.7109375" style="37" customWidth="1"/>
    <col min="2727" max="2731" width="9.140625" style="37" customWidth="1"/>
    <col min="2732" max="2732" width="17" style="37" bestFit="1" customWidth="1"/>
    <col min="2733" max="2739" width="9.140625" style="37" customWidth="1"/>
    <col min="2740" max="2740" width="11.7109375" style="37" bestFit="1" customWidth="1"/>
    <col min="2741" max="2742" width="9.140625" style="37" customWidth="1"/>
    <col min="2743" max="2743" width="9" style="37" bestFit="1" customWidth="1"/>
    <col min="2744" max="2746" width="9.140625" style="37" customWidth="1"/>
    <col min="2747" max="2747" width="9" style="37" bestFit="1" customWidth="1"/>
    <col min="2748" max="2748" width="9.140625" style="37" customWidth="1"/>
    <col min="2749" max="2749" width="14" style="37" customWidth="1"/>
    <col min="2750" max="2750" width="9.42578125" style="37" bestFit="1" customWidth="1"/>
    <col min="2751" max="2751" width="9.7109375" style="37" bestFit="1" customWidth="1"/>
    <col min="2752" max="2754" width="9.140625" style="37" customWidth="1"/>
    <col min="2755" max="2755" width="9" style="37" bestFit="1" customWidth="1"/>
    <col min="2756" max="2757" width="9.140625" style="37" customWidth="1"/>
    <col min="2758" max="2758" width="10" style="37" bestFit="1" customWidth="1"/>
    <col min="2759" max="2763" width="9.140625" style="37" customWidth="1"/>
    <col min="2764" max="2765" width="9.140625" style="37" bestFit="1" customWidth="1"/>
    <col min="2766" max="2769" width="9.140625" style="37" customWidth="1"/>
    <col min="2770" max="2770" width="9.28515625" style="37" customWidth="1"/>
    <col min="2771" max="2773" width="10.140625" style="37" customWidth="1"/>
    <col min="2774" max="2774" width="9.7109375" style="37" customWidth="1"/>
    <col min="2775" max="2775" width="10" style="37" bestFit="1" customWidth="1"/>
    <col min="2776" max="2785" width="11.7109375" style="37" bestFit="1" customWidth="1"/>
    <col min="2786" max="2786" width="10" style="37" bestFit="1" customWidth="1"/>
    <col min="2787" max="2787" width="11.7109375" style="37" bestFit="1" customWidth="1"/>
    <col min="2788" max="2789" width="10.7109375" style="37" bestFit="1" customWidth="1"/>
    <col min="2790" max="2790" width="9" style="37" bestFit="1" customWidth="1"/>
    <col min="2791" max="2791" width="11.7109375" style="37" bestFit="1" customWidth="1"/>
    <col min="2792" max="2792" width="10" style="37" bestFit="1" customWidth="1"/>
    <col min="2793" max="2794" width="10.7109375" style="37" bestFit="1" customWidth="1"/>
    <col min="2795" max="2795" width="11.7109375" style="37" bestFit="1" customWidth="1"/>
    <col min="2796" max="2796" width="10.7109375" style="37" bestFit="1" customWidth="1"/>
    <col min="2797" max="2797" width="11.7109375" style="37" bestFit="1" customWidth="1"/>
    <col min="2798" max="2798" width="10" style="37" bestFit="1" customWidth="1"/>
    <col min="2799" max="2799" width="11.7109375" style="37" bestFit="1" customWidth="1"/>
    <col min="2800" max="2800" width="10.7109375" style="37" bestFit="1" customWidth="1"/>
    <col min="2801" max="2801" width="11.7109375" style="37" bestFit="1" customWidth="1"/>
    <col min="2802" max="2802" width="10.7109375" style="37" bestFit="1" customWidth="1"/>
    <col min="2803" max="2805" width="11.7109375" style="37" bestFit="1" customWidth="1"/>
    <col min="2806" max="2806" width="9.140625" style="37" customWidth="1"/>
    <col min="2807" max="2807" width="11.7109375" style="37" bestFit="1" customWidth="1"/>
    <col min="2808" max="2808" width="9.7109375" style="37" customWidth="1"/>
    <col min="2809" max="2809" width="10.42578125" style="37" customWidth="1"/>
    <col min="2810" max="2810" width="11.28515625" style="37" customWidth="1"/>
    <col min="2811" max="2812" width="9.140625" style="37" customWidth="1"/>
    <col min="2813" max="2813" width="9.7109375" style="37" customWidth="1"/>
    <col min="2814" max="2814" width="9.7109375" style="37" bestFit="1" customWidth="1"/>
    <col min="2815" max="2816" width="10.42578125" style="37" bestFit="1" customWidth="1"/>
    <col min="2817" max="2817" width="12.28515625" style="37" bestFit="1" customWidth="1"/>
    <col min="2818" max="2818" width="15.85546875" style="37" customWidth="1"/>
    <col min="2819" max="2908" width="9.140625" style="37"/>
    <col min="2909" max="2909" width="7.85546875" style="37" customWidth="1"/>
    <col min="2910" max="2910" width="35.28515625" style="37" customWidth="1"/>
    <col min="2911" max="2911" width="10.85546875" style="37" bestFit="1" customWidth="1"/>
    <col min="2912" max="2912" width="9.5703125" style="37" customWidth="1"/>
    <col min="2913" max="2913" width="12.140625" style="37" customWidth="1"/>
    <col min="2914" max="2914" width="10.7109375" style="37" bestFit="1" customWidth="1"/>
    <col min="2915" max="2916" width="9.140625" style="37" customWidth="1"/>
    <col min="2917" max="2917" width="9.85546875" style="37" bestFit="1" customWidth="1"/>
    <col min="2918" max="2919" width="10" style="37" bestFit="1" customWidth="1"/>
    <col min="2920" max="2920" width="11.5703125" style="37" customWidth="1"/>
    <col min="2921" max="2921" width="9.28515625" style="37" customWidth="1"/>
    <col min="2922" max="2922" width="10" style="37" bestFit="1" customWidth="1"/>
    <col min="2923" max="2923" width="11.7109375" style="37" bestFit="1" customWidth="1"/>
    <col min="2924" max="2924" width="10.7109375" style="37" customWidth="1"/>
    <col min="2925" max="2925" width="11.7109375" style="37" bestFit="1" customWidth="1"/>
    <col min="2926" max="2926" width="10.7109375" style="37" customWidth="1"/>
    <col min="2927" max="2927" width="10" style="37" bestFit="1" customWidth="1"/>
    <col min="2928" max="2932" width="11.7109375" style="37" bestFit="1" customWidth="1"/>
    <col min="2933" max="2933" width="14" style="37" customWidth="1"/>
    <col min="2934" max="2935" width="11.7109375" style="37" bestFit="1" customWidth="1"/>
    <col min="2936" max="2936" width="9.5703125" style="37" customWidth="1"/>
    <col min="2937" max="2937" width="12.7109375" style="37" bestFit="1" customWidth="1"/>
    <col min="2938" max="2938" width="9.140625" style="37" customWidth="1"/>
    <col min="2939" max="2939" width="11.7109375" style="37" bestFit="1" customWidth="1"/>
    <col min="2940" max="2940" width="9.140625" style="37" customWidth="1"/>
    <col min="2941" max="2941" width="11.7109375" style="37" bestFit="1" customWidth="1"/>
    <col min="2942" max="2942" width="9.140625" style="37" customWidth="1"/>
    <col min="2943" max="2943" width="9.85546875" style="37" bestFit="1" customWidth="1"/>
    <col min="2944" max="2949" width="9.140625" style="37" customWidth="1"/>
    <col min="2950" max="2950" width="10.5703125" style="37" customWidth="1"/>
    <col min="2951" max="2951" width="10.140625" style="37" customWidth="1"/>
    <col min="2952" max="2952" width="10.7109375" style="37" bestFit="1" customWidth="1"/>
    <col min="2953" max="2954" width="9.140625" style="37" customWidth="1"/>
    <col min="2955" max="2955" width="10.7109375" style="37" bestFit="1" customWidth="1"/>
    <col min="2956" max="2956" width="9.140625" style="37" customWidth="1"/>
    <col min="2957" max="2957" width="11.7109375" style="37" bestFit="1" customWidth="1"/>
    <col min="2958" max="2958" width="10.7109375" style="37" bestFit="1" customWidth="1"/>
    <col min="2959" max="2959" width="9.7109375" style="37" bestFit="1" customWidth="1"/>
    <col min="2960" max="2960" width="9.140625" style="37" customWidth="1"/>
    <col min="2961" max="2961" width="11.7109375" style="37" bestFit="1" customWidth="1"/>
    <col min="2962" max="2962" width="10" style="37" bestFit="1" customWidth="1"/>
    <col min="2963" max="2963" width="9.140625" style="37" customWidth="1"/>
    <col min="2964" max="2966" width="11.7109375" style="37" bestFit="1" customWidth="1"/>
    <col min="2967" max="2967" width="10" style="37" bestFit="1" customWidth="1"/>
    <col min="2968" max="2968" width="9.140625" style="37" customWidth="1"/>
    <col min="2969" max="2969" width="11.7109375" style="37" bestFit="1" customWidth="1"/>
    <col min="2970" max="2970" width="9.140625" style="37" customWidth="1"/>
    <col min="2971" max="2972" width="11.7109375" style="37" bestFit="1" customWidth="1"/>
    <col min="2973" max="2973" width="9.7109375" style="37" bestFit="1" customWidth="1"/>
    <col min="2974" max="2974" width="11.7109375" style="37" bestFit="1" customWidth="1"/>
    <col min="2975" max="2975" width="10.7109375" style="37" bestFit="1" customWidth="1"/>
    <col min="2976" max="2976" width="10" style="37" bestFit="1" customWidth="1"/>
    <col min="2977" max="2977" width="11.7109375" style="37" bestFit="1" customWidth="1"/>
    <col min="2978" max="2981" width="9.140625" style="37" customWidth="1"/>
    <col min="2982" max="2982" width="11.7109375" style="37" customWidth="1"/>
    <col min="2983" max="2987" width="9.140625" style="37" customWidth="1"/>
    <col min="2988" max="2988" width="17" style="37" bestFit="1" customWidth="1"/>
    <col min="2989" max="2995" width="9.140625" style="37" customWidth="1"/>
    <col min="2996" max="2996" width="11.7109375" style="37" bestFit="1" customWidth="1"/>
    <col min="2997" max="2998" width="9.140625" style="37" customWidth="1"/>
    <col min="2999" max="2999" width="9" style="37" bestFit="1" customWidth="1"/>
    <col min="3000" max="3002" width="9.140625" style="37" customWidth="1"/>
    <col min="3003" max="3003" width="9" style="37" bestFit="1" customWidth="1"/>
    <col min="3004" max="3004" width="9.140625" style="37" customWidth="1"/>
    <col min="3005" max="3005" width="14" style="37" customWidth="1"/>
    <col min="3006" max="3006" width="9.42578125" style="37" bestFit="1" customWidth="1"/>
    <col min="3007" max="3007" width="9.7109375" style="37" bestFit="1" customWidth="1"/>
    <col min="3008" max="3010" width="9.140625" style="37" customWidth="1"/>
    <col min="3011" max="3011" width="9" style="37" bestFit="1" customWidth="1"/>
    <col min="3012" max="3013" width="9.140625" style="37" customWidth="1"/>
    <col min="3014" max="3014" width="10" style="37" bestFit="1" customWidth="1"/>
    <col min="3015" max="3019" width="9.140625" style="37" customWidth="1"/>
    <col min="3020" max="3021" width="9.140625" style="37" bestFit="1" customWidth="1"/>
    <col min="3022" max="3025" width="9.140625" style="37" customWidth="1"/>
    <col min="3026" max="3026" width="9.28515625" style="37" customWidth="1"/>
    <col min="3027" max="3029" width="10.140625" style="37" customWidth="1"/>
    <col min="3030" max="3030" width="9.7109375" style="37" customWidth="1"/>
    <col min="3031" max="3031" width="10" style="37" bestFit="1" customWidth="1"/>
    <col min="3032" max="3041" width="11.7109375" style="37" bestFit="1" customWidth="1"/>
    <col min="3042" max="3042" width="10" style="37" bestFit="1" customWidth="1"/>
    <col min="3043" max="3043" width="11.7109375" style="37" bestFit="1" customWidth="1"/>
    <col min="3044" max="3045" width="10.7109375" style="37" bestFit="1" customWidth="1"/>
    <col min="3046" max="3046" width="9" style="37" bestFit="1" customWidth="1"/>
    <col min="3047" max="3047" width="11.7109375" style="37" bestFit="1" customWidth="1"/>
    <col min="3048" max="3048" width="10" style="37" bestFit="1" customWidth="1"/>
    <col min="3049" max="3050" width="10.7109375" style="37" bestFit="1" customWidth="1"/>
    <col min="3051" max="3051" width="11.7109375" style="37" bestFit="1" customWidth="1"/>
    <col min="3052" max="3052" width="10.7109375" style="37" bestFit="1" customWidth="1"/>
    <col min="3053" max="3053" width="11.7109375" style="37" bestFit="1" customWidth="1"/>
    <col min="3054" max="3054" width="10" style="37" bestFit="1" customWidth="1"/>
    <col min="3055" max="3055" width="11.7109375" style="37" bestFit="1" customWidth="1"/>
    <col min="3056" max="3056" width="10.7109375" style="37" bestFit="1" customWidth="1"/>
    <col min="3057" max="3057" width="11.7109375" style="37" bestFit="1" customWidth="1"/>
    <col min="3058" max="3058" width="10.7109375" style="37" bestFit="1" customWidth="1"/>
    <col min="3059" max="3061" width="11.7109375" style="37" bestFit="1" customWidth="1"/>
    <col min="3062" max="3062" width="9.140625" style="37" customWidth="1"/>
    <col min="3063" max="3063" width="11.7109375" style="37" bestFit="1" customWidth="1"/>
    <col min="3064" max="3064" width="9.7109375" style="37" customWidth="1"/>
    <col min="3065" max="3065" width="10.42578125" style="37" customWidth="1"/>
    <col min="3066" max="3066" width="11.28515625" style="37" customWidth="1"/>
    <col min="3067" max="3068" width="9.140625" style="37" customWidth="1"/>
    <col min="3069" max="3069" width="9.7109375" style="37" customWidth="1"/>
    <col min="3070" max="3070" width="9.7109375" style="37" bestFit="1" customWidth="1"/>
    <col min="3071" max="3072" width="10.42578125" style="37" bestFit="1" customWidth="1"/>
    <col min="3073" max="3073" width="12.28515625" style="37" bestFit="1" customWidth="1"/>
    <col min="3074" max="3074" width="15.85546875" style="37" customWidth="1"/>
    <col min="3075" max="3164" width="9.140625" style="37"/>
    <col min="3165" max="3165" width="7.85546875" style="37" customWidth="1"/>
    <col min="3166" max="3166" width="35.28515625" style="37" customWidth="1"/>
    <col min="3167" max="3167" width="10.85546875" style="37" bestFit="1" customWidth="1"/>
    <col min="3168" max="3168" width="9.5703125" style="37" customWidth="1"/>
    <col min="3169" max="3169" width="12.140625" style="37" customWidth="1"/>
    <col min="3170" max="3170" width="10.7109375" style="37" bestFit="1" customWidth="1"/>
    <col min="3171" max="3172" width="9.140625" style="37" customWidth="1"/>
    <col min="3173" max="3173" width="9.85546875" style="37" bestFit="1" customWidth="1"/>
    <col min="3174" max="3175" width="10" style="37" bestFit="1" customWidth="1"/>
    <col min="3176" max="3176" width="11.5703125" style="37" customWidth="1"/>
    <col min="3177" max="3177" width="9.28515625" style="37" customWidth="1"/>
    <col min="3178" max="3178" width="10" style="37" bestFit="1" customWidth="1"/>
    <col min="3179" max="3179" width="11.7109375" style="37" bestFit="1" customWidth="1"/>
    <col min="3180" max="3180" width="10.7109375" style="37" customWidth="1"/>
    <col min="3181" max="3181" width="11.7109375" style="37" bestFit="1" customWidth="1"/>
    <col min="3182" max="3182" width="10.7109375" style="37" customWidth="1"/>
    <col min="3183" max="3183" width="10" style="37" bestFit="1" customWidth="1"/>
    <col min="3184" max="3188" width="11.7109375" style="37" bestFit="1" customWidth="1"/>
    <col min="3189" max="3189" width="14" style="37" customWidth="1"/>
    <col min="3190" max="3191" width="11.7109375" style="37" bestFit="1" customWidth="1"/>
    <col min="3192" max="3192" width="9.5703125" style="37" customWidth="1"/>
    <col min="3193" max="3193" width="12.7109375" style="37" bestFit="1" customWidth="1"/>
    <col min="3194" max="3194" width="9.140625" style="37" customWidth="1"/>
    <col min="3195" max="3195" width="11.7109375" style="37" bestFit="1" customWidth="1"/>
    <col min="3196" max="3196" width="9.140625" style="37" customWidth="1"/>
    <col min="3197" max="3197" width="11.7109375" style="37" bestFit="1" customWidth="1"/>
    <col min="3198" max="3198" width="9.140625" style="37" customWidth="1"/>
    <col min="3199" max="3199" width="9.85546875" style="37" bestFit="1" customWidth="1"/>
    <col min="3200" max="3205" width="9.140625" style="37" customWidth="1"/>
    <col min="3206" max="3206" width="10.5703125" style="37" customWidth="1"/>
    <col min="3207" max="3207" width="10.140625" style="37" customWidth="1"/>
    <col min="3208" max="3208" width="10.7109375" style="37" bestFit="1" customWidth="1"/>
    <col min="3209" max="3210" width="9.140625" style="37" customWidth="1"/>
    <col min="3211" max="3211" width="10.7109375" style="37" bestFit="1" customWidth="1"/>
    <col min="3212" max="3212" width="9.140625" style="37" customWidth="1"/>
    <col min="3213" max="3213" width="11.7109375" style="37" bestFit="1" customWidth="1"/>
    <col min="3214" max="3214" width="10.7109375" style="37" bestFit="1" customWidth="1"/>
    <col min="3215" max="3215" width="9.7109375" style="37" bestFit="1" customWidth="1"/>
    <col min="3216" max="3216" width="9.140625" style="37" customWidth="1"/>
    <col min="3217" max="3217" width="11.7109375" style="37" bestFit="1" customWidth="1"/>
    <col min="3218" max="3218" width="10" style="37" bestFit="1" customWidth="1"/>
    <col min="3219" max="3219" width="9.140625" style="37" customWidth="1"/>
    <col min="3220" max="3222" width="11.7109375" style="37" bestFit="1" customWidth="1"/>
    <col min="3223" max="3223" width="10" style="37" bestFit="1" customWidth="1"/>
    <col min="3224" max="3224" width="9.140625" style="37" customWidth="1"/>
    <col min="3225" max="3225" width="11.7109375" style="37" bestFit="1" customWidth="1"/>
    <col min="3226" max="3226" width="9.140625" style="37" customWidth="1"/>
    <col min="3227" max="3228" width="11.7109375" style="37" bestFit="1" customWidth="1"/>
    <col min="3229" max="3229" width="9.7109375" style="37" bestFit="1" customWidth="1"/>
    <col min="3230" max="3230" width="11.7109375" style="37" bestFit="1" customWidth="1"/>
    <col min="3231" max="3231" width="10.7109375" style="37" bestFit="1" customWidth="1"/>
    <col min="3232" max="3232" width="10" style="37" bestFit="1" customWidth="1"/>
    <col min="3233" max="3233" width="11.7109375" style="37" bestFit="1" customWidth="1"/>
    <col min="3234" max="3237" width="9.140625" style="37" customWidth="1"/>
    <col min="3238" max="3238" width="11.7109375" style="37" customWidth="1"/>
    <col min="3239" max="3243" width="9.140625" style="37" customWidth="1"/>
    <col min="3244" max="3244" width="17" style="37" bestFit="1" customWidth="1"/>
    <col min="3245" max="3251" width="9.140625" style="37" customWidth="1"/>
    <col min="3252" max="3252" width="11.7109375" style="37" bestFit="1" customWidth="1"/>
    <col min="3253" max="3254" width="9.140625" style="37" customWidth="1"/>
    <col min="3255" max="3255" width="9" style="37" bestFit="1" customWidth="1"/>
    <col min="3256" max="3258" width="9.140625" style="37" customWidth="1"/>
    <col min="3259" max="3259" width="9" style="37" bestFit="1" customWidth="1"/>
    <col min="3260" max="3260" width="9.140625" style="37" customWidth="1"/>
    <col min="3261" max="3261" width="14" style="37" customWidth="1"/>
    <col min="3262" max="3262" width="9.42578125" style="37" bestFit="1" customWidth="1"/>
    <col min="3263" max="3263" width="9.7109375" style="37" bestFit="1" customWidth="1"/>
    <col min="3264" max="3266" width="9.140625" style="37" customWidth="1"/>
    <col min="3267" max="3267" width="9" style="37" bestFit="1" customWidth="1"/>
    <col min="3268" max="3269" width="9.140625" style="37" customWidth="1"/>
    <col min="3270" max="3270" width="10" style="37" bestFit="1" customWidth="1"/>
    <col min="3271" max="3275" width="9.140625" style="37" customWidth="1"/>
    <col min="3276" max="3277" width="9.140625" style="37" bestFit="1" customWidth="1"/>
    <col min="3278" max="3281" width="9.140625" style="37" customWidth="1"/>
    <col min="3282" max="3282" width="9.28515625" style="37" customWidth="1"/>
    <col min="3283" max="3285" width="10.140625" style="37" customWidth="1"/>
    <col min="3286" max="3286" width="9.7109375" style="37" customWidth="1"/>
    <col min="3287" max="3287" width="10" style="37" bestFit="1" customWidth="1"/>
    <col min="3288" max="3297" width="11.7109375" style="37" bestFit="1" customWidth="1"/>
    <col min="3298" max="3298" width="10" style="37" bestFit="1" customWidth="1"/>
    <col min="3299" max="3299" width="11.7109375" style="37" bestFit="1" customWidth="1"/>
    <col min="3300" max="3301" width="10.7109375" style="37" bestFit="1" customWidth="1"/>
    <col min="3302" max="3302" width="9" style="37" bestFit="1" customWidth="1"/>
    <col min="3303" max="3303" width="11.7109375" style="37" bestFit="1" customWidth="1"/>
    <col min="3304" max="3304" width="10" style="37" bestFit="1" customWidth="1"/>
    <col min="3305" max="3306" width="10.7109375" style="37" bestFit="1" customWidth="1"/>
    <col min="3307" max="3307" width="11.7109375" style="37" bestFit="1" customWidth="1"/>
    <col min="3308" max="3308" width="10.7109375" style="37" bestFit="1" customWidth="1"/>
    <col min="3309" max="3309" width="11.7109375" style="37" bestFit="1" customWidth="1"/>
    <col min="3310" max="3310" width="10" style="37" bestFit="1" customWidth="1"/>
    <col min="3311" max="3311" width="11.7109375" style="37" bestFit="1" customWidth="1"/>
    <col min="3312" max="3312" width="10.7109375" style="37" bestFit="1" customWidth="1"/>
    <col min="3313" max="3313" width="11.7109375" style="37" bestFit="1" customWidth="1"/>
    <col min="3314" max="3314" width="10.7109375" style="37" bestFit="1" customWidth="1"/>
    <col min="3315" max="3317" width="11.7109375" style="37" bestFit="1" customWidth="1"/>
    <col min="3318" max="3318" width="9.140625" style="37" customWidth="1"/>
    <col min="3319" max="3319" width="11.7109375" style="37" bestFit="1" customWidth="1"/>
    <col min="3320" max="3320" width="9.7109375" style="37" customWidth="1"/>
    <col min="3321" max="3321" width="10.42578125" style="37" customWidth="1"/>
    <col min="3322" max="3322" width="11.28515625" style="37" customWidth="1"/>
    <col min="3323" max="3324" width="9.140625" style="37" customWidth="1"/>
    <col min="3325" max="3325" width="9.7109375" style="37" customWidth="1"/>
    <col min="3326" max="3326" width="9.7109375" style="37" bestFit="1" customWidth="1"/>
    <col min="3327" max="3328" width="10.42578125" style="37" bestFit="1" customWidth="1"/>
    <col min="3329" max="3329" width="12.28515625" style="37" bestFit="1" customWidth="1"/>
    <col min="3330" max="3330" width="15.85546875" style="37" customWidth="1"/>
    <col min="3331" max="3420" width="9.140625" style="37"/>
    <col min="3421" max="3421" width="7.85546875" style="37" customWidth="1"/>
    <col min="3422" max="3422" width="35.28515625" style="37" customWidth="1"/>
    <col min="3423" max="3423" width="10.85546875" style="37" bestFit="1" customWidth="1"/>
    <col min="3424" max="3424" width="9.5703125" style="37" customWidth="1"/>
    <col min="3425" max="3425" width="12.140625" style="37" customWidth="1"/>
    <col min="3426" max="3426" width="10.7109375" style="37" bestFit="1" customWidth="1"/>
    <col min="3427" max="3428" width="9.140625" style="37" customWidth="1"/>
    <col min="3429" max="3429" width="9.85546875" style="37" bestFit="1" customWidth="1"/>
    <col min="3430" max="3431" width="10" style="37" bestFit="1" customWidth="1"/>
    <col min="3432" max="3432" width="11.5703125" style="37" customWidth="1"/>
    <col min="3433" max="3433" width="9.28515625" style="37" customWidth="1"/>
    <col min="3434" max="3434" width="10" style="37" bestFit="1" customWidth="1"/>
    <col min="3435" max="3435" width="11.7109375" style="37" bestFit="1" customWidth="1"/>
    <col min="3436" max="3436" width="10.7109375" style="37" customWidth="1"/>
    <col min="3437" max="3437" width="11.7109375" style="37" bestFit="1" customWidth="1"/>
    <col min="3438" max="3438" width="10.7109375" style="37" customWidth="1"/>
    <col min="3439" max="3439" width="10" style="37" bestFit="1" customWidth="1"/>
    <col min="3440" max="3444" width="11.7109375" style="37" bestFit="1" customWidth="1"/>
    <col min="3445" max="3445" width="14" style="37" customWidth="1"/>
    <col min="3446" max="3447" width="11.7109375" style="37" bestFit="1" customWidth="1"/>
    <col min="3448" max="3448" width="9.5703125" style="37" customWidth="1"/>
    <col min="3449" max="3449" width="12.7109375" style="37" bestFit="1" customWidth="1"/>
    <col min="3450" max="3450" width="9.140625" style="37" customWidth="1"/>
    <col min="3451" max="3451" width="11.7109375" style="37" bestFit="1" customWidth="1"/>
    <col min="3452" max="3452" width="9.140625" style="37" customWidth="1"/>
    <col min="3453" max="3453" width="11.7109375" style="37" bestFit="1" customWidth="1"/>
    <col min="3454" max="3454" width="9.140625" style="37" customWidth="1"/>
    <col min="3455" max="3455" width="9.85546875" style="37" bestFit="1" customWidth="1"/>
    <col min="3456" max="3461" width="9.140625" style="37" customWidth="1"/>
    <col min="3462" max="3462" width="10.5703125" style="37" customWidth="1"/>
    <col min="3463" max="3463" width="10.140625" style="37" customWidth="1"/>
    <col min="3464" max="3464" width="10.7109375" style="37" bestFit="1" customWidth="1"/>
    <col min="3465" max="3466" width="9.140625" style="37" customWidth="1"/>
    <col min="3467" max="3467" width="10.7109375" style="37" bestFit="1" customWidth="1"/>
    <col min="3468" max="3468" width="9.140625" style="37" customWidth="1"/>
    <col min="3469" max="3469" width="11.7109375" style="37" bestFit="1" customWidth="1"/>
    <col min="3470" max="3470" width="10.7109375" style="37" bestFit="1" customWidth="1"/>
    <col min="3471" max="3471" width="9.7109375" style="37" bestFit="1" customWidth="1"/>
    <col min="3472" max="3472" width="9.140625" style="37" customWidth="1"/>
    <col min="3473" max="3473" width="11.7109375" style="37" bestFit="1" customWidth="1"/>
    <col min="3474" max="3474" width="10" style="37" bestFit="1" customWidth="1"/>
    <col min="3475" max="3475" width="9.140625" style="37" customWidth="1"/>
    <col min="3476" max="3478" width="11.7109375" style="37" bestFit="1" customWidth="1"/>
    <col min="3479" max="3479" width="10" style="37" bestFit="1" customWidth="1"/>
    <col min="3480" max="3480" width="9.140625" style="37" customWidth="1"/>
    <col min="3481" max="3481" width="11.7109375" style="37" bestFit="1" customWidth="1"/>
    <col min="3482" max="3482" width="9.140625" style="37" customWidth="1"/>
    <col min="3483" max="3484" width="11.7109375" style="37" bestFit="1" customWidth="1"/>
    <col min="3485" max="3485" width="9.7109375" style="37" bestFit="1" customWidth="1"/>
    <col min="3486" max="3486" width="11.7109375" style="37" bestFit="1" customWidth="1"/>
    <col min="3487" max="3487" width="10.7109375" style="37" bestFit="1" customWidth="1"/>
    <col min="3488" max="3488" width="10" style="37" bestFit="1" customWidth="1"/>
    <col min="3489" max="3489" width="11.7109375" style="37" bestFit="1" customWidth="1"/>
    <col min="3490" max="3493" width="9.140625" style="37" customWidth="1"/>
    <col min="3494" max="3494" width="11.7109375" style="37" customWidth="1"/>
    <col min="3495" max="3499" width="9.140625" style="37" customWidth="1"/>
    <col min="3500" max="3500" width="17" style="37" bestFit="1" customWidth="1"/>
    <col min="3501" max="3507" width="9.140625" style="37" customWidth="1"/>
    <col min="3508" max="3508" width="11.7109375" style="37" bestFit="1" customWidth="1"/>
    <col min="3509" max="3510" width="9.140625" style="37" customWidth="1"/>
    <col min="3511" max="3511" width="9" style="37" bestFit="1" customWidth="1"/>
    <col min="3512" max="3514" width="9.140625" style="37" customWidth="1"/>
    <col min="3515" max="3515" width="9" style="37" bestFit="1" customWidth="1"/>
    <col min="3516" max="3516" width="9.140625" style="37" customWidth="1"/>
    <col min="3517" max="3517" width="14" style="37" customWidth="1"/>
    <col min="3518" max="3518" width="9.42578125" style="37" bestFit="1" customWidth="1"/>
    <col min="3519" max="3519" width="9.7109375" style="37" bestFit="1" customWidth="1"/>
    <col min="3520" max="3522" width="9.140625" style="37" customWidth="1"/>
    <col min="3523" max="3523" width="9" style="37" bestFit="1" customWidth="1"/>
    <col min="3524" max="3525" width="9.140625" style="37" customWidth="1"/>
    <col min="3526" max="3526" width="10" style="37" bestFit="1" customWidth="1"/>
    <col min="3527" max="3531" width="9.140625" style="37" customWidth="1"/>
    <col min="3532" max="3533" width="9.140625" style="37" bestFit="1" customWidth="1"/>
    <col min="3534" max="3537" width="9.140625" style="37" customWidth="1"/>
    <col min="3538" max="3538" width="9.28515625" style="37" customWidth="1"/>
    <col min="3539" max="3541" width="10.140625" style="37" customWidth="1"/>
    <col min="3542" max="3542" width="9.7109375" style="37" customWidth="1"/>
    <col min="3543" max="3543" width="10" style="37" bestFit="1" customWidth="1"/>
    <col min="3544" max="3553" width="11.7109375" style="37" bestFit="1" customWidth="1"/>
    <col min="3554" max="3554" width="10" style="37" bestFit="1" customWidth="1"/>
    <col min="3555" max="3555" width="11.7109375" style="37" bestFit="1" customWidth="1"/>
    <col min="3556" max="3557" width="10.7109375" style="37" bestFit="1" customWidth="1"/>
    <col min="3558" max="3558" width="9" style="37" bestFit="1" customWidth="1"/>
    <col min="3559" max="3559" width="11.7109375" style="37" bestFit="1" customWidth="1"/>
    <col min="3560" max="3560" width="10" style="37" bestFit="1" customWidth="1"/>
    <col min="3561" max="3562" width="10.7109375" style="37" bestFit="1" customWidth="1"/>
    <col min="3563" max="3563" width="11.7109375" style="37" bestFit="1" customWidth="1"/>
    <col min="3564" max="3564" width="10.7109375" style="37" bestFit="1" customWidth="1"/>
    <col min="3565" max="3565" width="11.7109375" style="37" bestFit="1" customWidth="1"/>
    <col min="3566" max="3566" width="10" style="37" bestFit="1" customWidth="1"/>
    <col min="3567" max="3567" width="11.7109375" style="37" bestFit="1" customWidth="1"/>
    <col min="3568" max="3568" width="10.7109375" style="37" bestFit="1" customWidth="1"/>
    <col min="3569" max="3569" width="11.7109375" style="37" bestFit="1" customWidth="1"/>
    <col min="3570" max="3570" width="10.7109375" style="37" bestFit="1" customWidth="1"/>
    <col min="3571" max="3573" width="11.7109375" style="37" bestFit="1" customWidth="1"/>
    <col min="3574" max="3574" width="9.140625" style="37" customWidth="1"/>
    <col min="3575" max="3575" width="11.7109375" style="37" bestFit="1" customWidth="1"/>
    <col min="3576" max="3576" width="9.7109375" style="37" customWidth="1"/>
    <col min="3577" max="3577" width="10.42578125" style="37" customWidth="1"/>
    <col min="3578" max="3578" width="11.28515625" style="37" customWidth="1"/>
    <col min="3579" max="3580" width="9.140625" style="37" customWidth="1"/>
    <col min="3581" max="3581" width="9.7109375" style="37" customWidth="1"/>
    <col min="3582" max="3582" width="9.7109375" style="37" bestFit="1" customWidth="1"/>
    <col min="3583" max="3584" width="10.42578125" style="37" bestFit="1" customWidth="1"/>
    <col min="3585" max="3585" width="12.28515625" style="37" bestFit="1" customWidth="1"/>
    <col min="3586" max="3586" width="15.85546875" style="37" customWidth="1"/>
    <col min="3587" max="3676" width="9.140625" style="37"/>
    <col min="3677" max="3677" width="7.85546875" style="37" customWidth="1"/>
    <col min="3678" max="3678" width="35.28515625" style="37" customWidth="1"/>
    <col min="3679" max="3679" width="10.85546875" style="37" bestFit="1" customWidth="1"/>
    <col min="3680" max="3680" width="9.5703125" style="37" customWidth="1"/>
    <col min="3681" max="3681" width="12.140625" style="37" customWidth="1"/>
    <col min="3682" max="3682" width="10.7109375" style="37" bestFit="1" customWidth="1"/>
    <col min="3683" max="3684" width="9.140625" style="37" customWidth="1"/>
    <col min="3685" max="3685" width="9.85546875" style="37" bestFit="1" customWidth="1"/>
    <col min="3686" max="3687" width="10" style="37" bestFit="1" customWidth="1"/>
    <col min="3688" max="3688" width="11.5703125" style="37" customWidth="1"/>
    <col min="3689" max="3689" width="9.28515625" style="37" customWidth="1"/>
    <col min="3690" max="3690" width="10" style="37" bestFit="1" customWidth="1"/>
    <col min="3691" max="3691" width="11.7109375" style="37" bestFit="1" customWidth="1"/>
    <col min="3692" max="3692" width="10.7109375" style="37" customWidth="1"/>
    <col min="3693" max="3693" width="11.7109375" style="37" bestFit="1" customWidth="1"/>
    <col min="3694" max="3694" width="10.7109375" style="37" customWidth="1"/>
    <col min="3695" max="3695" width="10" style="37" bestFit="1" customWidth="1"/>
    <col min="3696" max="3700" width="11.7109375" style="37" bestFit="1" customWidth="1"/>
    <col min="3701" max="3701" width="14" style="37" customWidth="1"/>
    <col min="3702" max="3703" width="11.7109375" style="37" bestFit="1" customWidth="1"/>
    <col min="3704" max="3704" width="9.5703125" style="37" customWidth="1"/>
    <col min="3705" max="3705" width="12.7109375" style="37" bestFit="1" customWidth="1"/>
    <col min="3706" max="3706" width="9.140625" style="37" customWidth="1"/>
    <col min="3707" max="3707" width="11.7109375" style="37" bestFit="1" customWidth="1"/>
    <col min="3708" max="3708" width="9.140625" style="37" customWidth="1"/>
    <col min="3709" max="3709" width="11.7109375" style="37" bestFit="1" customWidth="1"/>
    <col min="3710" max="3710" width="9.140625" style="37" customWidth="1"/>
    <col min="3711" max="3711" width="9.85546875" style="37" bestFit="1" customWidth="1"/>
    <col min="3712" max="3717" width="9.140625" style="37" customWidth="1"/>
    <col min="3718" max="3718" width="10.5703125" style="37" customWidth="1"/>
    <col min="3719" max="3719" width="10.140625" style="37" customWidth="1"/>
    <col min="3720" max="3720" width="10.7109375" style="37" bestFit="1" customWidth="1"/>
    <col min="3721" max="3722" width="9.140625" style="37" customWidth="1"/>
    <col min="3723" max="3723" width="10.7109375" style="37" bestFit="1" customWidth="1"/>
    <col min="3724" max="3724" width="9.140625" style="37" customWidth="1"/>
    <col min="3725" max="3725" width="11.7109375" style="37" bestFit="1" customWidth="1"/>
    <col min="3726" max="3726" width="10.7109375" style="37" bestFit="1" customWidth="1"/>
    <col min="3727" max="3727" width="9.7109375" style="37" bestFit="1" customWidth="1"/>
    <col min="3728" max="3728" width="9.140625" style="37" customWidth="1"/>
    <col min="3729" max="3729" width="11.7109375" style="37" bestFit="1" customWidth="1"/>
    <col min="3730" max="3730" width="10" style="37" bestFit="1" customWidth="1"/>
    <col min="3731" max="3731" width="9.140625" style="37" customWidth="1"/>
    <col min="3732" max="3734" width="11.7109375" style="37" bestFit="1" customWidth="1"/>
    <col min="3735" max="3735" width="10" style="37" bestFit="1" customWidth="1"/>
    <col min="3736" max="3736" width="9.140625" style="37" customWidth="1"/>
    <col min="3737" max="3737" width="11.7109375" style="37" bestFit="1" customWidth="1"/>
    <col min="3738" max="3738" width="9.140625" style="37" customWidth="1"/>
    <col min="3739" max="3740" width="11.7109375" style="37" bestFit="1" customWidth="1"/>
    <col min="3741" max="3741" width="9.7109375" style="37" bestFit="1" customWidth="1"/>
    <col min="3742" max="3742" width="11.7109375" style="37" bestFit="1" customWidth="1"/>
    <col min="3743" max="3743" width="10.7109375" style="37" bestFit="1" customWidth="1"/>
    <col min="3744" max="3744" width="10" style="37" bestFit="1" customWidth="1"/>
    <col min="3745" max="3745" width="11.7109375" style="37" bestFit="1" customWidth="1"/>
    <col min="3746" max="3749" width="9.140625" style="37" customWidth="1"/>
    <col min="3750" max="3750" width="11.7109375" style="37" customWidth="1"/>
    <col min="3751" max="3755" width="9.140625" style="37" customWidth="1"/>
    <col min="3756" max="3756" width="17" style="37" bestFit="1" customWidth="1"/>
    <col min="3757" max="3763" width="9.140625" style="37" customWidth="1"/>
    <col min="3764" max="3764" width="11.7109375" style="37" bestFit="1" customWidth="1"/>
    <col min="3765" max="3766" width="9.140625" style="37" customWidth="1"/>
    <col min="3767" max="3767" width="9" style="37" bestFit="1" customWidth="1"/>
    <col min="3768" max="3770" width="9.140625" style="37" customWidth="1"/>
    <col min="3771" max="3771" width="9" style="37" bestFit="1" customWidth="1"/>
    <col min="3772" max="3772" width="9.140625" style="37" customWidth="1"/>
    <col min="3773" max="3773" width="14" style="37" customWidth="1"/>
    <col min="3774" max="3774" width="9.42578125" style="37" bestFit="1" customWidth="1"/>
    <col min="3775" max="3775" width="9.7109375" style="37" bestFit="1" customWidth="1"/>
    <col min="3776" max="3778" width="9.140625" style="37" customWidth="1"/>
    <col min="3779" max="3779" width="9" style="37" bestFit="1" customWidth="1"/>
    <col min="3780" max="3781" width="9.140625" style="37" customWidth="1"/>
    <col min="3782" max="3782" width="10" style="37" bestFit="1" customWidth="1"/>
    <col min="3783" max="3787" width="9.140625" style="37" customWidth="1"/>
    <col min="3788" max="3789" width="9.140625" style="37" bestFit="1" customWidth="1"/>
    <col min="3790" max="3793" width="9.140625" style="37" customWidth="1"/>
    <col min="3794" max="3794" width="9.28515625" style="37" customWidth="1"/>
    <col min="3795" max="3797" width="10.140625" style="37" customWidth="1"/>
    <col min="3798" max="3798" width="9.7109375" style="37" customWidth="1"/>
    <col min="3799" max="3799" width="10" style="37" bestFit="1" customWidth="1"/>
    <col min="3800" max="3809" width="11.7109375" style="37" bestFit="1" customWidth="1"/>
    <col min="3810" max="3810" width="10" style="37" bestFit="1" customWidth="1"/>
    <col min="3811" max="3811" width="11.7109375" style="37" bestFit="1" customWidth="1"/>
    <col min="3812" max="3813" width="10.7109375" style="37" bestFit="1" customWidth="1"/>
    <col min="3814" max="3814" width="9" style="37" bestFit="1" customWidth="1"/>
    <col min="3815" max="3815" width="11.7109375" style="37" bestFit="1" customWidth="1"/>
    <col min="3816" max="3816" width="10" style="37" bestFit="1" customWidth="1"/>
    <col min="3817" max="3818" width="10.7109375" style="37" bestFit="1" customWidth="1"/>
    <col min="3819" max="3819" width="11.7109375" style="37" bestFit="1" customWidth="1"/>
    <col min="3820" max="3820" width="10.7109375" style="37" bestFit="1" customWidth="1"/>
    <col min="3821" max="3821" width="11.7109375" style="37" bestFit="1" customWidth="1"/>
    <col min="3822" max="3822" width="10" style="37" bestFit="1" customWidth="1"/>
    <col min="3823" max="3823" width="11.7109375" style="37" bestFit="1" customWidth="1"/>
    <col min="3824" max="3824" width="10.7109375" style="37" bestFit="1" customWidth="1"/>
    <col min="3825" max="3825" width="11.7109375" style="37" bestFit="1" customWidth="1"/>
    <col min="3826" max="3826" width="10.7109375" style="37" bestFit="1" customWidth="1"/>
    <col min="3827" max="3829" width="11.7109375" style="37" bestFit="1" customWidth="1"/>
    <col min="3830" max="3830" width="9.140625" style="37" customWidth="1"/>
    <col min="3831" max="3831" width="11.7109375" style="37" bestFit="1" customWidth="1"/>
    <col min="3832" max="3832" width="9.7109375" style="37" customWidth="1"/>
    <col min="3833" max="3833" width="10.42578125" style="37" customWidth="1"/>
    <col min="3834" max="3834" width="11.28515625" style="37" customWidth="1"/>
    <col min="3835" max="3836" width="9.140625" style="37" customWidth="1"/>
    <col min="3837" max="3837" width="9.7109375" style="37" customWidth="1"/>
    <col min="3838" max="3838" width="9.7109375" style="37" bestFit="1" customWidth="1"/>
    <col min="3839" max="3840" width="10.42578125" style="37" bestFit="1" customWidth="1"/>
    <col min="3841" max="3841" width="12.28515625" style="37" bestFit="1" customWidth="1"/>
    <col min="3842" max="3842" width="15.85546875" style="37" customWidth="1"/>
    <col min="3843" max="3932" width="9.140625" style="37"/>
    <col min="3933" max="3933" width="7.85546875" style="37" customWidth="1"/>
    <col min="3934" max="3934" width="35.28515625" style="37" customWidth="1"/>
    <col min="3935" max="3935" width="10.85546875" style="37" bestFit="1" customWidth="1"/>
    <col min="3936" max="3936" width="9.5703125" style="37" customWidth="1"/>
    <col min="3937" max="3937" width="12.140625" style="37" customWidth="1"/>
    <col min="3938" max="3938" width="10.7109375" style="37" bestFit="1" customWidth="1"/>
    <col min="3939" max="3940" width="9.140625" style="37" customWidth="1"/>
    <col min="3941" max="3941" width="9.85546875" style="37" bestFit="1" customWidth="1"/>
    <col min="3942" max="3943" width="10" style="37" bestFit="1" customWidth="1"/>
    <col min="3944" max="3944" width="11.5703125" style="37" customWidth="1"/>
    <col min="3945" max="3945" width="9.28515625" style="37" customWidth="1"/>
    <col min="3946" max="3946" width="10" style="37" bestFit="1" customWidth="1"/>
    <col min="3947" max="3947" width="11.7109375" style="37" bestFit="1" customWidth="1"/>
    <col min="3948" max="3948" width="10.7109375" style="37" customWidth="1"/>
    <col min="3949" max="3949" width="11.7109375" style="37" bestFit="1" customWidth="1"/>
    <col min="3950" max="3950" width="10.7109375" style="37" customWidth="1"/>
    <col min="3951" max="3951" width="10" style="37" bestFit="1" customWidth="1"/>
    <col min="3952" max="3956" width="11.7109375" style="37" bestFit="1" customWidth="1"/>
    <col min="3957" max="3957" width="14" style="37" customWidth="1"/>
    <col min="3958" max="3959" width="11.7109375" style="37" bestFit="1" customWidth="1"/>
    <col min="3960" max="3960" width="9.5703125" style="37" customWidth="1"/>
    <col min="3961" max="3961" width="12.7109375" style="37" bestFit="1" customWidth="1"/>
    <col min="3962" max="3962" width="9.140625" style="37" customWidth="1"/>
    <col min="3963" max="3963" width="11.7109375" style="37" bestFit="1" customWidth="1"/>
    <col min="3964" max="3964" width="9.140625" style="37" customWidth="1"/>
    <col min="3965" max="3965" width="11.7109375" style="37" bestFit="1" customWidth="1"/>
    <col min="3966" max="3966" width="9.140625" style="37" customWidth="1"/>
    <col min="3967" max="3967" width="9.85546875" style="37" bestFit="1" customWidth="1"/>
    <col min="3968" max="3973" width="9.140625" style="37" customWidth="1"/>
    <col min="3974" max="3974" width="10.5703125" style="37" customWidth="1"/>
    <col min="3975" max="3975" width="10.140625" style="37" customWidth="1"/>
    <col min="3976" max="3976" width="10.7109375" style="37" bestFit="1" customWidth="1"/>
    <col min="3977" max="3978" width="9.140625" style="37" customWidth="1"/>
    <col min="3979" max="3979" width="10.7109375" style="37" bestFit="1" customWidth="1"/>
    <col min="3980" max="3980" width="9.140625" style="37" customWidth="1"/>
    <col min="3981" max="3981" width="11.7109375" style="37" bestFit="1" customWidth="1"/>
    <col min="3982" max="3982" width="10.7109375" style="37" bestFit="1" customWidth="1"/>
    <col min="3983" max="3983" width="9.7109375" style="37" bestFit="1" customWidth="1"/>
    <col min="3984" max="3984" width="9.140625" style="37" customWidth="1"/>
    <col min="3985" max="3985" width="11.7109375" style="37" bestFit="1" customWidth="1"/>
    <col min="3986" max="3986" width="10" style="37" bestFit="1" customWidth="1"/>
    <col min="3987" max="3987" width="9.140625" style="37" customWidth="1"/>
    <col min="3988" max="3990" width="11.7109375" style="37" bestFit="1" customWidth="1"/>
    <col min="3991" max="3991" width="10" style="37" bestFit="1" customWidth="1"/>
    <col min="3992" max="3992" width="9.140625" style="37" customWidth="1"/>
    <col min="3993" max="3993" width="11.7109375" style="37" bestFit="1" customWidth="1"/>
    <col min="3994" max="3994" width="9.140625" style="37" customWidth="1"/>
    <col min="3995" max="3996" width="11.7109375" style="37" bestFit="1" customWidth="1"/>
    <col min="3997" max="3997" width="9.7109375" style="37" bestFit="1" customWidth="1"/>
    <col min="3998" max="3998" width="11.7109375" style="37" bestFit="1" customWidth="1"/>
    <col min="3999" max="3999" width="10.7109375" style="37" bestFit="1" customWidth="1"/>
    <col min="4000" max="4000" width="10" style="37" bestFit="1" customWidth="1"/>
    <col min="4001" max="4001" width="11.7109375" style="37" bestFit="1" customWidth="1"/>
    <col min="4002" max="4005" width="9.140625" style="37" customWidth="1"/>
    <col min="4006" max="4006" width="11.7109375" style="37" customWidth="1"/>
    <col min="4007" max="4011" width="9.140625" style="37" customWidth="1"/>
    <col min="4012" max="4012" width="17" style="37" bestFit="1" customWidth="1"/>
    <col min="4013" max="4019" width="9.140625" style="37" customWidth="1"/>
    <col min="4020" max="4020" width="11.7109375" style="37" bestFit="1" customWidth="1"/>
    <col min="4021" max="4022" width="9.140625" style="37" customWidth="1"/>
    <col min="4023" max="4023" width="9" style="37" bestFit="1" customWidth="1"/>
    <col min="4024" max="4026" width="9.140625" style="37" customWidth="1"/>
    <col min="4027" max="4027" width="9" style="37" bestFit="1" customWidth="1"/>
    <col min="4028" max="4028" width="9.140625" style="37" customWidth="1"/>
    <col min="4029" max="4029" width="14" style="37" customWidth="1"/>
    <col min="4030" max="4030" width="9.42578125" style="37" bestFit="1" customWidth="1"/>
    <col min="4031" max="4031" width="9.7109375" style="37" bestFit="1" customWidth="1"/>
    <col min="4032" max="4034" width="9.140625" style="37" customWidth="1"/>
    <col min="4035" max="4035" width="9" style="37" bestFit="1" customWidth="1"/>
    <col min="4036" max="4037" width="9.140625" style="37" customWidth="1"/>
    <col min="4038" max="4038" width="10" style="37" bestFit="1" customWidth="1"/>
    <col min="4039" max="4043" width="9.140625" style="37" customWidth="1"/>
    <col min="4044" max="4045" width="9.140625" style="37" bestFit="1" customWidth="1"/>
    <col min="4046" max="4049" width="9.140625" style="37" customWidth="1"/>
    <col min="4050" max="4050" width="9.28515625" style="37" customWidth="1"/>
    <col min="4051" max="4053" width="10.140625" style="37" customWidth="1"/>
    <col min="4054" max="4054" width="9.7109375" style="37" customWidth="1"/>
    <col min="4055" max="4055" width="10" style="37" bestFit="1" customWidth="1"/>
    <col min="4056" max="4065" width="11.7109375" style="37" bestFit="1" customWidth="1"/>
    <col min="4066" max="4066" width="10" style="37" bestFit="1" customWidth="1"/>
    <col min="4067" max="4067" width="11.7109375" style="37" bestFit="1" customWidth="1"/>
    <col min="4068" max="4069" width="10.7109375" style="37" bestFit="1" customWidth="1"/>
    <col min="4070" max="4070" width="9" style="37" bestFit="1" customWidth="1"/>
    <col min="4071" max="4071" width="11.7109375" style="37" bestFit="1" customWidth="1"/>
    <col min="4072" max="4072" width="10" style="37" bestFit="1" customWidth="1"/>
    <col min="4073" max="4074" width="10.7109375" style="37" bestFit="1" customWidth="1"/>
    <col min="4075" max="4075" width="11.7109375" style="37" bestFit="1" customWidth="1"/>
    <col min="4076" max="4076" width="10.7109375" style="37" bestFit="1" customWidth="1"/>
    <col min="4077" max="4077" width="11.7109375" style="37" bestFit="1" customWidth="1"/>
    <col min="4078" max="4078" width="10" style="37" bestFit="1" customWidth="1"/>
    <col min="4079" max="4079" width="11.7109375" style="37" bestFit="1" customWidth="1"/>
    <col min="4080" max="4080" width="10.7109375" style="37" bestFit="1" customWidth="1"/>
    <col min="4081" max="4081" width="11.7109375" style="37" bestFit="1" customWidth="1"/>
    <col min="4082" max="4082" width="10.7109375" style="37" bestFit="1" customWidth="1"/>
    <col min="4083" max="4085" width="11.7109375" style="37" bestFit="1" customWidth="1"/>
    <col min="4086" max="4086" width="9.140625" style="37" customWidth="1"/>
    <col min="4087" max="4087" width="11.7109375" style="37" bestFit="1" customWidth="1"/>
    <col min="4088" max="4088" width="9.7109375" style="37" customWidth="1"/>
    <col min="4089" max="4089" width="10.42578125" style="37" customWidth="1"/>
    <col min="4090" max="4090" width="11.28515625" style="37" customWidth="1"/>
    <col min="4091" max="4092" width="9.140625" style="37" customWidth="1"/>
    <col min="4093" max="4093" width="9.7109375" style="37" customWidth="1"/>
    <col min="4094" max="4094" width="9.7109375" style="37" bestFit="1" customWidth="1"/>
    <col min="4095" max="4096" width="10.42578125" style="37" bestFit="1" customWidth="1"/>
    <col min="4097" max="4097" width="12.28515625" style="37" bestFit="1" customWidth="1"/>
    <col min="4098" max="4098" width="15.85546875" style="37" customWidth="1"/>
    <col min="4099" max="4188" width="9.140625" style="37"/>
    <col min="4189" max="4189" width="7.85546875" style="37" customWidth="1"/>
    <col min="4190" max="4190" width="35.28515625" style="37" customWidth="1"/>
    <col min="4191" max="4191" width="10.85546875" style="37" bestFit="1" customWidth="1"/>
    <col min="4192" max="4192" width="9.5703125" style="37" customWidth="1"/>
    <col min="4193" max="4193" width="12.140625" style="37" customWidth="1"/>
    <col min="4194" max="4194" width="10.7109375" style="37" bestFit="1" customWidth="1"/>
    <col min="4195" max="4196" width="9.140625" style="37" customWidth="1"/>
    <col min="4197" max="4197" width="9.85546875" style="37" bestFit="1" customWidth="1"/>
    <col min="4198" max="4199" width="10" style="37" bestFit="1" customWidth="1"/>
    <col min="4200" max="4200" width="11.5703125" style="37" customWidth="1"/>
    <col min="4201" max="4201" width="9.28515625" style="37" customWidth="1"/>
    <col min="4202" max="4202" width="10" style="37" bestFit="1" customWidth="1"/>
    <col min="4203" max="4203" width="11.7109375" style="37" bestFit="1" customWidth="1"/>
    <col min="4204" max="4204" width="10.7109375" style="37" customWidth="1"/>
    <col min="4205" max="4205" width="11.7109375" style="37" bestFit="1" customWidth="1"/>
    <col min="4206" max="4206" width="10.7109375" style="37" customWidth="1"/>
    <col min="4207" max="4207" width="10" style="37" bestFit="1" customWidth="1"/>
    <col min="4208" max="4212" width="11.7109375" style="37" bestFit="1" customWidth="1"/>
    <col min="4213" max="4213" width="14" style="37" customWidth="1"/>
    <col min="4214" max="4215" width="11.7109375" style="37" bestFit="1" customWidth="1"/>
    <col min="4216" max="4216" width="9.5703125" style="37" customWidth="1"/>
    <col min="4217" max="4217" width="12.7109375" style="37" bestFit="1" customWidth="1"/>
    <col min="4218" max="4218" width="9.140625" style="37" customWidth="1"/>
    <col min="4219" max="4219" width="11.7109375" style="37" bestFit="1" customWidth="1"/>
    <col min="4220" max="4220" width="9.140625" style="37" customWidth="1"/>
    <col min="4221" max="4221" width="11.7109375" style="37" bestFit="1" customWidth="1"/>
    <col min="4222" max="4222" width="9.140625" style="37" customWidth="1"/>
    <col min="4223" max="4223" width="9.85546875" style="37" bestFit="1" customWidth="1"/>
    <col min="4224" max="4229" width="9.140625" style="37" customWidth="1"/>
    <col min="4230" max="4230" width="10.5703125" style="37" customWidth="1"/>
    <col min="4231" max="4231" width="10.140625" style="37" customWidth="1"/>
    <col min="4232" max="4232" width="10.7109375" style="37" bestFit="1" customWidth="1"/>
    <col min="4233" max="4234" width="9.140625" style="37" customWidth="1"/>
    <col min="4235" max="4235" width="10.7109375" style="37" bestFit="1" customWidth="1"/>
    <col min="4236" max="4236" width="9.140625" style="37" customWidth="1"/>
    <col min="4237" max="4237" width="11.7109375" style="37" bestFit="1" customWidth="1"/>
    <col min="4238" max="4238" width="10.7109375" style="37" bestFit="1" customWidth="1"/>
    <col min="4239" max="4239" width="9.7109375" style="37" bestFit="1" customWidth="1"/>
    <col min="4240" max="4240" width="9.140625" style="37" customWidth="1"/>
    <col min="4241" max="4241" width="11.7109375" style="37" bestFit="1" customWidth="1"/>
    <col min="4242" max="4242" width="10" style="37" bestFit="1" customWidth="1"/>
    <col min="4243" max="4243" width="9.140625" style="37" customWidth="1"/>
    <col min="4244" max="4246" width="11.7109375" style="37" bestFit="1" customWidth="1"/>
    <col min="4247" max="4247" width="10" style="37" bestFit="1" customWidth="1"/>
    <col min="4248" max="4248" width="9.140625" style="37" customWidth="1"/>
    <col min="4249" max="4249" width="11.7109375" style="37" bestFit="1" customWidth="1"/>
    <col min="4250" max="4250" width="9.140625" style="37" customWidth="1"/>
    <col min="4251" max="4252" width="11.7109375" style="37" bestFit="1" customWidth="1"/>
    <col min="4253" max="4253" width="9.7109375" style="37" bestFit="1" customWidth="1"/>
    <col min="4254" max="4254" width="11.7109375" style="37" bestFit="1" customWidth="1"/>
    <col min="4255" max="4255" width="10.7109375" style="37" bestFit="1" customWidth="1"/>
    <col min="4256" max="4256" width="10" style="37" bestFit="1" customWidth="1"/>
    <col min="4257" max="4257" width="11.7109375" style="37" bestFit="1" customWidth="1"/>
    <col min="4258" max="4261" width="9.140625" style="37" customWidth="1"/>
    <col min="4262" max="4262" width="11.7109375" style="37" customWidth="1"/>
    <col min="4263" max="4267" width="9.140625" style="37" customWidth="1"/>
    <col min="4268" max="4268" width="17" style="37" bestFit="1" customWidth="1"/>
    <col min="4269" max="4275" width="9.140625" style="37" customWidth="1"/>
    <col min="4276" max="4276" width="11.7109375" style="37" bestFit="1" customWidth="1"/>
    <col min="4277" max="4278" width="9.140625" style="37" customWidth="1"/>
    <col min="4279" max="4279" width="9" style="37" bestFit="1" customWidth="1"/>
    <col min="4280" max="4282" width="9.140625" style="37" customWidth="1"/>
    <col min="4283" max="4283" width="9" style="37" bestFit="1" customWidth="1"/>
    <col min="4284" max="4284" width="9.140625" style="37" customWidth="1"/>
    <col min="4285" max="4285" width="14" style="37" customWidth="1"/>
    <col min="4286" max="4286" width="9.42578125" style="37" bestFit="1" customWidth="1"/>
    <col min="4287" max="4287" width="9.7109375" style="37" bestFit="1" customWidth="1"/>
    <col min="4288" max="4290" width="9.140625" style="37" customWidth="1"/>
    <col min="4291" max="4291" width="9" style="37" bestFit="1" customWidth="1"/>
    <col min="4292" max="4293" width="9.140625" style="37" customWidth="1"/>
    <col min="4294" max="4294" width="10" style="37" bestFit="1" customWidth="1"/>
    <col min="4295" max="4299" width="9.140625" style="37" customWidth="1"/>
    <col min="4300" max="4301" width="9.140625" style="37" bestFit="1" customWidth="1"/>
    <col min="4302" max="4305" width="9.140625" style="37" customWidth="1"/>
    <col min="4306" max="4306" width="9.28515625" style="37" customWidth="1"/>
    <col min="4307" max="4309" width="10.140625" style="37" customWidth="1"/>
    <col min="4310" max="4310" width="9.7109375" style="37" customWidth="1"/>
    <col min="4311" max="4311" width="10" style="37" bestFit="1" customWidth="1"/>
    <col min="4312" max="4321" width="11.7109375" style="37" bestFit="1" customWidth="1"/>
    <col min="4322" max="4322" width="10" style="37" bestFit="1" customWidth="1"/>
    <col min="4323" max="4323" width="11.7109375" style="37" bestFit="1" customWidth="1"/>
    <col min="4324" max="4325" width="10.7109375" style="37" bestFit="1" customWidth="1"/>
    <col min="4326" max="4326" width="9" style="37" bestFit="1" customWidth="1"/>
    <col min="4327" max="4327" width="11.7109375" style="37" bestFit="1" customWidth="1"/>
    <col min="4328" max="4328" width="10" style="37" bestFit="1" customWidth="1"/>
    <col min="4329" max="4330" width="10.7109375" style="37" bestFit="1" customWidth="1"/>
    <col min="4331" max="4331" width="11.7109375" style="37" bestFit="1" customWidth="1"/>
    <col min="4332" max="4332" width="10.7109375" style="37" bestFit="1" customWidth="1"/>
    <col min="4333" max="4333" width="11.7109375" style="37" bestFit="1" customWidth="1"/>
    <col min="4334" max="4334" width="10" style="37" bestFit="1" customWidth="1"/>
    <col min="4335" max="4335" width="11.7109375" style="37" bestFit="1" customWidth="1"/>
    <col min="4336" max="4336" width="10.7109375" style="37" bestFit="1" customWidth="1"/>
    <col min="4337" max="4337" width="11.7109375" style="37" bestFit="1" customWidth="1"/>
    <col min="4338" max="4338" width="10.7109375" style="37" bestFit="1" customWidth="1"/>
    <col min="4339" max="4341" width="11.7109375" style="37" bestFit="1" customWidth="1"/>
    <col min="4342" max="4342" width="9.140625" style="37" customWidth="1"/>
    <col min="4343" max="4343" width="11.7109375" style="37" bestFit="1" customWidth="1"/>
    <col min="4344" max="4344" width="9.7109375" style="37" customWidth="1"/>
    <col min="4345" max="4345" width="10.42578125" style="37" customWidth="1"/>
    <col min="4346" max="4346" width="11.28515625" style="37" customWidth="1"/>
    <col min="4347" max="4348" width="9.140625" style="37" customWidth="1"/>
    <col min="4349" max="4349" width="9.7109375" style="37" customWidth="1"/>
    <col min="4350" max="4350" width="9.7109375" style="37" bestFit="1" customWidth="1"/>
    <col min="4351" max="4352" width="10.42578125" style="37" bestFit="1" customWidth="1"/>
    <col min="4353" max="4353" width="12.28515625" style="37" bestFit="1" customWidth="1"/>
    <col min="4354" max="4354" width="15.85546875" style="37" customWidth="1"/>
    <col min="4355" max="4444" width="9.140625" style="37"/>
    <col min="4445" max="4445" width="7.85546875" style="37" customWidth="1"/>
    <col min="4446" max="4446" width="35.28515625" style="37" customWidth="1"/>
    <col min="4447" max="4447" width="10.85546875" style="37" bestFit="1" customWidth="1"/>
    <col min="4448" max="4448" width="9.5703125" style="37" customWidth="1"/>
    <col min="4449" max="4449" width="12.140625" style="37" customWidth="1"/>
    <col min="4450" max="4450" width="10.7109375" style="37" bestFit="1" customWidth="1"/>
    <col min="4451" max="4452" width="9.140625" style="37" customWidth="1"/>
    <col min="4453" max="4453" width="9.85546875" style="37" bestFit="1" customWidth="1"/>
    <col min="4454" max="4455" width="10" style="37" bestFit="1" customWidth="1"/>
    <col min="4456" max="4456" width="11.5703125" style="37" customWidth="1"/>
    <col min="4457" max="4457" width="9.28515625" style="37" customWidth="1"/>
    <col min="4458" max="4458" width="10" style="37" bestFit="1" customWidth="1"/>
    <col min="4459" max="4459" width="11.7109375" style="37" bestFit="1" customWidth="1"/>
    <col min="4460" max="4460" width="10.7109375" style="37" customWidth="1"/>
    <col min="4461" max="4461" width="11.7109375" style="37" bestFit="1" customWidth="1"/>
    <col min="4462" max="4462" width="10.7109375" style="37" customWidth="1"/>
    <col min="4463" max="4463" width="10" style="37" bestFit="1" customWidth="1"/>
    <col min="4464" max="4468" width="11.7109375" style="37" bestFit="1" customWidth="1"/>
    <col min="4469" max="4469" width="14" style="37" customWidth="1"/>
    <col min="4470" max="4471" width="11.7109375" style="37" bestFit="1" customWidth="1"/>
    <col min="4472" max="4472" width="9.5703125" style="37" customWidth="1"/>
    <col min="4473" max="4473" width="12.7109375" style="37" bestFit="1" customWidth="1"/>
    <col min="4474" max="4474" width="9.140625" style="37" customWidth="1"/>
    <col min="4475" max="4475" width="11.7109375" style="37" bestFit="1" customWidth="1"/>
    <col min="4476" max="4476" width="9.140625" style="37" customWidth="1"/>
    <col min="4477" max="4477" width="11.7109375" style="37" bestFit="1" customWidth="1"/>
    <col min="4478" max="4478" width="9.140625" style="37" customWidth="1"/>
    <col min="4479" max="4479" width="9.85546875" style="37" bestFit="1" customWidth="1"/>
    <col min="4480" max="4485" width="9.140625" style="37" customWidth="1"/>
    <col min="4486" max="4486" width="10.5703125" style="37" customWidth="1"/>
    <col min="4487" max="4487" width="10.140625" style="37" customWidth="1"/>
    <col min="4488" max="4488" width="10.7109375" style="37" bestFit="1" customWidth="1"/>
    <col min="4489" max="4490" width="9.140625" style="37" customWidth="1"/>
    <col min="4491" max="4491" width="10.7109375" style="37" bestFit="1" customWidth="1"/>
    <col min="4492" max="4492" width="9.140625" style="37" customWidth="1"/>
    <col min="4493" max="4493" width="11.7109375" style="37" bestFit="1" customWidth="1"/>
    <col min="4494" max="4494" width="10.7109375" style="37" bestFit="1" customWidth="1"/>
    <col min="4495" max="4495" width="9.7109375" style="37" bestFit="1" customWidth="1"/>
    <col min="4496" max="4496" width="9.140625" style="37" customWidth="1"/>
    <col min="4497" max="4497" width="11.7109375" style="37" bestFit="1" customWidth="1"/>
    <col min="4498" max="4498" width="10" style="37" bestFit="1" customWidth="1"/>
    <col min="4499" max="4499" width="9.140625" style="37" customWidth="1"/>
    <col min="4500" max="4502" width="11.7109375" style="37" bestFit="1" customWidth="1"/>
    <col min="4503" max="4503" width="10" style="37" bestFit="1" customWidth="1"/>
    <col min="4504" max="4504" width="9.140625" style="37" customWidth="1"/>
    <col min="4505" max="4505" width="11.7109375" style="37" bestFit="1" customWidth="1"/>
    <col min="4506" max="4506" width="9.140625" style="37" customWidth="1"/>
    <col min="4507" max="4508" width="11.7109375" style="37" bestFit="1" customWidth="1"/>
    <col min="4509" max="4509" width="9.7109375" style="37" bestFit="1" customWidth="1"/>
    <col min="4510" max="4510" width="11.7109375" style="37" bestFit="1" customWidth="1"/>
    <col min="4511" max="4511" width="10.7109375" style="37" bestFit="1" customWidth="1"/>
    <col min="4512" max="4512" width="10" style="37" bestFit="1" customWidth="1"/>
    <col min="4513" max="4513" width="11.7109375" style="37" bestFit="1" customWidth="1"/>
    <col min="4514" max="4517" width="9.140625" style="37" customWidth="1"/>
    <col min="4518" max="4518" width="11.7109375" style="37" customWidth="1"/>
    <col min="4519" max="4523" width="9.140625" style="37" customWidth="1"/>
    <col min="4524" max="4524" width="17" style="37" bestFit="1" customWidth="1"/>
    <col min="4525" max="4531" width="9.140625" style="37" customWidth="1"/>
    <col min="4532" max="4532" width="11.7109375" style="37" bestFit="1" customWidth="1"/>
    <col min="4533" max="4534" width="9.140625" style="37" customWidth="1"/>
    <col min="4535" max="4535" width="9" style="37" bestFit="1" customWidth="1"/>
    <col min="4536" max="4538" width="9.140625" style="37" customWidth="1"/>
    <col min="4539" max="4539" width="9" style="37" bestFit="1" customWidth="1"/>
    <col min="4540" max="4540" width="9.140625" style="37" customWidth="1"/>
    <col min="4541" max="4541" width="14" style="37" customWidth="1"/>
    <col min="4542" max="4542" width="9.42578125" style="37" bestFit="1" customWidth="1"/>
    <col min="4543" max="4543" width="9.7109375" style="37" bestFit="1" customWidth="1"/>
    <col min="4544" max="4546" width="9.140625" style="37" customWidth="1"/>
    <col min="4547" max="4547" width="9" style="37" bestFit="1" customWidth="1"/>
    <col min="4548" max="4549" width="9.140625" style="37" customWidth="1"/>
    <col min="4550" max="4550" width="10" style="37" bestFit="1" customWidth="1"/>
    <col min="4551" max="4555" width="9.140625" style="37" customWidth="1"/>
    <col min="4556" max="4557" width="9.140625" style="37" bestFit="1" customWidth="1"/>
    <col min="4558" max="4561" width="9.140625" style="37" customWidth="1"/>
    <col min="4562" max="4562" width="9.28515625" style="37" customWidth="1"/>
    <col min="4563" max="4565" width="10.140625" style="37" customWidth="1"/>
    <col min="4566" max="4566" width="9.7109375" style="37" customWidth="1"/>
    <col min="4567" max="4567" width="10" style="37" bestFit="1" customWidth="1"/>
    <col min="4568" max="4577" width="11.7109375" style="37" bestFit="1" customWidth="1"/>
    <col min="4578" max="4578" width="10" style="37" bestFit="1" customWidth="1"/>
    <col min="4579" max="4579" width="11.7109375" style="37" bestFit="1" customWidth="1"/>
    <col min="4580" max="4581" width="10.7109375" style="37" bestFit="1" customWidth="1"/>
    <col min="4582" max="4582" width="9" style="37" bestFit="1" customWidth="1"/>
    <col min="4583" max="4583" width="11.7109375" style="37" bestFit="1" customWidth="1"/>
    <col min="4584" max="4584" width="10" style="37" bestFit="1" customWidth="1"/>
    <col min="4585" max="4586" width="10.7109375" style="37" bestFit="1" customWidth="1"/>
    <col min="4587" max="4587" width="11.7109375" style="37" bestFit="1" customWidth="1"/>
    <col min="4588" max="4588" width="10.7109375" style="37" bestFit="1" customWidth="1"/>
    <col min="4589" max="4589" width="11.7109375" style="37" bestFit="1" customWidth="1"/>
    <col min="4590" max="4590" width="10" style="37" bestFit="1" customWidth="1"/>
    <col min="4591" max="4591" width="11.7109375" style="37" bestFit="1" customWidth="1"/>
    <col min="4592" max="4592" width="10.7109375" style="37" bestFit="1" customWidth="1"/>
    <col min="4593" max="4593" width="11.7109375" style="37" bestFit="1" customWidth="1"/>
    <col min="4594" max="4594" width="10.7109375" style="37" bestFit="1" customWidth="1"/>
    <col min="4595" max="4597" width="11.7109375" style="37" bestFit="1" customWidth="1"/>
    <col min="4598" max="4598" width="9.140625" style="37" customWidth="1"/>
    <col min="4599" max="4599" width="11.7109375" style="37" bestFit="1" customWidth="1"/>
    <col min="4600" max="4600" width="9.7109375" style="37" customWidth="1"/>
    <col min="4601" max="4601" width="10.42578125" style="37" customWidth="1"/>
    <col min="4602" max="4602" width="11.28515625" style="37" customWidth="1"/>
    <col min="4603" max="4604" width="9.140625" style="37" customWidth="1"/>
    <col min="4605" max="4605" width="9.7109375" style="37" customWidth="1"/>
    <col min="4606" max="4606" width="9.7109375" style="37" bestFit="1" customWidth="1"/>
    <col min="4607" max="4608" width="10.42578125" style="37" bestFit="1" customWidth="1"/>
    <col min="4609" max="4609" width="12.28515625" style="37" bestFit="1" customWidth="1"/>
    <col min="4610" max="4610" width="15.85546875" style="37" customWidth="1"/>
    <col min="4611" max="4700" width="9.140625" style="37"/>
    <col min="4701" max="4701" width="7.85546875" style="37" customWidth="1"/>
    <col min="4702" max="4702" width="35.28515625" style="37" customWidth="1"/>
    <col min="4703" max="4703" width="10.85546875" style="37" bestFit="1" customWidth="1"/>
    <col min="4704" max="4704" width="9.5703125" style="37" customWidth="1"/>
    <col min="4705" max="4705" width="12.140625" style="37" customWidth="1"/>
    <col min="4706" max="4706" width="10.7109375" style="37" bestFit="1" customWidth="1"/>
    <col min="4707" max="4708" width="9.140625" style="37" customWidth="1"/>
    <col min="4709" max="4709" width="9.85546875" style="37" bestFit="1" customWidth="1"/>
    <col min="4710" max="4711" width="10" style="37" bestFit="1" customWidth="1"/>
    <col min="4712" max="4712" width="11.5703125" style="37" customWidth="1"/>
    <col min="4713" max="4713" width="9.28515625" style="37" customWidth="1"/>
    <col min="4714" max="4714" width="10" style="37" bestFit="1" customWidth="1"/>
    <col min="4715" max="4715" width="11.7109375" style="37" bestFit="1" customWidth="1"/>
    <col min="4716" max="4716" width="10.7109375" style="37" customWidth="1"/>
    <col min="4717" max="4717" width="11.7109375" style="37" bestFit="1" customWidth="1"/>
    <col min="4718" max="4718" width="10.7109375" style="37" customWidth="1"/>
    <col min="4719" max="4719" width="10" style="37" bestFit="1" customWidth="1"/>
    <col min="4720" max="4724" width="11.7109375" style="37" bestFit="1" customWidth="1"/>
    <col min="4725" max="4725" width="14" style="37" customWidth="1"/>
    <col min="4726" max="4727" width="11.7109375" style="37" bestFit="1" customWidth="1"/>
    <col min="4728" max="4728" width="9.5703125" style="37" customWidth="1"/>
    <col min="4729" max="4729" width="12.7109375" style="37" bestFit="1" customWidth="1"/>
    <col min="4730" max="4730" width="9.140625" style="37" customWidth="1"/>
    <col min="4731" max="4731" width="11.7109375" style="37" bestFit="1" customWidth="1"/>
    <col min="4732" max="4732" width="9.140625" style="37" customWidth="1"/>
    <col min="4733" max="4733" width="11.7109375" style="37" bestFit="1" customWidth="1"/>
    <col min="4734" max="4734" width="9.140625" style="37" customWidth="1"/>
    <col min="4735" max="4735" width="9.85546875" style="37" bestFit="1" customWidth="1"/>
    <col min="4736" max="4741" width="9.140625" style="37" customWidth="1"/>
    <col min="4742" max="4742" width="10.5703125" style="37" customWidth="1"/>
    <col min="4743" max="4743" width="10.140625" style="37" customWidth="1"/>
    <col min="4744" max="4744" width="10.7109375" style="37" bestFit="1" customWidth="1"/>
    <col min="4745" max="4746" width="9.140625" style="37" customWidth="1"/>
    <col min="4747" max="4747" width="10.7109375" style="37" bestFit="1" customWidth="1"/>
    <col min="4748" max="4748" width="9.140625" style="37" customWidth="1"/>
    <col min="4749" max="4749" width="11.7109375" style="37" bestFit="1" customWidth="1"/>
    <col min="4750" max="4750" width="10.7109375" style="37" bestFit="1" customWidth="1"/>
    <col min="4751" max="4751" width="9.7109375" style="37" bestFit="1" customWidth="1"/>
    <col min="4752" max="4752" width="9.140625" style="37" customWidth="1"/>
    <col min="4753" max="4753" width="11.7109375" style="37" bestFit="1" customWidth="1"/>
    <col min="4754" max="4754" width="10" style="37" bestFit="1" customWidth="1"/>
    <col min="4755" max="4755" width="9.140625" style="37" customWidth="1"/>
    <col min="4756" max="4758" width="11.7109375" style="37" bestFit="1" customWidth="1"/>
    <col min="4759" max="4759" width="10" style="37" bestFit="1" customWidth="1"/>
    <col min="4760" max="4760" width="9.140625" style="37" customWidth="1"/>
    <col min="4761" max="4761" width="11.7109375" style="37" bestFit="1" customWidth="1"/>
    <col min="4762" max="4762" width="9.140625" style="37" customWidth="1"/>
    <col min="4763" max="4764" width="11.7109375" style="37" bestFit="1" customWidth="1"/>
    <col min="4765" max="4765" width="9.7109375" style="37" bestFit="1" customWidth="1"/>
    <col min="4766" max="4766" width="11.7109375" style="37" bestFit="1" customWidth="1"/>
    <col min="4767" max="4767" width="10.7109375" style="37" bestFit="1" customWidth="1"/>
    <col min="4768" max="4768" width="10" style="37" bestFit="1" customWidth="1"/>
    <col min="4769" max="4769" width="11.7109375" style="37" bestFit="1" customWidth="1"/>
    <col min="4770" max="4773" width="9.140625" style="37" customWidth="1"/>
    <col min="4774" max="4774" width="11.7109375" style="37" customWidth="1"/>
    <col min="4775" max="4779" width="9.140625" style="37" customWidth="1"/>
    <col min="4780" max="4780" width="17" style="37" bestFit="1" customWidth="1"/>
    <col min="4781" max="4787" width="9.140625" style="37" customWidth="1"/>
    <col min="4788" max="4788" width="11.7109375" style="37" bestFit="1" customWidth="1"/>
    <col min="4789" max="4790" width="9.140625" style="37" customWidth="1"/>
    <col min="4791" max="4791" width="9" style="37" bestFit="1" customWidth="1"/>
    <col min="4792" max="4794" width="9.140625" style="37" customWidth="1"/>
    <col min="4795" max="4795" width="9" style="37" bestFit="1" customWidth="1"/>
    <col min="4796" max="4796" width="9.140625" style="37" customWidth="1"/>
    <col min="4797" max="4797" width="14" style="37" customWidth="1"/>
    <col min="4798" max="4798" width="9.42578125" style="37" bestFit="1" customWidth="1"/>
    <col min="4799" max="4799" width="9.7109375" style="37" bestFit="1" customWidth="1"/>
    <col min="4800" max="4802" width="9.140625" style="37" customWidth="1"/>
    <col min="4803" max="4803" width="9" style="37" bestFit="1" customWidth="1"/>
    <col min="4804" max="4805" width="9.140625" style="37" customWidth="1"/>
    <col min="4806" max="4806" width="10" style="37" bestFit="1" customWidth="1"/>
    <col min="4807" max="4811" width="9.140625" style="37" customWidth="1"/>
    <col min="4812" max="4813" width="9.140625" style="37" bestFit="1" customWidth="1"/>
    <col min="4814" max="4817" width="9.140625" style="37" customWidth="1"/>
    <col min="4818" max="4818" width="9.28515625" style="37" customWidth="1"/>
    <col min="4819" max="4821" width="10.140625" style="37" customWidth="1"/>
    <col min="4822" max="4822" width="9.7109375" style="37" customWidth="1"/>
    <col min="4823" max="4823" width="10" style="37" bestFit="1" customWidth="1"/>
    <col min="4824" max="4833" width="11.7109375" style="37" bestFit="1" customWidth="1"/>
    <col min="4834" max="4834" width="10" style="37" bestFit="1" customWidth="1"/>
    <col min="4835" max="4835" width="11.7109375" style="37" bestFit="1" customWidth="1"/>
    <col min="4836" max="4837" width="10.7109375" style="37" bestFit="1" customWidth="1"/>
    <col min="4838" max="4838" width="9" style="37" bestFit="1" customWidth="1"/>
    <col min="4839" max="4839" width="11.7109375" style="37" bestFit="1" customWidth="1"/>
    <col min="4840" max="4840" width="10" style="37" bestFit="1" customWidth="1"/>
    <col min="4841" max="4842" width="10.7109375" style="37" bestFit="1" customWidth="1"/>
    <col min="4843" max="4843" width="11.7109375" style="37" bestFit="1" customWidth="1"/>
    <col min="4844" max="4844" width="10.7109375" style="37" bestFit="1" customWidth="1"/>
    <col min="4845" max="4845" width="11.7109375" style="37" bestFit="1" customWidth="1"/>
    <col min="4846" max="4846" width="10" style="37" bestFit="1" customWidth="1"/>
    <col min="4847" max="4847" width="11.7109375" style="37" bestFit="1" customWidth="1"/>
    <col min="4848" max="4848" width="10.7109375" style="37" bestFit="1" customWidth="1"/>
    <col min="4849" max="4849" width="11.7109375" style="37" bestFit="1" customWidth="1"/>
    <col min="4850" max="4850" width="10.7109375" style="37" bestFit="1" customWidth="1"/>
    <col min="4851" max="4853" width="11.7109375" style="37" bestFit="1" customWidth="1"/>
    <col min="4854" max="4854" width="9.140625" style="37" customWidth="1"/>
    <col min="4855" max="4855" width="11.7109375" style="37" bestFit="1" customWidth="1"/>
    <col min="4856" max="4856" width="9.7109375" style="37" customWidth="1"/>
    <col min="4857" max="4857" width="10.42578125" style="37" customWidth="1"/>
    <col min="4858" max="4858" width="11.28515625" style="37" customWidth="1"/>
    <col min="4859" max="4860" width="9.140625" style="37" customWidth="1"/>
    <col min="4861" max="4861" width="9.7109375" style="37" customWidth="1"/>
    <col min="4862" max="4862" width="9.7109375" style="37" bestFit="1" customWidth="1"/>
    <col min="4863" max="4864" width="10.42578125" style="37" bestFit="1" customWidth="1"/>
    <col min="4865" max="4865" width="12.28515625" style="37" bestFit="1" customWidth="1"/>
    <col min="4866" max="4866" width="15.85546875" style="37" customWidth="1"/>
    <col min="4867" max="4956" width="9.140625" style="37"/>
    <col min="4957" max="4957" width="7.85546875" style="37" customWidth="1"/>
    <col min="4958" max="4958" width="35.28515625" style="37" customWidth="1"/>
    <col min="4959" max="4959" width="10.85546875" style="37" bestFit="1" customWidth="1"/>
    <col min="4960" max="4960" width="9.5703125" style="37" customWidth="1"/>
    <col min="4961" max="4961" width="12.140625" style="37" customWidth="1"/>
    <col min="4962" max="4962" width="10.7109375" style="37" bestFit="1" customWidth="1"/>
    <col min="4963" max="4964" width="9.140625" style="37" customWidth="1"/>
    <col min="4965" max="4965" width="9.85546875" style="37" bestFit="1" customWidth="1"/>
    <col min="4966" max="4967" width="10" style="37" bestFit="1" customWidth="1"/>
    <col min="4968" max="4968" width="11.5703125" style="37" customWidth="1"/>
    <col min="4969" max="4969" width="9.28515625" style="37" customWidth="1"/>
    <col min="4970" max="4970" width="10" style="37" bestFit="1" customWidth="1"/>
    <col min="4971" max="4971" width="11.7109375" style="37" bestFit="1" customWidth="1"/>
    <col min="4972" max="4972" width="10.7109375" style="37" customWidth="1"/>
    <col min="4973" max="4973" width="11.7109375" style="37" bestFit="1" customWidth="1"/>
    <col min="4974" max="4974" width="10.7109375" style="37" customWidth="1"/>
    <col min="4975" max="4975" width="10" style="37" bestFit="1" customWidth="1"/>
    <col min="4976" max="4980" width="11.7109375" style="37" bestFit="1" customWidth="1"/>
    <col min="4981" max="4981" width="14" style="37" customWidth="1"/>
    <col min="4982" max="4983" width="11.7109375" style="37" bestFit="1" customWidth="1"/>
    <col min="4984" max="4984" width="9.5703125" style="37" customWidth="1"/>
    <col min="4985" max="4985" width="12.7109375" style="37" bestFit="1" customWidth="1"/>
    <col min="4986" max="4986" width="9.140625" style="37" customWidth="1"/>
    <col min="4987" max="4987" width="11.7109375" style="37" bestFit="1" customWidth="1"/>
    <col min="4988" max="4988" width="9.140625" style="37" customWidth="1"/>
    <col min="4989" max="4989" width="11.7109375" style="37" bestFit="1" customWidth="1"/>
    <col min="4990" max="4990" width="9.140625" style="37" customWidth="1"/>
    <col min="4991" max="4991" width="9.85546875" style="37" bestFit="1" customWidth="1"/>
    <col min="4992" max="4997" width="9.140625" style="37" customWidth="1"/>
    <col min="4998" max="4998" width="10.5703125" style="37" customWidth="1"/>
    <col min="4999" max="4999" width="10.140625" style="37" customWidth="1"/>
    <col min="5000" max="5000" width="10.7109375" style="37" bestFit="1" customWidth="1"/>
    <col min="5001" max="5002" width="9.140625" style="37" customWidth="1"/>
    <col min="5003" max="5003" width="10.7109375" style="37" bestFit="1" customWidth="1"/>
    <col min="5004" max="5004" width="9.140625" style="37" customWidth="1"/>
    <col min="5005" max="5005" width="11.7109375" style="37" bestFit="1" customWidth="1"/>
    <col min="5006" max="5006" width="10.7109375" style="37" bestFit="1" customWidth="1"/>
    <col min="5007" max="5007" width="9.7109375" style="37" bestFit="1" customWidth="1"/>
    <col min="5008" max="5008" width="9.140625" style="37" customWidth="1"/>
    <col min="5009" max="5009" width="11.7109375" style="37" bestFit="1" customWidth="1"/>
    <col min="5010" max="5010" width="10" style="37" bestFit="1" customWidth="1"/>
    <col min="5011" max="5011" width="9.140625" style="37" customWidth="1"/>
    <col min="5012" max="5014" width="11.7109375" style="37" bestFit="1" customWidth="1"/>
    <col min="5015" max="5015" width="10" style="37" bestFit="1" customWidth="1"/>
    <col min="5016" max="5016" width="9.140625" style="37" customWidth="1"/>
    <col min="5017" max="5017" width="11.7109375" style="37" bestFit="1" customWidth="1"/>
    <col min="5018" max="5018" width="9.140625" style="37" customWidth="1"/>
    <col min="5019" max="5020" width="11.7109375" style="37" bestFit="1" customWidth="1"/>
    <col min="5021" max="5021" width="9.7109375" style="37" bestFit="1" customWidth="1"/>
    <col min="5022" max="5022" width="11.7109375" style="37" bestFit="1" customWidth="1"/>
    <col min="5023" max="5023" width="10.7109375" style="37" bestFit="1" customWidth="1"/>
    <col min="5024" max="5024" width="10" style="37" bestFit="1" customWidth="1"/>
    <col min="5025" max="5025" width="11.7109375" style="37" bestFit="1" customWidth="1"/>
    <col min="5026" max="5029" width="9.140625" style="37" customWidth="1"/>
    <col min="5030" max="5030" width="11.7109375" style="37" customWidth="1"/>
    <col min="5031" max="5035" width="9.140625" style="37" customWidth="1"/>
    <col min="5036" max="5036" width="17" style="37" bestFit="1" customWidth="1"/>
    <col min="5037" max="5043" width="9.140625" style="37" customWidth="1"/>
    <col min="5044" max="5044" width="11.7109375" style="37" bestFit="1" customWidth="1"/>
    <col min="5045" max="5046" width="9.140625" style="37" customWidth="1"/>
    <col min="5047" max="5047" width="9" style="37" bestFit="1" customWidth="1"/>
    <col min="5048" max="5050" width="9.140625" style="37" customWidth="1"/>
    <col min="5051" max="5051" width="9" style="37" bestFit="1" customWidth="1"/>
    <col min="5052" max="5052" width="9.140625" style="37" customWidth="1"/>
    <col min="5053" max="5053" width="14" style="37" customWidth="1"/>
    <col min="5054" max="5054" width="9.42578125" style="37" bestFit="1" customWidth="1"/>
    <col min="5055" max="5055" width="9.7109375" style="37" bestFit="1" customWidth="1"/>
    <col min="5056" max="5058" width="9.140625" style="37" customWidth="1"/>
    <col min="5059" max="5059" width="9" style="37" bestFit="1" customWidth="1"/>
    <col min="5060" max="5061" width="9.140625" style="37" customWidth="1"/>
    <col min="5062" max="5062" width="10" style="37" bestFit="1" customWidth="1"/>
    <col min="5063" max="5067" width="9.140625" style="37" customWidth="1"/>
    <col min="5068" max="5069" width="9.140625" style="37" bestFit="1" customWidth="1"/>
    <col min="5070" max="5073" width="9.140625" style="37" customWidth="1"/>
    <col min="5074" max="5074" width="9.28515625" style="37" customWidth="1"/>
    <col min="5075" max="5077" width="10.140625" style="37" customWidth="1"/>
    <col min="5078" max="5078" width="9.7109375" style="37" customWidth="1"/>
    <col min="5079" max="5079" width="10" style="37" bestFit="1" customWidth="1"/>
    <col min="5080" max="5089" width="11.7109375" style="37" bestFit="1" customWidth="1"/>
    <col min="5090" max="5090" width="10" style="37" bestFit="1" customWidth="1"/>
    <col min="5091" max="5091" width="11.7109375" style="37" bestFit="1" customWidth="1"/>
    <col min="5092" max="5093" width="10.7109375" style="37" bestFit="1" customWidth="1"/>
    <col min="5094" max="5094" width="9" style="37" bestFit="1" customWidth="1"/>
    <col min="5095" max="5095" width="11.7109375" style="37" bestFit="1" customWidth="1"/>
    <col min="5096" max="5096" width="10" style="37" bestFit="1" customWidth="1"/>
    <col min="5097" max="5098" width="10.7109375" style="37" bestFit="1" customWidth="1"/>
    <col min="5099" max="5099" width="11.7109375" style="37" bestFit="1" customWidth="1"/>
    <col min="5100" max="5100" width="10.7109375" style="37" bestFit="1" customWidth="1"/>
    <col min="5101" max="5101" width="11.7109375" style="37" bestFit="1" customWidth="1"/>
    <col min="5102" max="5102" width="10" style="37" bestFit="1" customWidth="1"/>
    <col min="5103" max="5103" width="11.7109375" style="37" bestFit="1" customWidth="1"/>
    <col min="5104" max="5104" width="10.7109375" style="37" bestFit="1" customWidth="1"/>
    <col min="5105" max="5105" width="11.7109375" style="37" bestFit="1" customWidth="1"/>
    <col min="5106" max="5106" width="10.7109375" style="37" bestFit="1" customWidth="1"/>
    <col min="5107" max="5109" width="11.7109375" style="37" bestFit="1" customWidth="1"/>
    <col min="5110" max="5110" width="9.140625" style="37" customWidth="1"/>
    <col min="5111" max="5111" width="11.7109375" style="37" bestFit="1" customWidth="1"/>
    <col min="5112" max="5112" width="9.7109375" style="37" customWidth="1"/>
    <col min="5113" max="5113" width="10.42578125" style="37" customWidth="1"/>
    <col min="5114" max="5114" width="11.28515625" style="37" customWidth="1"/>
    <col min="5115" max="5116" width="9.140625" style="37" customWidth="1"/>
    <col min="5117" max="5117" width="9.7109375" style="37" customWidth="1"/>
    <col min="5118" max="5118" width="9.7109375" style="37" bestFit="1" customWidth="1"/>
    <col min="5119" max="5120" width="10.42578125" style="37" bestFit="1" customWidth="1"/>
    <col min="5121" max="5121" width="12.28515625" style="37" bestFit="1" customWidth="1"/>
    <col min="5122" max="5122" width="15.85546875" style="37" customWidth="1"/>
    <col min="5123" max="5212" width="9.140625" style="37"/>
    <col min="5213" max="5213" width="7.85546875" style="37" customWidth="1"/>
    <col min="5214" max="5214" width="35.28515625" style="37" customWidth="1"/>
    <col min="5215" max="5215" width="10.85546875" style="37" bestFit="1" customWidth="1"/>
    <col min="5216" max="5216" width="9.5703125" style="37" customWidth="1"/>
    <col min="5217" max="5217" width="12.140625" style="37" customWidth="1"/>
    <col min="5218" max="5218" width="10.7109375" style="37" bestFit="1" customWidth="1"/>
    <col min="5219" max="5220" width="9.140625" style="37" customWidth="1"/>
    <col min="5221" max="5221" width="9.85546875" style="37" bestFit="1" customWidth="1"/>
    <col min="5222" max="5223" width="10" style="37" bestFit="1" customWidth="1"/>
    <col min="5224" max="5224" width="11.5703125" style="37" customWidth="1"/>
    <col min="5225" max="5225" width="9.28515625" style="37" customWidth="1"/>
    <col min="5226" max="5226" width="10" style="37" bestFit="1" customWidth="1"/>
    <col min="5227" max="5227" width="11.7109375" style="37" bestFit="1" customWidth="1"/>
    <col min="5228" max="5228" width="10.7109375" style="37" customWidth="1"/>
    <col min="5229" max="5229" width="11.7109375" style="37" bestFit="1" customWidth="1"/>
    <col min="5230" max="5230" width="10.7109375" style="37" customWidth="1"/>
    <col min="5231" max="5231" width="10" style="37" bestFit="1" customWidth="1"/>
    <col min="5232" max="5236" width="11.7109375" style="37" bestFit="1" customWidth="1"/>
    <col min="5237" max="5237" width="14" style="37" customWidth="1"/>
    <col min="5238" max="5239" width="11.7109375" style="37" bestFit="1" customWidth="1"/>
    <col min="5240" max="5240" width="9.5703125" style="37" customWidth="1"/>
    <col min="5241" max="5241" width="12.7109375" style="37" bestFit="1" customWidth="1"/>
    <col min="5242" max="5242" width="9.140625" style="37" customWidth="1"/>
    <col min="5243" max="5243" width="11.7109375" style="37" bestFit="1" customWidth="1"/>
    <col min="5244" max="5244" width="9.140625" style="37" customWidth="1"/>
    <col min="5245" max="5245" width="11.7109375" style="37" bestFit="1" customWidth="1"/>
    <col min="5246" max="5246" width="9.140625" style="37" customWidth="1"/>
    <col min="5247" max="5247" width="9.85546875" style="37" bestFit="1" customWidth="1"/>
    <col min="5248" max="5253" width="9.140625" style="37" customWidth="1"/>
    <col min="5254" max="5254" width="10.5703125" style="37" customWidth="1"/>
    <col min="5255" max="5255" width="10.140625" style="37" customWidth="1"/>
    <col min="5256" max="5256" width="10.7109375" style="37" bestFit="1" customWidth="1"/>
    <col min="5257" max="5258" width="9.140625" style="37" customWidth="1"/>
    <col min="5259" max="5259" width="10.7109375" style="37" bestFit="1" customWidth="1"/>
    <col min="5260" max="5260" width="9.140625" style="37" customWidth="1"/>
    <col min="5261" max="5261" width="11.7109375" style="37" bestFit="1" customWidth="1"/>
    <col min="5262" max="5262" width="10.7109375" style="37" bestFit="1" customWidth="1"/>
    <col min="5263" max="5263" width="9.7109375" style="37" bestFit="1" customWidth="1"/>
    <col min="5264" max="5264" width="9.140625" style="37" customWidth="1"/>
    <col min="5265" max="5265" width="11.7109375" style="37" bestFit="1" customWidth="1"/>
    <col min="5266" max="5266" width="10" style="37" bestFit="1" customWidth="1"/>
    <col min="5267" max="5267" width="9.140625" style="37" customWidth="1"/>
    <col min="5268" max="5270" width="11.7109375" style="37" bestFit="1" customWidth="1"/>
    <col min="5271" max="5271" width="10" style="37" bestFit="1" customWidth="1"/>
    <col min="5272" max="5272" width="9.140625" style="37" customWidth="1"/>
    <col min="5273" max="5273" width="11.7109375" style="37" bestFit="1" customWidth="1"/>
    <col min="5274" max="5274" width="9.140625" style="37" customWidth="1"/>
    <col min="5275" max="5276" width="11.7109375" style="37" bestFit="1" customWidth="1"/>
    <col min="5277" max="5277" width="9.7109375" style="37" bestFit="1" customWidth="1"/>
    <col min="5278" max="5278" width="11.7109375" style="37" bestFit="1" customWidth="1"/>
    <col min="5279" max="5279" width="10.7109375" style="37" bestFit="1" customWidth="1"/>
    <col min="5280" max="5280" width="10" style="37" bestFit="1" customWidth="1"/>
    <col min="5281" max="5281" width="11.7109375" style="37" bestFit="1" customWidth="1"/>
    <col min="5282" max="5285" width="9.140625" style="37" customWidth="1"/>
    <col min="5286" max="5286" width="11.7109375" style="37" customWidth="1"/>
    <col min="5287" max="5291" width="9.140625" style="37" customWidth="1"/>
    <col min="5292" max="5292" width="17" style="37" bestFit="1" customWidth="1"/>
    <col min="5293" max="5299" width="9.140625" style="37" customWidth="1"/>
    <col min="5300" max="5300" width="11.7109375" style="37" bestFit="1" customWidth="1"/>
    <col min="5301" max="5302" width="9.140625" style="37" customWidth="1"/>
    <col min="5303" max="5303" width="9" style="37" bestFit="1" customWidth="1"/>
    <col min="5304" max="5306" width="9.140625" style="37" customWidth="1"/>
    <col min="5307" max="5307" width="9" style="37" bestFit="1" customWidth="1"/>
    <col min="5308" max="5308" width="9.140625" style="37" customWidth="1"/>
    <col min="5309" max="5309" width="14" style="37" customWidth="1"/>
    <col min="5310" max="5310" width="9.42578125" style="37" bestFit="1" customWidth="1"/>
    <col min="5311" max="5311" width="9.7109375" style="37" bestFit="1" customWidth="1"/>
    <col min="5312" max="5314" width="9.140625" style="37" customWidth="1"/>
    <col min="5315" max="5315" width="9" style="37" bestFit="1" customWidth="1"/>
    <col min="5316" max="5317" width="9.140625" style="37" customWidth="1"/>
    <col min="5318" max="5318" width="10" style="37" bestFit="1" customWidth="1"/>
    <col min="5319" max="5323" width="9.140625" style="37" customWidth="1"/>
    <col min="5324" max="5325" width="9.140625" style="37" bestFit="1" customWidth="1"/>
    <col min="5326" max="5329" width="9.140625" style="37" customWidth="1"/>
    <col min="5330" max="5330" width="9.28515625" style="37" customWidth="1"/>
    <col min="5331" max="5333" width="10.140625" style="37" customWidth="1"/>
    <col min="5334" max="5334" width="9.7109375" style="37" customWidth="1"/>
    <col min="5335" max="5335" width="10" style="37" bestFit="1" customWidth="1"/>
    <col min="5336" max="5345" width="11.7109375" style="37" bestFit="1" customWidth="1"/>
    <col min="5346" max="5346" width="10" style="37" bestFit="1" customWidth="1"/>
    <col min="5347" max="5347" width="11.7109375" style="37" bestFit="1" customWidth="1"/>
    <col min="5348" max="5349" width="10.7109375" style="37" bestFit="1" customWidth="1"/>
    <col min="5350" max="5350" width="9" style="37" bestFit="1" customWidth="1"/>
    <col min="5351" max="5351" width="11.7109375" style="37" bestFit="1" customWidth="1"/>
    <col min="5352" max="5352" width="10" style="37" bestFit="1" customWidth="1"/>
    <col min="5353" max="5354" width="10.7109375" style="37" bestFit="1" customWidth="1"/>
    <col min="5355" max="5355" width="11.7109375" style="37" bestFit="1" customWidth="1"/>
    <col min="5356" max="5356" width="10.7109375" style="37" bestFit="1" customWidth="1"/>
    <col min="5357" max="5357" width="11.7109375" style="37" bestFit="1" customWidth="1"/>
    <col min="5358" max="5358" width="10" style="37" bestFit="1" customWidth="1"/>
    <col min="5359" max="5359" width="11.7109375" style="37" bestFit="1" customWidth="1"/>
    <col min="5360" max="5360" width="10.7109375" style="37" bestFit="1" customWidth="1"/>
    <col min="5361" max="5361" width="11.7109375" style="37" bestFit="1" customWidth="1"/>
    <col min="5362" max="5362" width="10.7109375" style="37" bestFit="1" customWidth="1"/>
    <col min="5363" max="5365" width="11.7109375" style="37" bestFit="1" customWidth="1"/>
    <col min="5366" max="5366" width="9.140625" style="37" customWidth="1"/>
    <col min="5367" max="5367" width="11.7109375" style="37" bestFit="1" customWidth="1"/>
    <col min="5368" max="5368" width="9.7109375" style="37" customWidth="1"/>
    <col min="5369" max="5369" width="10.42578125" style="37" customWidth="1"/>
    <col min="5370" max="5370" width="11.28515625" style="37" customWidth="1"/>
    <col min="5371" max="5372" width="9.140625" style="37" customWidth="1"/>
    <col min="5373" max="5373" width="9.7109375" style="37" customWidth="1"/>
    <col min="5374" max="5374" width="9.7109375" style="37" bestFit="1" customWidth="1"/>
    <col min="5375" max="5376" width="10.42578125" style="37" bestFit="1" customWidth="1"/>
    <col min="5377" max="5377" width="12.28515625" style="37" bestFit="1" customWidth="1"/>
    <col min="5378" max="5378" width="15.85546875" style="37" customWidth="1"/>
    <col min="5379" max="5468" width="9.140625" style="37"/>
    <col min="5469" max="5469" width="7.85546875" style="37" customWidth="1"/>
    <col min="5470" max="5470" width="35.28515625" style="37" customWidth="1"/>
    <col min="5471" max="5471" width="10.85546875" style="37" bestFit="1" customWidth="1"/>
    <col min="5472" max="5472" width="9.5703125" style="37" customWidth="1"/>
    <col min="5473" max="5473" width="12.140625" style="37" customWidth="1"/>
    <col min="5474" max="5474" width="10.7109375" style="37" bestFit="1" customWidth="1"/>
    <col min="5475" max="5476" width="9.140625" style="37" customWidth="1"/>
    <col min="5477" max="5477" width="9.85546875" style="37" bestFit="1" customWidth="1"/>
    <col min="5478" max="5479" width="10" style="37" bestFit="1" customWidth="1"/>
    <col min="5480" max="5480" width="11.5703125" style="37" customWidth="1"/>
    <col min="5481" max="5481" width="9.28515625" style="37" customWidth="1"/>
    <col min="5482" max="5482" width="10" style="37" bestFit="1" customWidth="1"/>
    <col min="5483" max="5483" width="11.7109375" style="37" bestFit="1" customWidth="1"/>
    <col min="5484" max="5484" width="10.7109375" style="37" customWidth="1"/>
    <col min="5485" max="5485" width="11.7109375" style="37" bestFit="1" customWidth="1"/>
    <col min="5486" max="5486" width="10.7109375" style="37" customWidth="1"/>
    <col min="5487" max="5487" width="10" style="37" bestFit="1" customWidth="1"/>
    <col min="5488" max="5492" width="11.7109375" style="37" bestFit="1" customWidth="1"/>
    <col min="5493" max="5493" width="14" style="37" customWidth="1"/>
    <col min="5494" max="5495" width="11.7109375" style="37" bestFit="1" customWidth="1"/>
    <col min="5496" max="5496" width="9.5703125" style="37" customWidth="1"/>
    <col min="5497" max="5497" width="12.7109375" style="37" bestFit="1" customWidth="1"/>
    <col min="5498" max="5498" width="9.140625" style="37" customWidth="1"/>
    <col min="5499" max="5499" width="11.7109375" style="37" bestFit="1" customWidth="1"/>
    <col min="5500" max="5500" width="9.140625" style="37" customWidth="1"/>
    <col min="5501" max="5501" width="11.7109375" style="37" bestFit="1" customWidth="1"/>
    <col min="5502" max="5502" width="9.140625" style="37" customWidth="1"/>
    <col min="5503" max="5503" width="9.85546875" style="37" bestFit="1" customWidth="1"/>
    <col min="5504" max="5509" width="9.140625" style="37" customWidth="1"/>
    <col min="5510" max="5510" width="10.5703125" style="37" customWidth="1"/>
    <col min="5511" max="5511" width="10.140625" style="37" customWidth="1"/>
    <col min="5512" max="5512" width="10.7109375" style="37" bestFit="1" customWidth="1"/>
    <col min="5513" max="5514" width="9.140625" style="37" customWidth="1"/>
    <col min="5515" max="5515" width="10.7109375" style="37" bestFit="1" customWidth="1"/>
    <col min="5516" max="5516" width="9.140625" style="37" customWidth="1"/>
    <col min="5517" max="5517" width="11.7109375" style="37" bestFit="1" customWidth="1"/>
    <col min="5518" max="5518" width="10.7109375" style="37" bestFit="1" customWidth="1"/>
    <col min="5519" max="5519" width="9.7109375" style="37" bestFit="1" customWidth="1"/>
    <col min="5520" max="5520" width="9.140625" style="37" customWidth="1"/>
    <col min="5521" max="5521" width="11.7109375" style="37" bestFit="1" customWidth="1"/>
    <col min="5522" max="5522" width="10" style="37" bestFit="1" customWidth="1"/>
    <col min="5523" max="5523" width="9.140625" style="37" customWidth="1"/>
    <col min="5524" max="5526" width="11.7109375" style="37" bestFit="1" customWidth="1"/>
    <col min="5527" max="5527" width="10" style="37" bestFit="1" customWidth="1"/>
    <col min="5528" max="5528" width="9.140625" style="37" customWidth="1"/>
    <col min="5529" max="5529" width="11.7109375" style="37" bestFit="1" customWidth="1"/>
    <col min="5530" max="5530" width="9.140625" style="37" customWidth="1"/>
    <col min="5531" max="5532" width="11.7109375" style="37" bestFit="1" customWidth="1"/>
    <col min="5533" max="5533" width="9.7109375" style="37" bestFit="1" customWidth="1"/>
    <col min="5534" max="5534" width="11.7109375" style="37" bestFit="1" customWidth="1"/>
    <col min="5535" max="5535" width="10.7109375" style="37" bestFit="1" customWidth="1"/>
    <col min="5536" max="5536" width="10" style="37" bestFit="1" customWidth="1"/>
    <col min="5537" max="5537" width="11.7109375" style="37" bestFit="1" customWidth="1"/>
    <col min="5538" max="5541" width="9.140625" style="37" customWidth="1"/>
    <col min="5542" max="5542" width="11.7109375" style="37" customWidth="1"/>
    <col min="5543" max="5547" width="9.140625" style="37" customWidth="1"/>
    <col min="5548" max="5548" width="17" style="37" bestFit="1" customWidth="1"/>
    <col min="5549" max="5555" width="9.140625" style="37" customWidth="1"/>
    <col min="5556" max="5556" width="11.7109375" style="37" bestFit="1" customWidth="1"/>
    <col min="5557" max="5558" width="9.140625" style="37" customWidth="1"/>
    <col min="5559" max="5559" width="9" style="37" bestFit="1" customWidth="1"/>
    <col min="5560" max="5562" width="9.140625" style="37" customWidth="1"/>
    <col min="5563" max="5563" width="9" style="37" bestFit="1" customWidth="1"/>
    <col min="5564" max="5564" width="9.140625" style="37" customWidth="1"/>
    <col min="5565" max="5565" width="14" style="37" customWidth="1"/>
    <col min="5566" max="5566" width="9.42578125" style="37" bestFit="1" customWidth="1"/>
    <col min="5567" max="5567" width="9.7109375" style="37" bestFit="1" customWidth="1"/>
    <col min="5568" max="5570" width="9.140625" style="37" customWidth="1"/>
    <col min="5571" max="5571" width="9" style="37" bestFit="1" customWidth="1"/>
    <col min="5572" max="5573" width="9.140625" style="37" customWidth="1"/>
    <col min="5574" max="5574" width="10" style="37" bestFit="1" customWidth="1"/>
    <col min="5575" max="5579" width="9.140625" style="37" customWidth="1"/>
    <col min="5580" max="5581" width="9.140625" style="37" bestFit="1" customWidth="1"/>
    <col min="5582" max="5585" width="9.140625" style="37" customWidth="1"/>
    <col min="5586" max="5586" width="9.28515625" style="37" customWidth="1"/>
    <col min="5587" max="5589" width="10.140625" style="37" customWidth="1"/>
    <col min="5590" max="5590" width="9.7109375" style="37" customWidth="1"/>
    <col min="5591" max="5591" width="10" style="37" bestFit="1" customWidth="1"/>
    <col min="5592" max="5601" width="11.7109375" style="37" bestFit="1" customWidth="1"/>
    <col min="5602" max="5602" width="10" style="37" bestFit="1" customWidth="1"/>
    <col min="5603" max="5603" width="11.7109375" style="37" bestFit="1" customWidth="1"/>
    <col min="5604" max="5605" width="10.7109375" style="37" bestFit="1" customWidth="1"/>
    <col min="5606" max="5606" width="9" style="37" bestFit="1" customWidth="1"/>
    <col min="5607" max="5607" width="11.7109375" style="37" bestFit="1" customWidth="1"/>
    <col min="5608" max="5608" width="10" style="37" bestFit="1" customWidth="1"/>
    <col min="5609" max="5610" width="10.7109375" style="37" bestFit="1" customWidth="1"/>
    <col min="5611" max="5611" width="11.7109375" style="37" bestFit="1" customWidth="1"/>
    <col min="5612" max="5612" width="10.7109375" style="37" bestFit="1" customWidth="1"/>
    <col min="5613" max="5613" width="11.7109375" style="37" bestFit="1" customWidth="1"/>
    <col min="5614" max="5614" width="10" style="37" bestFit="1" customWidth="1"/>
    <col min="5615" max="5615" width="11.7109375" style="37" bestFit="1" customWidth="1"/>
    <col min="5616" max="5616" width="10.7109375" style="37" bestFit="1" customWidth="1"/>
    <col min="5617" max="5617" width="11.7109375" style="37" bestFit="1" customWidth="1"/>
    <col min="5618" max="5618" width="10.7109375" style="37" bestFit="1" customWidth="1"/>
    <col min="5619" max="5621" width="11.7109375" style="37" bestFit="1" customWidth="1"/>
    <col min="5622" max="5622" width="9.140625" style="37" customWidth="1"/>
    <col min="5623" max="5623" width="11.7109375" style="37" bestFit="1" customWidth="1"/>
    <col min="5624" max="5624" width="9.7109375" style="37" customWidth="1"/>
    <col min="5625" max="5625" width="10.42578125" style="37" customWidth="1"/>
    <col min="5626" max="5626" width="11.28515625" style="37" customWidth="1"/>
    <col min="5627" max="5628" width="9.140625" style="37" customWidth="1"/>
    <col min="5629" max="5629" width="9.7109375" style="37" customWidth="1"/>
    <col min="5630" max="5630" width="9.7109375" style="37" bestFit="1" customWidth="1"/>
    <col min="5631" max="5632" width="10.42578125" style="37" bestFit="1" customWidth="1"/>
    <col min="5633" max="5633" width="12.28515625" style="37" bestFit="1" customWidth="1"/>
    <col min="5634" max="5634" width="15.85546875" style="37" customWidth="1"/>
    <col min="5635" max="5724" width="9.140625" style="37"/>
    <col min="5725" max="5725" width="7.85546875" style="37" customWidth="1"/>
    <col min="5726" max="5726" width="35.28515625" style="37" customWidth="1"/>
    <col min="5727" max="5727" width="10.85546875" style="37" bestFit="1" customWidth="1"/>
    <col min="5728" max="5728" width="9.5703125" style="37" customWidth="1"/>
    <col min="5729" max="5729" width="12.140625" style="37" customWidth="1"/>
    <col min="5730" max="5730" width="10.7109375" style="37" bestFit="1" customWidth="1"/>
    <col min="5731" max="5732" width="9.140625" style="37" customWidth="1"/>
    <col min="5733" max="5733" width="9.85546875" style="37" bestFit="1" customWidth="1"/>
    <col min="5734" max="5735" width="10" style="37" bestFit="1" customWidth="1"/>
    <col min="5736" max="5736" width="11.5703125" style="37" customWidth="1"/>
    <col min="5737" max="5737" width="9.28515625" style="37" customWidth="1"/>
    <col min="5738" max="5738" width="10" style="37" bestFit="1" customWidth="1"/>
    <col min="5739" max="5739" width="11.7109375" style="37" bestFit="1" customWidth="1"/>
    <col min="5740" max="5740" width="10.7109375" style="37" customWidth="1"/>
    <col min="5741" max="5741" width="11.7109375" style="37" bestFit="1" customWidth="1"/>
    <col min="5742" max="5742" width="10.7109375" style="37" customWidth="1"/>
    <col min="5743" max="5743" width="10" style="37" bestFit="1" customWidth="1"/>
    <col min="5744" max="5748" width="11.7109375" style="37" bestFit="1" customWidth="1"/>
    <col min="5749" max="5749" width="14" style="37" customWidth="1"/>
    <col min="5750" max="5751" width="11.7109375" style="37" bestFit="1" customWidth="1"/>
    <col min="5752" max="5752" width="9.5703125" style="37" customWidth="1"/>
    <col min="5753" max="5753" width="12.7109375" style="37" bestFit="1" customWidth="1"/>
    <col min="5754" max="5754" width="9.140625" style="37" customWidth="1"/>
    <col min="5755" max="5755" width="11.7109375" style="37" bestFit="1" customWidth="1"/>
    <col min="5756" max="5756" width="9.140625" style="37" customWidth="1"/>
    <col min="5757" max="5757" width="11.7109375" style="37" bestFit="1" customWidth="1"/>
    <col min="5758" max="5758" width="9.140625" style="37" customWidth="1"/>
    <col min="5759" max="5759" width="9.85546875" style="37" bestFit="1" customWidth="1"/>
    <col min="5760" max="5765" width="9.140625" style="37" customWidth="1"/>
    <col min="5766" max="5766" width="10.5703125" style="37" customWidth="1"/>
    <col min="5767" max="5767" width="10.140625" style="37" customWidth="1"/>
    <col min="5768" max="5768" width="10.7109375" style="37" bestFit="1" customWidth="1"/>
    <col min="5769" max="5770" width="9.140625" style="37" customWidth="1"/>
    <col min="5771" max="5771" width="10.7109375" style="37" bestFit="1" customWidth="1"/>
    <col min="5772" max="5772" width="9.140625" style="37" customWidth="1"/>
    <col min="5773" max="5773" width="11.7109375" style="37" bestFit="1" customWidth="1"/>
    <col min="5774" max="5774" width="10.7109375" style="37" bestFit="1" customWidth="1"/>
    <col min="5775" max="5775" width="9.7109375" style="37" bestFit="1" customWidth="1"/>
    <col min="5776" max="5776" width="9.140625" style="37" customWidth="1"/>
    <col min="5777" max="5777" width="11.7109375" style="37" bestFit="1" customWidth="1"/>
    <col min="5778" max="5778" width="10" style="37" bestFit="1" customWidth="1"/>
    <col min="5779" max="5779" width="9.140625" style="37" customWidth="1"/>
    <col min="5780" max="5782" width="11.7109375" style="37" bestFit="1" customWidth="1"/>
    <col min="5783" max="5783" width="10" style="37" bestFit="1" customWidth="1"/>
    <col min="5784" max="5784" width="9.140625" style="37" customWidth="1"/>
    <col min="5785" max="5785" width="11.7109375" style="37" bestFit="1" customWidth="1"/>
    <col min="5786" max="5786" width="9.140625" style="37" customWidth="1"/>
    <col min="5787" max="5788" width="11.7109375" style="37" bestFit="1" customWidth="1"/>
    <col min="5789" max="5789" width="9.7109375" style="37" bestFit="1" customWidth="1"/>
    <col min="5790" max="5790" width="11.7109375" style="37" bestFit="1" customWidth="1"/>
    <col min="5791" max="5791" width="10.7109375" style="37" bestFit="1" customWidth="1"/>
    <col min="5792" max="5792" width="10" style="37" bestFit="1" customWidth="1"/>
    <col min="5793" max="5793" width="11.7109375" style="37" bestFit="1" customWidth="1"/>
    <col min="5794" max="5797" width="9.140625" style="37" customWidth="1"/>
    <col min="5798" max="5798" width="11.7109375" style="37" customWidth="1"/>
    <col min="5799" max="5803" width="9.140625" style="37" customWidth="1"/>
    <col min="5804" max="5804" width="17" style="37" bestFit="1" customWidth="1"/>
    <col min="5805" max="5811" width="9.140625" style="37" customWidth="1"/>
    <col min="5812" max="5812" width="11.7109375" style="37" bestFit="1" customWidth="1"/>
    <col min="5813" max="5814" width="9.140625" style="37" customWidth="1"/>
    <col min="5815" max="5815" width="9" style="37" bestFit="1" customWidth="1"/>
    <col min="5816" max="5818" width="9.140625" style="37" customWidth="1"/>
    <col min="5819" max="5819" width="9" style="37" bestFit="1" customWidth="1"/>
    <col min="5820" max="5820" width="9.140625" style="37" customWidth="1"/>
    <col min="5821" max="5821" width="14" style="37" customWidth="1"/>
    <col min="5822" max="5822" width="9.42578125" style="37" bestFit="1" customWidth="1"/>
    <col min="5823" max="5823" width="9.7109375" style="37" bestFit="1" customWidth="1"/>
    <col min="5824" max="5826" width="9.140625" style="37" customWidth="1"/>
    <col min="5827" max="5827" width="9" style="37" bestFit="1" customWidth="1"/>
    <col min="5828" max="5829" width="9.140625" style="37" customWidth="1"/>
    <col min="5830" max="5830" width="10" style="37" bestFit="1" customWidth="1"/>
    <col min="5831" max="5835" width="9.140625" style="37" customWidth="1"/>
    <col min="5836" max="5837" width="9.140625" style="37" bestFit="1" customWidth="1"/>
    <col min="5838" max="5841" width="9.140625" style="37" customWidth="1"/>
    <col min="5842" max="5842" width="9.28515625" style="37" customWidth="1"/>
    <col min="5843" max="5845" width="10.140625" style="37" customWidth="1"/>
    <col min="5846" max="5846" width="9.7109375" style="37" customWidth="1"/>
    <col min="5847" max="5847" width="10" style="37" bestFit="1" customWidth="1"/>
    <col min="5848" max="5857" width="11.7109375" style="37" bestFit="1" customWidth="1"/>
    <col min="5858" max="5858" width="10" style="37" bestFit="1" customWidth="1"/>
    <col min="5859" max="5859" width="11.7109375" style="37" bestFit="1" customWidth="1"/>
    <col min="5860" max="5861" width="10.7109375" style="37" bestFit="1" customWidth="1"/>
    <col min="5862" max="5862" width="9" style="37" bestFit="1" customWidth="1"/>
    <col min="5863" max="5863" width="11.7109375" style="37" bestFit="1" customWidth="1"/>
    <col min="5864" max="5864" width="10" style="37" bestFit="1" customWidth="1"/>
    <col min="5865" max="5866" width="10.7109375" style="37" bestFit="1" customWidth="1"/>
    <col min="5867" max="5867" width="11.7109375" style="37" bestFit="1" customWidth="1"/>
    <col min="5868" max="5868" width="10.7109375" style="37" bestFit="1" customWidth="1"/>
    <col min="5869" max="5869" width="11.7109375" style="37" bestFit="1" customWidth="1"/>
    <col min="5870" max="5870" width="10" style="37" bestFit="1" customWidth="1"/>
    <col min="5871" max="5871" width="11.7109375" style="37" bestFit="1" customWidth="1"/>
    <col min="5872" max="5872" width="10.7109375" style="37" bestFit="1" customWidth="1"/>
    <col min="5873" max="5873" width="11.7109375" style="37" bestFit="1" customWidth="1"/>
    <col min="5874" max="5874" width="10.7109375" style="37" bestFit="1" customWidth="1"/>
    <col min="5875" max="5877" width="11.7109375" style="37" bestFit="1" customWidth="1"/>
    <col min="5878" max="5878" width="9.140625" style="37" customWidth="1"/>
    <col min="5879" max="5879" width="11.7109375" style="37" bestFit="1" customWidth="1"/>
    <col min="5880" max="5880" width="9.7109375" style="37" customWidth="1"/>
    <col min="5881" max="5881" width="10.42578125" style="37" customWidth="1"/>
    <col min="5882" max="5882" width="11.28515625" style="37" customWidth="1"/>
    <col min="5883" max="5884" width="9.140625" style="37" customWidth="1"/>
    <col min="5885" max="5885" width="9.7109375" style="37" customWidth="1"/>
    <col min="5886" max="5886" width="9.7109375" style="37" bestFit="1" customWidth="1"/>
    <col min="5887" max="5888" width="10.42578125" style="37" bestFit="1" customWidth="1"/>
    <col min="5889" max="5889" width="12.28515625" style="37" bestFit="1" customWidth="1"/>
    <col min="5890" max="5890" width="15.85546875" style="37" customWidth="1"/>
    <col min="5891" max="5980" width="9.140625" style="37"/>
    <col min="5981" max="5981" width="7.85546875" style="37" customWidth="1"/>
    <col min="5982" max="5982" width="35.28515625" style="37" customWidth="1"/>
    <col min="5983" max="5983" width="10.85546875" style="37" bestFit="1" customWidth="1"/>
    <col min="5984" max="5984" width="9.5703125" style="37" customWidth="1"/>
    <col min="5985" max="5985" width="12.140625" style="37" customWidth="1"/>
    <col min="5986" max="5986" width="10.7109375" style="37" bestFit="1" customWidth="1"/>
    <col min="5987" max="5988" width="9.140625" style="37" customWidth="1"/>
    <col min="5989" max="5989" width="9.85546875" style="37" bestFit="1" customWidth="1"/>
    <col min="5990" max="5991" width="10" style="37" bestFit="1" customWidth="1"/>
    <col min="5992" max="5992" width="11.5703125" style="37" customWidth="1"/>
    <col min="5993" max="5993" width="9.28515625" style="37" customWidth="1"/>
    <col min="5994" max="5994" width="10" style="37" bestFit="1" customWidth="1"/>
    <col min="5995" max="5995" width="11.7109375" style="37" bestFit="1" customWidth="1"/>
    <col min="5996" max="5996" width="10.7109375" style="37" customWidth="1"/>
    <col min="5997" max="5997" width="11.7109375" style="37" bestFit="1" customWidth="1"/>
    <col min="5998" max="5998" width="10.7109375" style="37" customWidth="1"/>
    <col min="5999" max="5999" width="10" style="37" bestFit="1" customWidth="1"/>
    <col min="6000" max="6004" width="11.7109375" style="37" bestFit="1" customWidth="1"/>
    <col min="6005" max="6005" width="14" style="37" customWidth="1"/>
    <col min="6006" max="6007" width="11.7109375" style="37" bestFit="1" customWidth="1"/>
    <col min="6008" max="6008" width="9.5703125" style="37" customWidth="1"/>
    <col min="6009" max="6009" width="12.7109375" style="37" bestFit="1" customWidth="1"/>
    <col min="6010" max="6010" width="9.140625" style="37" customWidth="1"/>
    <col min="6011" max="6011" width="11.7109375" style="37" bestFit="1" customWidth="1"/>
    <col min="6012" max="6012" width="9.140625" style="37" customWidth="1"/>
    <col min="6013" max="6013" width="11.7109375" style="37" bestFit="1" customWidth="1"/>
    <col min="6014" max="6014" width="9.140625" style="37" customWidth="1"/>
    <col min="6015" max="6015" width="9.85546875" style="37" bestFit="1" customWidth="1"/>
    <col min="6016" max="6021" width="9.140625" style="37" customWidth="1"/>
    <col min="6022" max="6022" width="10.5703125" style="37" customWidth="1"/>
    <col min="6023" max="6023" width="10.140625" style="37" customWidth="1"/>
    <col min="6024" max="6024" width="10.7109375" style="37" bestFit="1" customWidth="1"/>
    <col min="6025" max="6026" width="9.140625" style="37" customWidth="1"/>
    <col min="6027" max="6027" width="10.7109375" style="37" bestFit="1" customWidth="1"/>
    <col min="6028" max="6028" width="9.140625" style="37" customWidth="1"/>
    <col min="6029" max="6029" width="11.7109375" style="37" bestFit="1" customWidth="1"/>
    <col min="6030" max="6030" width="10.7109375" style="37" bestFit="1" customWidth="1"/>
    <col min="6031" max="6031" width="9.7109375" style="37" bestFit="1" customWidth="1"/>
    <col min="6032" max="6032" width="9.140625" style="37" customWidth="1"/>
    <col min="6033" max="6033" width="11.7109375" style="37" bestFit="1" customWidth="1"/>
    <col min="6034" max="6034" width="10" style="37" bestFit="1" customWidth="1"/>
    <col min="6035" max="6035" width="9.140625" style="37" customWidth="1"/>
    <col min="6036" max="6038" width="11.7109375" style="37" bestFit="1" customWidth="1"/>
    <col min="6039" max="6039" width="10" style="37" bestFit="1" customWidth="1"/>
    <col min="6040" max="6040" width="9.140625" style="37" customWidth="1"/>
    <col min="6041" max="6041" width="11.7109375" style="37" bestFit="1" customWidth="1"/>
    <col min="6042" max="6042" width="9.140625" style="37" customWidth="1"/>
    <col min="6043" max="6044" width="11.7109375" style="37" bestFit="1" customWidth="1"/>
    <col min="6045" max="6045" width="9.7109375" style="37" bestFit="1" customWidth="1"/>
    <col min="6046" max="6046" width="11.7109375" style="37" bestFit="1" customWidth="1"/>
    <col min="6047" max="6047" width="10.7109375" style="37" bestFit="1" customWidth="1"/>
    <col min="6048" max="6048" width="10" style="37" bestFit="1" customWidth="1"/>
    <col min="6049" max="6049" width="11.7109375" style="37" bestFit="1" customWidth="1"/>
    <col min="6050" max="6053" width="9.140625" style="37" customWidth="1"/>
    <col min="6054" max="6054" width="11.7109375" style="37" customWidth="1"/>
    <col min="6055" max="6059" width="9.140625" style="37" customWidth="1"/>
    <col min="6060" max="6060" width="17" style="37" bestFit="1" customWidth="1"/>
    <col min="6061" max="6067" width="9.140625" style="37" customWidth="1"/>
    <col min="6068" max="6068" width="11.7109375" style="37" bestFit="1" customWidth="1"/>
    <col min="6069" max="6070" width="9.140625" style="37" customWidth="1"/>
    <col min="6071" max="6071" width="9" style="37" bestFit="1" customWidth="1"/>
    <col min="6072" max="6074" width="9.140625" style="37" customWidth="1"/>
    <col min="6075" max="6075" width="9" style="37" bestFit="1" customWidth="1"/>
    <col min="6076" max="6076" width="9.140625" style="37" customWidth="1"/>
    <col min="6077" max="6077" width="14" style="37" customWidth="1"/>
    <col min="6078" max="6078" width="9.42578125" style="37" bestFit="1" customWidth="1"/>
    <col min="6079" max="6079" width="9.7109375" style="37" bestFit="1" customWidth="1"/>
    <col min="6080" max="6082" width="9.140625" style="37" customWidth="1"/>
    <col min="6083" max="6083" width="9" style="37" bestFit="1" customWidth="1"/>
    <col min="6084" max="6085" width="9.140625" style="37" customWidth="1"/>
    <col min="6086" max="6086" width="10" style="37" bestFit="1" customWidth="1"/>
    <col min="6087" max="6091" width="9.140625" style="37" customWidth="1"/>
    <col min="6092" max="6093" width="9.140625" style="37" bestFit="1" customWidth="1"/>
    <col min="6094" max="6097" width="9.140625" style="37" customWidth="1"/>
    <col min="6098" max="6098" width="9.28515625" style="37" customWidth="1"/>
    <col min="6099" max="6101" width="10.140625" style="37" customWidth="1"/>
    <col min="6102" max="6102" width="9.7109375" style="37" customWidth="1"/>
    <col min="6103" max="6103" width="10" style="37" bestFit="1" customWidth="1"/>
    <col min="6104" max="6113" width="11.7109375" style="37" bestFit="1" customWidth="1"/>
    <col min="6114" max="6114" width="10" style="37" bestFit="1" customWidth="1"/>
    <col min="6115" max="6115" width="11.7109375" style="37" bestFit="1" customWidth="1"/>
    <col min="6116" max="6117" width="10.7109375" style="37" bestFit="1" customWidth="1"/>
    <col min="6118" max="6118" width="9" style="37" bestFit="1" customWidth="1"/>
    <col min="6119" max="6119" width="11.7109375" style="37" bestFit="1" customWidth="1"/>
    <col min="6120" max="6120" width="10" style="37" bestFit="1" customWidth="1"/>
    <col min="6121" max="6122" width="10.7109375" style="37" bestFit="1" customWidth="1"/>
    <col min="6123" max="6123" width="11.7109375" style="37" bestFit="1" customWidth="1"/>
    <col min="6124" max="6124" width="10.7109375" style="37" bestFit="1" customWidth="1"/>
    <col min="6125" max="6125" width="11.7109375" style="37" bestFit="1" customWidth="1"/>
    <col min="6126" max="6126" width="10" style="37" bestFit="1" customWidth="1"/>
    <col min="6127" max="6127" width="11.7109375" style="37" bestFit="1" customWidth="1"/>
    <col min="6128" max="6128" width="10.7109375" style="37" bestFit="1" customWidth="1"/>
    <col min="6129" max="6129" width="11.7109375" style="37" bestFit="1" customWidth="1"/>
    <col min="6130" max="6130" width="10.7109375" style="37" bestFit="1" customWidth="1"/>
    <col min="6131" max="6133" width="11.7109375" style="37" bestFit="1" customWidth="1"/>
    <col min="6134" max="6134" width="9.140625" style="37" customWidth="1"/>
    <col min="6135" max="6135" width="11.7109375" style="37" bestFit="1" customWidth="1"/>
    <col min="6136" max="6136" width="9.7109375" style="37" customWidth="1"/>
    <col min="6137" max="6137" width="10.42578125" style="37" customWidth="1"/>
    <col min="6138" max="6138" width="11.28515625" style="37" customWidth="1"/>
    <col min="6139" max="6140" width="9.140625" style="37" customWidth="1"/>
    <col min="6141" max="6141" width="9.7109375" style="37" customWidth="1"/>
    <col min="6142" max="6142" width="9.7109375" style="37" bestFit="1" customWidth="1"/>
    <col min="6143" max="6144" width="10.42578125" style="37" bestFit="1" customWidth="1"/>
    <col min="6145" max="6145" width="12.28515625" style="37" bestFit="1" customWidth="1"/>
    <col min="6146" max="6146" width="15.85546875" style="37" customWidth="1"/>
    <col min="6147" max="6236" width="9.140625" style="37"/>
    <col min="6237" max="6237" width="7.85546875" style="37" customWidth="1"/>
    <col min="6238" max="6238" width="35.28515625" style="37" customWidth="1"/>
    <col min="6239" max="6239" width="10.85546875" style="37" bestFit="1" customWidth="1"/>
    <col min="6240" max="6240" width="9.5703125" style="37" customWidth="1"/>
    <col min="6241" max="6241" width="12.140625" style="37" customWidth="1"/>
    <col min="6242" max="6242" width="10.7109375" style="37" bestFit="1" customWidth="1"/>
    <col min="6243" max="6244" width="9.140625" style="37" customWidth="1"/>
    <col min="6245" max="6245" width="9.85546875" style="37" bestFit="1" customWidth="1"/>
    <col min="6246" max="6247" width="10" style="37" bestFit="1" customWidth="1"/>
    <col min="6248" max="6248" width="11.5703125" style="37" customWidth="1"/>
    <col min="6249" max="6249" width="9.28515625" style="37" customWidth="1"/>
    <col min="6250" max="6250" width="10" style="37" bestFit="1" customWidth="1"/>
    <col min="6251" max="6251" width="11.7109375" style="37" bestFit="1" customWidth="1"/>
    <col min="6252" max="6252" width="10.7109375" style="37" customWidth="1"/>
    <col min="6253" max="6253" width="11.7109375" style="37" bestFit="1" customWidth="1"/>
    <col min="6254" max="6254" width="10.7109375" style="37" customWidth="1"/>
    <col min="6255" max="6255" width="10" style="37" bestFit="1" customWidth="1"/>
    <col min="6256" max="6260" width="11.7109375" style="37" bestFit="1" customWidth="1"/>
    <col min="6261" max="6261" width="14" style="37" customWidth="1"/>
    <col min="6262" max="6263" width="11.7109375" style="37" bestFit="1" customWidth="1"/>
    <col min="6264" max="6264" width="9.5703125" style="37" customWidth="1"/>
    <col min="6265" max="6265" width="12.7109375" style="37" bestFit="1" customWidth="1"/>
    <col min="6266" max="6266" width="9.140625" style="37" customWidth="1"/>
    <col min="6267" max="6267" width="11.7109375" style="37" bestFit="1" customWidth="1"/>
    <col min="6268" max="6268" width="9.140625" style="37" customWidth="1"/>
    <col min="6269" max="6269" width="11.7109375" style="37" bestFit="1" customWidth="1"/>
    <col min="6270" max="6270" width="9.140625" style="37" customWidth="1"/>
    <col min="6271" max="6271" width="9.85546875" style="37" bestFit="1" customWidth="1"/>
    <col min="6272" max="6277" width="9.140625" style="37" customWidth="1"/>
    <col min="6278" max="6278" width="10.5703125" style="37" customWidth="1"/>
    <col min="6279" max="6279" width="10.140625" style="37" customWidth="1"/>
    <col min="6280" max="6280" width="10.7109375" style="37" bestFit="1" customWidth="1"/>
    <col min="6281" max="6282" width="9.140625" style="37" customWidth="1"/>
    <col min="6283" max="6283" width="10.7109375" style="37" bestFit="1" customWidth="1"/>
    <col min="6284" max="6284" width="9.140625" style="37" customWidth="1"/>
    <col min="6285" max="6285" width="11.7109375" style="37" bestFit="1" customWidth="1"/>
    <col min="6286" max="6286" width="10.7109375" style="37" bestFit="1" customWidth="1"/>
    <col min="6287" max="6287" width="9.7109375" style="37" bestFit="1" customWidth="1"/>
    <col min="6288" max="6288" width="9.140625" style="37" customWidth="1"/>
    <col min="6289" max="6289" width="11.7109375" style="37" bestFit="1" customWidth="1"/>
    <col min="6290" max="6290" width="10" style="37" bestFit="1" customWidth="1"/>
    <col min="6291" max="6291" width="9.140625" style="37" customWidth="1"/>
    <col min="6292" max="6294" width="11.7109375" style="37" bestFit="1" customWidth="1"/>
    <col min="6295" max="6295" width="10" style="37" bestFit="1" customWidth="1"/>
    <col min="6296" max="6296" width="9.140625" style="37" customWidth="1"/>
    <col min="6297" max="6297" width="11.7109375" style="37" bestFit="1" customWidth="1"/>
    <col min="6298" max="6298" width="9.140625" style="37" customWidth="1"/>
    <col min="6299" max="6300" width="11.7109375" style="37" bestFit="1" customWidth="1"/>
    <col min="6301" max="6301" width="9.7109375" style="37" bestFit="1" customWidth="1"/>
    <col min="6302" max="6302" width="11.7109375" style="37" bestFit="1" customWidth="1"/>
    <col min="6303" max="6303" width="10.7109375" style="37" bestFit="1" customWidth="1"/>
    <col min="6304" max="6304" width="10" style="37" bestFit="1" customWidth="1"/>
    <col min="6305" max="6305" width="11.7109375" style="37" bestFit="1" customWidth="1"/>
    <col min="6306" max="6309" width="9.140625" style="37" customWidth="1"/>
    <col min="6310" max="6310" width="11.7109375" style="37" customWidth="1"/>
    <col min="6311" max="6315" width="9.140625" style="37" customWidth="1"/>
    <col min="6316" max="6316" width="17" style="37" bestFit="1" customWidth="1"/>
    <col min="6317" max="6323" width="9.140625" style="37" customWidth="1"/>
    <col min="6324" max="6324" width="11.7109375" style="37" bestFit="1" customWidth="1"/>
    <col min="6325" max="6326" width="9.140625" style="37" customWidth="1"/>
    <col min="6327" max="6327" width="9" style="37" bestFit="1" customWidth="1"/>
    <col min="6328" max="6330" width="9.140625" style="37" customWidth="1"/>
    <col min="6331" max="6331" width="9" style="37" bestFit="1" customWidth="1"/>
    <col min="6332" max="6332" width="9.140625" style="37" customWidth="1"/>
    <col min="6333" max="6333" width="14" style="37" customWidth="1"/>
    <col min="6334" max="6334" width="9.42578125" style="37" bestFit="1" customWidth="1"/>
    <col min="6335" max="6335" width="9.7109375" style="37" bestFit="1" customWidth="1"/>
    <col min="6336" max="6338" width="9.140625" style="37" customWidth="1"/>
    <col min="6339" max="6339" width="9" style="37" bestFit="1" customWidth="1"/>
    <col min="6340" max="6341" width="9.140625" style="37" customWidth="1"/>
    <col min="6342" max="6342" width="10" style="37" bestFit="1" customWidth="1"/>
    <col min="6343" max="6347" width="9.140625" style="37" customWidth="1"/>
    <col min="6348" max="6349" width="9.140625" style="37" bestFit="1" customWidth="1"/>
    <col min="6350" max="6353" width="9.140625" style="37" customWidth="1"/>
    <col min="6354" max="6354" width="9.28515625" style="37" customWidth="1"/>
    <col min="6355" max="6357" width="10.140625" style="37" customWidth="1"/>
    <col min="6358" max="6358" width="9.7109375" style="37" customWidth="1"/>
    <col min="6359" max="6359" width="10" style="37" bestFit="1" customWidth="1"/>
    <col min="6360" max="6369" width="11.7109375" style="37" bestFit="1" customWidth="1"/>
    <col min="6370" max="6370" width="10" style="37" bestFit="1" customWidth="1"/>
    <col min="6371" max="6371" width="11.7109375" style="37" bestFit="1" customWidth="1"/>
    <col min="6372" max="6373" width="10.7109375" style="37" bestFit="1" customWidth="1"/>
    <col min="6374" max="6374" width="9" style="37" bestFit="1" customWidth="1"/>
    <col min="6375" max="6375" width="11.7109375" style="37" bestFit="1" customWidth="1"/>
    <col min="6376" max="6376" width="10" style="37" bestFit="1" customWidth="1"/>
    <col min="6377" max="6378" width="10.7109375" style="37" bestFit="1" customWidth="1"/>
    <col min="6379" max="6379" width="11.7109375" style="37" bestFit="1" customWidth="1"/>
    <col min="6380" max="6380" width="10.7109375" style="37" bestFit="1" customWidth="1"/>
    <col min="6381" max="6381" width="11.7109375" style="37" bestFit="1" customWidth="1"/>
    <col min="6382" max="6382" width="10" style="37" bestFit="1" customWidth="1"/>
    <col min="6383" max="6383" width="11.7109375" style="37" bestFit="1" customWidth="1"/>
    <col min="6384" max="6384" width="10.7109375" style="37" bestFit="1" customWidth="1"/>
    <col min="6385" max="6385" width="11.7109375" style="37" bestFit="1" customWidth="1"/>
    <col min="6386" max="6386" width="10.7109375" style="37" bestFit="1" customWidth="1"/>
    <col min="6387" max="6389" width="11.7109375" style="37" bestFit="1" customWidth="1"/>
    <col min="6390" max="6390" width="9.140625" style="37" customWidth="1"/>
    <col min="6391" max="6391" width="11.7109375" style="37" bestFit="1" customWidth="1"/>
    <col min="6392" max="6392" width="9.7109375" style="37" customWidth="1"/>
    <col min="6393" max="6393" width="10.42578125" style="37" customWidth="1"/>
    <col min="6394" max="6394" width="11.28515625" style="37" customWidth="1"/>
    <col min="6395" max="6396" width="9.140625" style="37" customWidth="1"/>
    <col min="6397" max="6397" width="9.7109375" style="37" customWidth="1"/>
    <col min="6398" max="6398" width="9.7109375" style="37" bestFit="1" customWidth="1"/>
    <col min="6399" max="6400" width="10.42578125" style="37" bestFit="1" customWidth="1"/>
    <col min="6401" max="6401" width="12.28515625" style="37" bestFit="1" customWidth="1"/>
    <col min="6402" max="6402" width="15.85546875" style="37" customWidth="1"/>
    <col min="6403" max="6492" width="9.140625" style="37"/>
    <col min="6493" max="6493" width="7.85546875" style="37" customWidth="1"/>
    <col min="6494" max="6494" width="35.28515625" style="37" customWidth="1"/>
    <col min="6495" max="6495" width="10.85546875" style="37" bestFit="1" customWidth="1"/>
    <col min="6496" max="6496" width="9.5703125" style="37" customWidth="1"/>
    <col min="6497" max="6497" width="12.140625" style="37" customWidth="1"/>
    <col min="6498" max="6498" width="10.7109375" style="37" bestFit="1" customWidth="1"/>
    <col min="6499" max="6500" width="9.140625" style="37" customWidth="1"/>
    <col min="6501" max="6501" width="9.85546875" style="37" bestFit="1" customWidth="1"/>
    <col min="6502" max="6503" width="10" style="37" bestFit="1" customWidth="1"/>
    <col min="6504" max="6504" width="11.5703125" style="37" customWidth="1"/>
    <col min="6505" max="6505" width="9.28515625" style="37" customWidth="1"/>
    <col min="6506" max="6506" width="10" style="37" bestFit="1" customWidth="1"/>
    <col min="6507" max="6507" width="11.7109375" style="37" bestFit="1" customWidth="1"/>
    <col min="6508" max="6508" width="10.7109375" style="37" customWidth="1"/>
    <col min="6509" max="6509" width="11.7109375" style="37" bestFit="1" customWidth="1"/>
    <col min="6510" max="6510" width="10.7109375" style="37" customWidth="1"/>
    <col min="6511" max="6511" width="10" style="37" bestFit="1" customWidth="1"/>
    <col min="6512" max="6516" width="11.7109375" style="37" bestFit="1" customWidth="1"/>
    <col min="6517" max="6517" width="14" style="37" customWidth="1"/>
    <col min="6518" max="6519" width="11.7109375" style="37" bestFit="1" customWidth="1"/>
    <col min="6520" max="6520" width="9.5703125" style="37" customWidth="1"/>
    <col min="6521" max="6521" width="12.7109375" style="37" bestFit="1" customWidth="1"/>
    <col min="6522" max="6522" width="9.140625" style="37" customWidth="1"/>
    <col min="6523" max="6523" width="11.7109375" style="37" bestFit="1" customWidth="1"/>
    <col min="6524" max="6524" width="9.140625" style="37" customWidth="1"/>
    <col min="6525" max="6525" width="11.7109375" style="37" bestFit="1" customWidth="1"/>
    <col min="6526" max="6526" width="9.140625" style="37" customWidth="1"/>
    <col min="6527" max="6527" width="9.85546875" style="37" bestFit="1" customWidth="1"/>
    <col min="6528" max="6533" width="9.140625" style="37" customWidth="1"/>
    <col min="6534" max="6534" width="10.5703125" style="37" customWidth="1"/>
    <col min="6535" max="6535" width="10.140625" style="37" customWidth="1"/>
    <col min="6536" max="6536" width="10.7109375" style="37" bestFit="1" customWidth="1"/>
    <col min="6537" max="6538" width="9.140625" style="37" customWidth="1"/>
    <col min="6539" max="6539" width="10.7109375" style="37" bestFit="1" customWidth="1"/>
    <col min="6540" max="6540" width="9.140625" style="37" customWidth="1"/>
    <col min="6541" max="6541" width="11.7109375" style="37" bestFit="1" customWidth="1"/>
    <col min="6542" max="6542" width="10.7109375" style="37" bestFit="1" customWidth="1"/>
    <col min="6543" max="6543" width="9.7109375" style="37" bestFit="1" customWidth="1"/>
    <col min="6544" max="6544" width="9.140625" style="37" customWidth="1"/>
    <col min="6545" max="6545" width="11.7109375" style="37" bestFit="1" customWidth="1"/>
    <col min="6546" max="6546" width="10" style="37" bestFit="1" customWidth="1"/>
    <col min="6547" max="6547" width="9.140625" style="37" customWidth="1"/>
    <col min="6548" max="6550" width="11.7109375" style="37" bestFit="1" customWidth="1"/>
    <col min="6551" max="6551" width="10" style="37" bestFit="1" customWidth="1"/>
    <col min="6552" max="6552" width="9.140625" style="37" customWidth="1"/>
    <col min="6553" max="6553" width="11.7109375" style="37" bestFit="1" customWidth="1"/>
    <col min="6554" max="6554" width="9.140625" style="37" customWidth="1"/>
    <col min="6555" max="6556" width="11.7109375" style="37" bestFit="1" customWidth="1"/>
    <col min="6557" max="6557" width="9.7109375" style="37" bestFit="1" customWidth="1"/>
    <col min="6558" max="6558" width="11.7109375" style="37" bestFit="1" customWidth="1"/>
    <col min="6559" max="6559" width="10.7109375" style="37" bestFit="1" customWidth="1"/>
    <col min="6560" max="6560" width="10" style="37" bestFit="1" customWidth="1"/>
    <col min="6561" max="6561" width="11.7109375" style="37" bestFit="1" customWidth="1"/>
    <col min="6562" max="6565" width="9.140625" style="37" customWidth="1"/>
    <col min="6566" max="6566" width="11.7109375" style="37" customWidth="1"/>
    <col min="6567" max="6571" width="9.140625" style="37" customWidth="1"/>
    <col min="6572" max="6572" width="17" style="37" bestFit="1" customWidth="1"/>
    <col min="6573" max="6579" width="9.140625" style="37" customWidth="1"/>
    <col min="6580" max="6580" width="11.7109375" style="37" bestFit="1" customWidth="1"/>
    <col min="6581" max="6582" width="9.140625" style="37" customWidth="1"/>
    <col min="6583" max="6583" width="9" style="37" bestFit="1" customWidth="1"/>
    <col min="6584" max="6586" width="9.140625" style="37" customWidth="1"/>
    <col min="6587" max="6587" width="9" style="37" bestFit="1" customWidth="1"/>
    <col min="6588" max="6588" width="9.140625" style="37" customWidth="1"/>
    <col min="6589" max="6589" width="14" style="37" customWidth="1"/>
    <col min="6590" max="6590" width="9.42578125" style="37" bestFit="1" customWidth="1"/>
    <col min="6591" max="6591" width="9.7109375" style="37" bestFit="1" customWidth="1"/>
    <col min="6592" max="6594" width="9.140625" style="37" customWidth="1"/>
    <col min="6595" max="6595" width="9" style="37" bestFit="1" customWidth="1"/>
    <col min="6596" max="6597" width="9.140625" style="37" customWidth="1"/>
    <col min="6598" max="6598" width="10" style="37" bestFit="1" customWidth="1"/>
    <col min="6599" max="6603" width="9.140625" style="37" customWidth="1"/>
    <col min="6604" max="6605" width="9.140625" style="37" bestFit="1" customWidth="1"/>
    <col min="6606" max="6609" width="9.140625" style="37" customWidth="1"/>
    <col min="6610" max="6610" width="9.28515625" style="37" customWidth="1"/>
    <col min="6611" max="6613" width="10.140625" style="37" customWidth="1"/>
    <col min="6614" max="6614" width="9.7109375" style="37" customWidth="1"/>
    <col min="6615" max="6615" width="10" style="37" bestFit="1" customWidth="1"/>
    <col min="6616" max="6625" width="11.7109375" style="37" bestFit="1" customWidth="1"/>
    <col min="6626" max="6626" width="10" style="37" bestFit="1" customWidth="1"/>
    <col min="6627" max="6627" width="11.7109375" style="37" bestFit="1" customWidth="1"/>
    <col min="6628" max="6629" width="10.7109375" style="37" bestFit="1" customWidth="1"/>
    <col min="6630" max="6630" width="9" style="37" bestFit="1" customWidth="1"/>
    <col min="6631" max="6631" width="11.7109375" style="37" bestFit="1" customWidth="1"/>
    <col min="6632" max="6632" width="10" style="37" bestFit="1" customWidth="1"/>
    <col min="6633" max="6634" width="10.7109375" style="37" bestFit="1" customWidth="1"/>
    <col min="6635" max="6635" width="11.7109375" style="37" bestFit="1" customWidth="1"/>
    <col min="6636" max="6636" width="10.7109375" style="37" bestFit="1" customWidth="1"/>
    <col min="6637" max="6637" width="11.7109375" style="37" bestFit="1" customWidth="1"/>
    <col min="6638" max="6638" width="10" style="37" bestFit="1" customWidth="1"/>
    <col min="6639" max="6639" width="11.7109375" style="37" bestFit="1" customWidth="1"/>
    <col min="6640" max="6640" width="10.7109375" style="37" bestFit="1" customWidth="1"/>
    <col min="6641" max="6641" width="11.7109375" style="37" bestFit="1" customWidth="1"/>
    <col min="6642" max="6642" width="10.7109375" style="37" bestFit="1" customWidth="1"/>
    <col min="6643" max="6645" width="11.7109375" style="37" bestFit="1" customWidth="1"/>
    <col min="6646" max="6646" width="9.140625" style="37" customWidth="1"/>
    <col min="6647" max="6647" width="11.7109375" style="37" bestFit="1" customWidth="1"/>
    <col min="6648" max="6648" width="9.7109375" style="37" customWidth="1"/>
    <col min="6649" max="6649" width="10.42578125" style="37" customWidth="1"/>
    <col min="6650" max="6650" width="11.28515625" style="37" customWidth="1"/>
    <col min="6651" max="6652" width="9.140625" style="37" customWidth="1"/>
    <col min="6653" max="6653" width="9.7109375" style="37" customWidth="1"/>
    <col min="6654" max="6654" width="9.7109375" style="37" bestFit="1" customWidth="1"/>
    <col min="6655" max="6656" width="10.42578125" style="37" bestFit="1" customWidth="1"/>
    <col min="6657" max="6657" width="12.28515625" style="37" bestFit="1" customWidth="1"/>
    <col min="6658" max="6658" width="15.85546875" style="37" customWidth="1"/>
    <col min="6659" max="6748" width="9.140625" style="37"/>
    <col min="6749" max="6749" width="7.85546875" style="37" customWidth="1"/>
    <col min="6750" max="6750" width="35.28515625" style="37" customWidth="1"/>
    <col min="6751" max="6751" width="10.85546875" style="37" bestFit="1" customWidth="1"/>
    <col min="6752" max="6752" width="9.5703125" style="37" customWidth="1"/>
    <col min="6753" max="6753" width="12.140625" style="37" customWidth="1"/>
    <col min="6754" max="6754" width="10.7109375" style="37" bestFit="1" customWidth="1"/>
    <col min="6755" max="6756" width="9.140625" style="37" customWidth="1"/>
    <col min="6757" max="6757" width="9.85546875" style="37" bestFit="1" customWidth="1"/>
    <col min="6758" max="6759" width="10" style="37" bestFit="1" customWidth="1"/>
    <col min="6760" max="6760" width="11.5703125" style="37" customWidth="1"/>
    <col min="6761" max="6761" width="9.28515625" style="37" customWidth="1"/>
    <col min="6762" max="6762" width="10" style="37" bestFit="1" customWidth="1"/>
    <col min="6763" max="6763" width="11.7109375" style="37" bestFit="1" customWidth="1"/>
    <col min="6764" max="6764" width="10.7109375" style="37" customWidth="1"/>
    <col min="6765" max="6765" width="11.7109375" style="37" bestFit="1" customWidth="1"/>
    <col min="6766" max="6766" width="10.7109375" style="37" customWidth="1"/>
    <col min="6767" max="6767" width="10" style="37" bestFit="1" customWidth="1"/>
    <col min="6768" max="6772" width="11.7109375" style="37" bestFit="1" customWidth="1"/>
    <col min="6773" max="6773" width="14" style="37" customWidth="1"/>
    <col min="6774" max="6775" width="11.7109375" style="37" bestFit="1" customWidth="1"/>
    <col min="6776" max="6776" width="9.5703125" style="37" customWidth="1"/>
    <col min="6777" max="6777" width="12.7109375" style="37" bestFit="1" customWidth="1"/>
    <col min="6778" max="6778" width="9.140625" style="37" customWidth="1"/>
    <col min="6779" max="6779" width="11.7109375" style="37" bestFit="1" customWidth="1"/>
    <col min="6780" max="6780" width="9.140625" style="37" customWidth="1"/>
    <col min="6781" max="6781" width="11.7109375" style="37" bestFit="1" customWidth="1"/>
    <col min="6782" max="6782" width="9.140625" style="37" customWidth="1"/>
    <col min="6783" max="6783" width="9.85546875" style="37" bestFit="1" customWidth="1"/>
    <col min="6784" max="6789" width="9.140625" style="37" customWidth="1"/>
    <col min="6790" max="6790" width="10.5703125" style="37" customWidth="1"/>
    <col min="6791" max="6791" width="10.140625" style="37" customWidth="1"/>
    <col min="6792" max="6792" width="10.7109375" style="37" bestFit="1" customWidth="1"/>
    <col min="6793" max="6794" width="9.140625" style="37" customWidth="1"/>
    <col min="6795" max="6795" width="10.7109375" style="37" bestFit="1" customWidth="1"/>
    <col min="6796" max="6796" width="9.140625" style="37" customWidth="1"/>
    <col min="6797" max="6797" width="11.7109375" style="37" bestFit="1" customWidth="1"/>
    <col min="6798" max="6798" width="10.7109375" style="37" bestFit="1" customWidth="1"/>
    <col min="6799" max="6799" width="9.7109375" style="37" bestFit="1" customWidth="1"/>
    <col min="6800" max="6800" width="9.140625" style="37" customWidth="1"/>
    <col min="6801" max="6801" width="11.7109375" style="37" bestFit="1" customWidth="1"/>
    <col min="6802" max="6802" width="10" style="37" bestFit="1" customWidth="1"/>
    <col min="6803" max="6803" width="9.140625" style="37" customWidth="1"/>
    <col min="6804" max="6806" width="11.7109375" style="37" bestFit="1" customWidth="1"/>
    <col min="6807" max="6807" width="10" style="37" bestFit="1" customWidth="1"/>
    <col min="6808" max="6808" width="9.140625" style="37" customWidth="1"/>
    <col min="6809" max="6809" width="11.7109375" style="37" bestFit="1" customWidth="1"/>
    <col min="6810" max="6810" width="9.140625" style="37" customWidth="1"/>
    <col min="6811" max="6812" width="11.7109375" style="37" bestFit="1" customWidth="1"/>
    <col min="6813" max="6813" width="9.7109375" style="37" bestFit="1" customWidth="1"/>
    <col min="6814" max="6814" width="11.7109375" style="37" bestFit="1" customWidth="1"/>
    <col min="6815" max="6815" width="10.7109375" style="37" bestFit="1" customWidth="1"/>
    <col min="6816" max="6816" width="10" style="37" bestFit="1" customWidth="1"/>
    <col min="6817" max="6817" width="11.7109375" style="37" bestFit="1" customWidth="1"/>
    <col min="6818" max="6821" width="9.140625" style="37" customWidth="1"/>
    <col min="6822" max="6822" width="11.7109375" style="37" customWidth="1"/>
    <col min="6823" max="6827" width="9.140625" style="37" customWidth="1"/>
    <col min="6828" max="6828" width="17" style="37" bestFit="1" customWidth="1"/>
    <col min="6829" max="6835" width="9.140625" style="37" customWidth="1"/>
    <col min="6836" max="6836" width="11.7109375" style="37" bestFit="1" customWidth="1"/>
    <col min="6837" max="6838" width="9.140625" style="37" customWidth="1"/>
    <col min="6839" max="6839" width="9" style="37" bestFit="1" customWidth="1"/>
    <col min="6840" max="6842" width="9.140625" style="37" customWidth="1"/>
    <col min="6843" max="6843" width="9" style="37" bestFit="1" customWidth="1"/>
    <col min="6844" max="6844" width="9.140625" style="37" customWidth="1"/>
    <col min="6845" max="6845" width="14" style="37" customWidth="1"/>
    <col min="6846" max="6846" width="9.42578125" style="37" bestFit="1" customWidth="1"/>
    <col min="6847" max="6847" width="9.7109375" style="37" bestFit="1" customWidth="1"/>
    <col min="6848" max="6850" width="9.140625" style="37" customWidth="1"/>
    <col min="6851" max="6851" width="9" style="37" bestFit="1" customWidth="1"/>
    <col min="6852" max="6853" width="9.140625" style="37" customWidth="1"/>
    <col min="6854" max="6854" width="10" style="37" bestFit="1" customWidth="1"/>
    <col min="6855" max="6859" width="9.140625" style="37" customWidth="1"/>
    <col min="6860" max="6861" width="9.140625" style="37" bestFit="1" customWidth="1"/>
    <col min="6862" max="6865" width="9.140625" style="37" customWidth="1"/>
    <col min="6866" max="6866" width="9.28515625" style="37" customWidth="1"/>
    <col min="6867" max="6869" width="10.140625" style="37" customWidth="1"/>
    <col min="6870" max="6870" width="9.7109375" style="37" customWidth="1"/>
    <col min="6871" max="6871" width="10" style="37" bestFit="1" customWidth="1"/>
    <col min="6872" max="6881" width="11.7109375" style="37" bestFit="1" customWidth="1"/>
    <col min="6882" max="6882" width="10" style="37" bestFit="1" customWidth="1"/>
    <col min="6883" max="6883" width="11.7109375" style="37" bestFit="1" customWidth="1"/>
    <col min="6884" max="6885" width="10.7109375" style="37" bestFit="1" customWidth="1"/>
    <col min="6886" max="6886" width="9" style="37" bestFit="1" customWidth="1"/>
    <col min="6887" max="6887" width="11.7109375" style="37" bestFit="1" customWidth="1"/>
    <col min="6888" max="6888" width="10" style="37" bestFit="1" customWidth="1"/>
    <col min="6889" max="6890" width="10.7109375" style="37" bestFit="1" customWidth="1"/>
    <col min="6891" max="6891" width="11.7109375" style="37" bestFit="1" customWidth="1"/>
    <col min="6892" max="6892" width="10.7109375" style="37" bestFit="1" customWidth="1"/>
    <col min="6893" max="6893" width="11.7109375" style="37" bestFit="1" customWidth="1"/>
    <col min="6894" max="6894" width="10" style="37" bestFit="1" customWidth="1"/>
    <col min="6895" max="6895" width="11.7109375" style="37" bestFit="1" customWidth="1"/>
    <col min="6896" max="6896" width="10.7109375" style="37" bestFit="1" customWidth="1"/>
    <col min="6897" max="6897" width="11.7109375" style="37" bestFit="1" customWidth="1"/>
    <col min="6898" max="6898" width="10.7109375" style="37" bestFit="1" customWidth="1"/>
    <col min="6899" max="6901" width="11.7109375" style="37" bestFit="1" customWidth="1"/>
    <col min="6902" max="6902" width="9.140625" style="37" customWidth="1"/>
    <col min="6903" max="6903" width="11.7109375" style="37" bestFit="1" customWidth="1"/>
    <col min="6904" max="6904" width="9.7109375" style="37" customWidth="1"/>
    <col min="6905" max="6905" width="10.42578125" style="37" customWidth="1"/>
    <col min="6906" max="6906" width="11.28515625" style="37" customWidth="1"/>
    <col min="6907" max="6908" width="9.140625" style="37" customWidth="1"/>
    <col min="6909" max="6909" width="9.7109375" style="37" customWidth="1"/>
    <col min="6910" max="6910" width="9.7109375" style="37" bestFit="1" customWidth="1"/>
    <col min="6911" max="6912" width="10.42578125" style="37" bestFit="1" customWidth="1"/>
    <col min="6913" max="6913" width="12.28515625" style="37" bestFit="1" customWidth="1"/>
    <col min="6914" max="6914" width="15.85546875" style="37" customWidth="1"/>
    <col min="6915" max="7004" width="9.140625" style="37"/>
    <col min="7005" max="7005" width="7.85546875" style="37" customWidth="1"/>
    <col min="7006" max="7006" width="35.28515625" style="37" customWidth="1"/>
    <col min="7007" max="7007" width="10.85546875" style="37" bestFit="1" customWidth="1"/>
    <col min="7008" max="7008" width="9.5703125" style="37" customWidth="1"/>
    <col min="7009" max="7009" width="12.140625" style="37" customWidth="1"/>
    <col min="7010" max="7010" width="10.7109375" style="37" bestFit="1" customWidth="1"/>
    <col min="7011" max="7012" width="9.140625" style="37" customWidth="1"/>
    <col min="7013" max="7013" width="9.85546875" style="37" bestFit="1" customWidth="1"/>
    <col min="7014" max="7015" width="10" style="37" bestFit="1" customWidth="1"/>
    <col min="7016" max="7016" width="11.5703125" style="37" customWidth="1"/>
    <col min="7017" max="7017" width="9.28515625" style="37" customWidth="1"/>
    <col min="7018" max="7018" width="10" style="37" bestFit="1" customWidth="1"/>
    <col min="7019" max="7019" width="11.7109375" style="37" bestFit="1" customWidth="1"/>
    <col min="7020" max="7020" width="10.7109375" style="37" customWidth="1"/>
    <col min="7021" max="7021" width="11.7109375" style="37" bestFit="1" customWidth="1"/>
    <col min="7022" max="7022" width="10.7109375" style="37" customWidth="1"/>
    <col min="7023" max="7023" width="10" style="37" bestFit="1" customWidth="1"/>
    <col min="7024" max="7028" width="11.7109375" style="37" bestFit="1" customWidth="1"/>
    <col min="7029" max="7029" width="14" style="37" customWidth="1"/>
    <col min="7030" max="7031" width="11.7109375" style="37" bestFit="1" customWidth="1"/>
    <col min="7032" max="7032" width="9.5703125" style="37" customWidth="1"/>
    <col min="7033" max="7033" width="12.7109375" style="37" bestFit="1" customWidth="1"/>
    <col min="7034" max="7034" width="9.140625" style="37" customWidth="1"/>
    <col min="7035" max="7035" width="11.7109375" style="37" bestFit="1" customWidth="1"/>
    <col min="7036" max="7036" width="9.140625" style="37" customWidth="1"/>
    <col min="7037" max="7037" width="11.7109375" style="37" bestFit="1" customWidth="1"/>
    <col min="7038" max="7038" width="9.140625" style="37" customWidth="1"/>
    <col min="7039" max="7039" width="9.85546875" style="37" bestFit="1" customWidth="1"/>
    <col min="7040" max="7045" width="9.140625" style="37" customWidth="1"/>
    <col min="7046" max="7046" width="10.5703125" style="37" customWidth="1"/>
    <col min="7047" max="7047" width="10.140625" style="37" customWidth="1"/>
    <col min="7048" max="7048" width="10.7109375" style="37" bestFit="1" customWidth="1"/>
    <col min="7049" max="7050" width="9.140625" style="37" customWidth="1"/>
    <col min="7051" max="7051" width="10.7109375" style="37" bestFit="1" customWidth="1"/>
    <col min="7052" max="7052" width="9.140625" style="37" customWidth="1"/>
    <col min="7053" max="7053" width="11.7109375" style="37" bestFit="1" customWidth="1"/>
    <col min="7054" max="7054" width="10.7109375" style="37" bestFit="1" customWidth="1"/>
    <col min="7055" max="7055" width="9.7109375" style="37" bestFit="1" customWidth="1"/>
    <col min="7056" max="7056" width="9.140625" style="37" customWidth="1"/>
    <col min="7057" max="7057" width="11.7109375" style="37" bestFit="1" customWidth="1"/>
    <col min="7058" max="7058" width="10" style="37" bestFit="1" customWidth="1"/>
    <col min="7059" max="7059" width="9.140625" style="37" customWidth="1"/>
    <col min="7060" max="7062" width="11.7109375" style="37" bestFit="1" customWidth="1"/>
    <col min="7063" max="7063" width="10" style="37" bestFit="1" customWidth="1"/>
    <col min="7064" max="7064" width="9.140625" style="37" customWidth="1"/>
    <col min="7065" max="7065" width="11.7109375" style="37" bestFit="1" customWidth="1"/>
    <col min="7066" max="7066" width="9.140625" style="37" customWidth="1"/>
    <col min="7067" max="7068" width="11.7109375" style="37" bestFit="1" customWidth="1"/>
    <col min="7069" max="7069" width="9.7109375" style="37" bestFit="1" customWidth="1"/>
    <col min="7070" max="7070" width="11.7109375" style="37" bestFit="1" customWidth="1"/>
    <col min="7071" max="7071" width="10.7109375" style="37" bestFit="1" customWidth="1"/>
    <col min="7072" max="7072" width="10" style="37" bestFit="1" customWidth="1"/>
    <col min="7073" max="7073" width="11.7109375" style="37" bestFit="1" customWidth="1"/>
    <col min="7074" max="7077" width="9.140625" style="37" customWidth="1"/>
    <col min="7078" max="7078" width="11.7109375" style="37" customWidth="1"/>
    <col min="7079" max="7083" width="9.140625" style="37" customWidth="1"/>
    <col min="7084" max="7084" width="17" style="37" bestFit="1" customWidth="1"/>
    <col min="7085" max="7091" width="9.140625" style="37" customWidth="1"/>
    <col min="7092" max="7092" width="11.7109375" style="37" bestFit="1" customWidth="1"/>
    <col min="7093" max="7094" width="9.140625" style="37" customWidth="1"/>
    <col min="7095" max="7095" width="9" style="37" bestFit="1" customWidth="1"/>
    <col min="7096" max="7098" width="9.140625" style="37" customWidth="1"/>
    <col min="7099" max="7099" width="9" style="37" bestFit="1" customWidth="1"/>
    <col min="7100" max="7100" width="9.140625" style="37" customWidth="1"/>
    <col min="7101" max="7101" width="14" style="37" customWidth="1"/>
    <col min="7102" max="7102" width="9.42578125" style="37" bestFit="1" customWidth="1"/>
    <col min="7103" max="7103" width="9.7109375" style="37" bestFit="1" customWidth="1"/>
    <col min="7104" max="7106" width="9.140625" style="37" customWidth="1"/>
    <col min="7107" max="7107" width="9" style="37" bestFit="1" customWidth="1"/>
    <col min="7108" max="7109" width="9.140625" style="37" customWidth="1"/>
    <col min="7110" max="7110" width="10" style="37" bestFit="1" customWidth="1"/>
    <col min="7111" max="7115" width="9.140625" style="37" customWidth="1"/>
    <col min="7116" max="7117" width="9.140625" style="37" bestFit="1" customWidth="1"/>
    <col min="7118" max="7121" width="9.140625" style="37" customWidth="1"/>
    <col min="7122" max="7122" width="9.28515625" style="37" customWidth="1"/>
    <col min="7123" max="7125" width="10.140625" style="37" customWidth="1"/>
    <col min="7126" max="7126" width="9.7109375" style="37" customWidth="1"/>
    <col min="7127" max="7127" width="10" style="37" bestFit="1" customWidth="1"/>
    <col min="7128" max="7137" width="11.7109375" style="37" bestFit="1" customWidth="1"/>
    <col min="7138" max="7138" width="10" style="37" bestFit="1" customWidth="1"/>
    <col min="7139" max="7139" width="11.7109375" style="37" bestFit="1" customWidth="1"/>
    <col min="7140" max="7141" width="10.7109375" style="37" bestFit="1" customWidth="1"/>
    <col min="7142" max="7142" width="9" style="37" bestFit="1" customWidth="1"/>
    <col min="7143" max="7143" width="11.7109375" style="37" bestFit="1" customWidth="1"/>
    <col min="7144" max="7144" width="10" style="37" bestFit="1" customWidth="1"/>
    <col min="7145" max="7146" width="10.7109375" style="37" bestFit="1" customWidth="1"/>
    <col min="7147" max="7147" width="11.7109375" style="37" bestFit="1" customWidth="1"/>
    <col min="7148" max="7148" width="10.7109375" style="37" bestFit="1" customWidth="1"/>
    <col min="7149" max="7149" width="11.7109375" style="37" bestFit="1" customWidth="1"/>
    <col min="7150" max="7150" width="10" style="37" bestFit="1" customWidth="1"/>
    <col min="7151" max="7151" width="11.7109375" style="37" bestFit="1" customWidth="1"/>
    <col min="7152" max="7152" width="10.7109375" style="37" bestFit="1" customWidth="1"/>
    <col min="7153" max="7153" width="11.7109375" style="37" bestFit="1" customWidth="1"/>
    <col min="7154" max="7154" width="10.7109375" style="37" bestFit="1" customWidth="1"/>
    <col min="7155" max="7157" width="11.7109375" style="37" bestFit="1" customWidth="1"/>
    <col min="7158" max="7158" width="9.140625" style="37" customWidth="1"/>
    <col min="7159" max="7159" width="11.7109375" style="37" bestFit="1" customWidth="1"/>
    <col min="7160" max="7160" width="9.7109375" style="37" customWidth="1"/>
    <col min="7161" max="7161" width="10.42578125" style="37" customWidth="1"/>
    <col min="7162" max="7162" width="11.28515625" style="37" customWidth="1"/>
    <col min="7163" max="7164" width="9.140625" style="37" customWidth="1"/>
    <col min="7165" max="7165" width="9.7109375" style="37" customWidth="1"/>
    <col min="7166" max="7166" width="9.7109375" style="37" bestFit="1" customWidth="1"/>
    <col min="7167" max="7168" width="10.42578125" style="37" bestFit="1" customWidth="1"/>
    <col min="7169" max="7169" width="12.28515625" style="37" bestFit="1" customWidth="1"/>
    <col min="7170" max="7170" width="15.85546875" style="37" customWidth="1"/>
    <col min="7171" max="7260" width="9.140625" style="37"/>
    <col min="7261" max="7261" width="7.85546875" style="37" customWidth="1"/>
    <col min="7262" max="7262" width="35.28515625" style="37" customWidth="1"/>
    <col min="7263" max="7263" width="10.85546875" style="37" bestFit="1" customWidth="1"/>
    <col min="7264" max="7264" width="9.5703125" style="37" customWidth="1"/>
    <col min="7265" max="7265" width="12.140625" style="37" customWidth="1"/>
    <col min="7266" max="7266" width="10.7109375" style="37" bestFit="1" customWidth="1"/>
    <col min="7267" max="7268" width="9.140625" style="37" customWidth="1"/>
    <col min="7269" max="7269" width="9.85546875" style="37" bestFit="1" customWidth="1"/>
    <col min="7270" max="7271" width="10" style="37" bestFit="1" customWidth="1"/>
    <col min="7272" max="7272" width="11.5703125" style="37" customWidth="1"/>
    <col min="7273" max="7273" width="9.28515625" style="37" customWidth="1"/>
    <col min="7274" max="7274" width="10" style="37" bestFit="1" customWidth="1"/>
    <col min="7275" max="7275" width="11.7109375" style="37" bestFit="1" customWidth="1"/>
    <col min="7276" max="7276" width="10.7109375" style="37" customWidth="1"/>
    <col min="7277" max="7277" width="11.7109375" style="37" bestFit="1" customWidth="1"/>
    <col min="7278" max="7278" width="10.7109375" style="37" customWidth="1"/>
    <col min="7279" max="7279" width="10" style="37" bestFit="1" customWidth="1"/>
    <col min="7280" max="7284" width="11.7109375" style="37" bestFit="1" customWidth="1"/>
    <col min="7285" max="7285" width="14" style="37" customWidth="1"/>
    <col min="7286" max="7287" width="11.7109375" style="37" bestFit="1" customWidth="1"/>
    <col min="7288" max="7288" width="9.5703125" style="37" customWidth="1"/>
    <col min="7289" max="7289" width="12.7109375" style="37" bestFit="1" customWidth="1"/>
    <col min="7290" max="7290" width="9.140625" style="37" customWidth="1"/>
    <col min="7291" max="7291" width="11.7109375" style="37" bestFit="1" customWidth="1"/>
    <col min="7292" max="7292" width="9.140625" style="37" customWidth="1"/>
    <col min="7293" max="7293" width="11.7109375" style="37" bestFit="1" customWidth="1"/>
    <col min="7294" max="7294" width="9.140625" style="37" customWidth="1"/>
    <col min="7295" max="7295" width="9.85546875" style="37" bestFit="1" customWidth="1"/>
    <col min="7296" max="7301" width="9.140625" style="37" customWidth="1"/>
    <col min="7302" max="7302" width="10.5703125" style="37" customWidth="1"/>
    <col min="7303" max="7303" width="10.140625" style="37" customWidth="1"/>
    <col min="7304" max="7304" width="10.7109375" style="37" bestFit="1" customWidth="1"/>
    <col min="7305" max="7306" width="9.140625" style="37" customWidth="1"/>
    <col min="7307" max="7307" width="10.7109375" style="37" bestFit="1" customWidth="1"/>
    <col min="7308" max="7308" width="9.140625" style="37" customWidth="1"/>
    <col min="7309" max="7309" width="11.7109375" style="37" bestFit="1" customWidth="1"/>
    <col min="7310" max="7310" width="10.7109375" style="37" bestFit="1" customWidth="1"/>
    <col min="7311" max="7311" width="9.7109375" style="37" bestFit="1" customWidth="1"/>
    <col min="7312" max="7312" width="9.140625" style="37" customWidth="1"/>
    <col min="7313" max="7313" width="11.7109375" style="37" bestFit="1" customWidth="1"/>
    <col min="7314" max="7314" width="10" style="37" bestFit="1" customWidth="1"/>
    <col min="7315" max="7315" width="9.140625" style="37" customWidth="1"/>
    <col min="7316" max="7318" width="11.7109375" style="37" bestFit="1" customWidth="1"/>
    <col min="7319" max="7319" width="10" style="37" bestFit="1" customWidth="1"/>
    <col min="7320" max="7320" width="9.140625" style="37" customWidth="1"/>
    <col min="7321" max="7321" width="11.7109375" style="37" bestFit="1" customWidth="1"/>
    <col min="7322" max="7322" width="9.140625" style="37" customWidth="1"/>
    <col min="7323" max="7324" width="11.7109375" style="37" bestFit="1" customWidth="1"/>
    <col min="7325" max="7325" width="9.7109375" style="37" bestFit="1" customWidth="1"/>
    <col min="7326" max="7326" width="11.7109375" style="37" bestFit="1" customWidth="1"/>
    <col min="7327" max="7327" width="10.7109375" style="37" bestFit="1" customWidth="1"/>
    <col min="7328" max="7328" width="10" style="37" bestFit="1" customWidth="1"/>
    <col min="7329" max="7329" width="11.7109375" style="37" bestFit="1" customWidth="1"/>
    <col min="7330" max="7333" width="9.140625" style="37" customWidth="1"/>
    <col min="7334" max="7334" width="11.7109375" style="37" customWidth="1"/>
    <col min="7335" max="7339" width="9.140625" style="37" customWidth="1"/>
    <col min="7340" max="7340" width="17" style="37" bestFit="1" customWidth="1"/>
    <col min="7341" max="7347" width="9.140625" style="37" customWidth="1"/>
    <col min="7348" max="7348" width="11.7109375" style="37" bestFit="1" customWidth="1"/>
    <col min="7349" max="7350" width="9.140625" style="37" customWidth="1"/>
    <col min="7351" max="7351" width="9" style="37" bestFit="1" customWidth="1"/>
    <col min="7352" max="7354" width="9.140625" style="37" customWidth="1"/>
    <col min="7355" max="7355" width="9" style="37" bestFit="1" customWidth="1"/>
    <col min="7356" max="7356" width="9.140625" style="37" customWidth="1"/>
    <col min="7357" max="7357" width="14" style="37" customWidth="1"/>
    <col min="7358" max="7358" width="9.42578125" style="37" bestFit="1" customWidth="1"/>
    <col min="7359" max="7359" width="9.7109375" style="37" bestFit="1" customWidth="1"/>
    <col min="7360" max="7362" width="9.140625" style="37" customWidth="1"/>
    <col min="7363" max="7363" width="9" style="37" bestFit="1" customWidth="1"/>
    <col min="7364" max="7365" width="9.140625" style="37" customWidth="1"/>
    <col min="7366" max="7366" width="10" style="37" bestFit="1" customWidth="1"/>
    <col min="7367" max="7371" width="9.140625" style="37" customWidth="1"/>
    <col min="7372" max="7373" width="9.140625" style="37" bestFit="1" customWidth="1"/>
    <col min="7374" max="7377" width="9.140625" style="37" customWidth="1"/>
    <col min="7378" max="7378" width="9.28515625" style="37" customWidth="1"/>
    <col min="7379" max="7381" width="10.140625" style="37" customWidth="1"/>
    <col min="7382" max="7382" width="9.7109375" style="37" customWidth="1"/>
    <col min="7383" max="7383" width="10" style="37" bestFit="1" customWidth="1"/>
    <col min="7384" max="7393" width="11.7109375" style="37" bestFit="1" customWidth="1"/>
    <col min="7394" max="7394" width="10" style="37" bestFit="1" customWidth="1"/>
    <col min="7395" max="7395" width="11.7109375" style="37" bestFit="1" customWidth="1"/>
    <col min="7396" max="7397" width="10.7109375" style="37" bestFit="1" customWidth="1"/>
    <col min="7398" max="7398" width="9" style="37" bestFit="1" customWidth="1"/>
    <col min="7399" max="7399" width="11.7109375" style="37" bestFit="1" customWidth="1"/>
    <col min="7400" max="7400" width="10" style="37" bestFit="1" customWidth="1"/>
    <col min="7401" max="7402" width="10.7109375" style="37" bestFit="1" customWidth="1"/>
    <col min="7403" max="7403" width="11.7109375" style="37" bestFit="1" customWidth="1"/>
    <col min="7404" max="7404" width="10.7109375" style="37" bestFit="1" customWidth="1"/>
    <col min="7405" max="7405" width="11.7109375" style="37" bestFit="1" customWidth="1"/>
    <col min="7406" max="7406" width="10" style="37" bestFit="1" customWidth="1"/>
    <col min="7407" max="7407" width="11.7109375" style="37" bestFit="1" customWidth="1"/>
    <col min="7408" max="7408" width="10.7109375" style="37" bestFit="1" customWidth="1"/>
    <col min="7409" max="7409" width="11.7109375" style="37" bestFit="1" customWidth="1"/>
    <col min="7410" max="7410" width="10.7109375" style="37" bestFit="1" customWidth="1"/>
    <col min="7411" max="7413" width="11.7109375" style="37" bestFit="1" customWidth="1"/>
    <col min="7414" max="7414" width="9.140625" style="37" customWidth="1"/>
    <col min="7415" max="7415" width="11.7109375" style="37" bestFit="1" customWidth="1"/>
    <col min="7416" max="7416" width="9.7109375" style="37" customWidth="1"/>
    <col min="7417" max="7417" width="10.42578125" style="37" customWidth="1"/>
    <col min="7418" max="7418" width="11.28515625" style="37" customWidth="1"/>
    <col min="7419" max="7420" width="9.140625" style="37" customWidth="1"/>
    <col min="7421" max="7421" width="9.7109375" style="37" customWidth="1"/>
    <col min="7422" max="7422" width="9.7109375" style="37" bestFit="1" customWidth="1"/>
    <col min="7423" max="7424" width="10.42578125" style="37" bestFit="1" customWidth="1"/>
    <col min="7425" max="7425" width="12.28515625" style="37" bestFit="1" customWidth="1"/>
    <col min="7426" max="7426" width="15.85546875" style="37" customWidth="1"/>
    <col min="7427" max="7516" width="9.140625" style="37"/>
    <col min="7517" max="7517" width="7.85546875" style="37" customWidth="1"/>
    <col min="7518" max="7518" width="35.28515625" style="37" customWidth="1"/>
    <col min="7519" max="7519" width="10.85546875" style="37" bestFit="1" customWidth="1"/>
    <col min="7520" max="7520" width="9.5703125" style="37" customWidth="1"/>
    <col min="7521" max="7521" width="12.140625" style="37" customWidth="1"/>
    <col min="7522" max="7522" width="10.7109375" style="37" bestFit="1" customWidth="1"/>
    <col min="7523" max="7524" width="9.140625" style="37" customWidth="1"/>
    <col min="7525" max="7525" width="9.85546875" style="37" bestFit="1" customWidth="1"/>
    <col min="7526" max="7527" width="10" style="37" bestFit="1" customWidth="1"/>
    <col min="7528" max="7528" width="11.5703125" style="37" customWidth="1"/>
    <col min="7529" max="7529" width="9.28515625" style="37" customWidth="1"/>
    <col min="7530" max="7530" width="10" style="37" bestFit="1" customWidth="1"/>
    <col min="7531" max="7531" width="11.7109375" style="37" bestFit="1" customWidth="1"/>
    <col min="7532" max="7532" width="10.7109375" style="37" customWidth="1"/>
    <col min="7533" max="7533" width="11.7109375" style="37" bestFit="1" customWidth="1"/>
    <col min="7534" max="7534" width="10.7109375" style="37" customWidth="1"/>
    <col min="7535" max="7535" width="10" style="37" bestFit="1" customWidth="1"/>
    <col min="7536" max="7540" width="11.7109375" style="37" bestFit="1" customWidth="1"/>
    <col min="7541" max="7541" width="14" style="37" customWidth="1"/>
    <col min="7542" max="7543" width="11.7109375" style="37" bestFit="1" customWidth="1"/>
    <col min="7544" max="7544" width="9.5703125" style="37" customWidth="1"/>
    <col min="7545" max="7545" width="12.7109375" style="37" bestFit="1" customWidth="1"/>
    <col min="7546" max="7546" width="9.140625" style="37" customWidth="1"/>
    <col min="7547" max="7547" width="11.7109375" style="37" bestFit="1" customWidth="1"/>
    <col min="7548" max="7548" width="9.140625" style="37" customWidth="1"/>
    <col min="7549" max="7549" width="11.7109375" style="37" bestFit="1" customWidth="1"/>
    <col min="7550" max="7550" width="9.140625" style="37" customWidth="1"/>
    <col min="7551" max="7551" width="9.85546875" style="37" bestFit="1" customWidth="1"/>
    <col min="7552" max="7557" width="9.140625" style="37" customWidth="1"/>
    <col min="7558" max="7558" width="10.5703125" style="37" customWidth="1"/>
    <col min="7559" max="7559" width="10.140625" style="37" customWidth="1"/>
    <col min="7560" max="7560" width="10.7109375" style="37" bestFit="1" customWidth="1"/>
    <col min="7561" max="7562" width="9.140625" style="37" customWidth="1"/>
    <col min="7563" max="7563" width="10.7109375" style="37" bestFit="1" customWidth="1"/>
    <col min="7564" max="7564" width="9.140625" style="37" customWidth="1"/>
    <col min="7565" max="7565" width="11.7109375" style="37" bestFit="1" customWidth="1"/>
    <col min="7566" max="7566" width="10.7109375" style="37" bestFit="1" customWidth="1"/>
    <col min="7567" max="7567" width="9.7109375" style="37" bestFit="1" customWidth="1"/>
    <col min="7568" max="7568" width="9.140625" style="37" customWidth="1"/>
    <col min="7569" max="7569" width="11.7109375" style="37" bestFit="1" customWidth="1"/>
    <col min="7570" max="7570" width="10" style="37" bestFit="1" customWidth="1"/>
    <col min="7571" max="7571" width="9.140625" style="37" customWidth="1"/>
    <col min="7572" max="7574" width="11.7109375" style="37" bestFit="1" customWidth="1"/>
    <col min="7575" max="7575" width="10" style="37" bestFit="1" customWidth="1"/>
    <col min="7576" max="7576" width="9.140625" style="37" customWidth="1"/>
    <col min="7577" max="7577" width="11.7109375" style="37" bestFit="1" customWidth="1"/>
    <col min="7578" max="7578" width="9.140625" style="37" customWidth="1"/>
    <col min="7579" max="7580" width="11.7109375" style="37" bestFit="1" customWidth="1"/>
    <col min="7581" max="7581" width="9.7109375" style="37" bestFit="1" customWidth="1"/>
    <col min="7582" max="7582" width="11.7109375" style="37" bestFit="1" customWidth="1"/>
    <col min="7583" max="7583" width="10.7109375" style="37" bestFit="1" customWidth="1"/>
    <col min="7584" max="7584" width="10" style="37" bestFit="1" customWidth="1"/>
    <col min="7585" max="7585" width="11.7109375" style="37" bestFit="1" customWidth="1"/>
    <col min="7586" max="7589" width="9.140625" style="37" customWidth="1"/>
    <col min="7590" max="7590" width="11.7109375" style="37" customWidth="1"/>
    <col min="7591" max="7595" width="9.140625" style="37" customWidth="1"/>
    <col min="7596" max="7596" width="17" style="37" bestFit="1" customWidth="1"/>
    <col min="7597" max="7603" width="9.140625" style="37" customWidth="1"/>
    <col min="7604" max="7604" width="11.7109375" style="37" bestFit="1" customWidth="1"/>
    <col min="7605" max="7606" width="9.140625" style="37" customWidth="1"/>
    <col min="7607" max="7607" width="9" style="37" bestFit="1" customWidth="1"/>
    <col min="7608" max="7610" width="9.140625" style="37" customWidth="1"/>
    <col min="7611" max="7611" width="9" style="37" bestFit="1" customWidth="1"/>
    <col min="7612" max="7612" width="9.140625" style="37" customWidth="1"/>
    <col min="7613" max="7613" width="14" style="37" customWidth="1"/>
    <col min="7614" max="7614" width="9.42578125" style="37" bestFit="1" customWidth="1"/>
    <col min="7615" max="7615" width="9.7109375" style="37" bestFit="1" customWidth="1"/>
    <col min="7616" max="7618" width="9.140625" style="37" customWidth="1"/>
    <col min="7619" max="7619" width="9" style="37" bestFit="1" customWidth="1"/>
    <col min="7620" max="7621" width="9.140625" style="37" customWidth="1"/>
    <col min="7622" max="7622" width="10" style="37" bestFit="1" customWidth="1"/>
    <col min="7623" max="7627" width="9.140625" style="37" customWidth="1"/>
    <col min="7628" max="7629" width="9.140625" style="37" bestFit="1" customWidth="1"/>
    <col min="7630" max="7633" width="9.140625" style="37" customWidth="1"/>
    <col min="7634" max="7634" width="9.28515625" style="37" customWidth="1"/>
    <col min="7635" max="7637" width="10.140625" style="37" customWidth="1"/>
    <col min="7638" max="7638" width="9.7109375" style="37" customWidth="1"/>
    <col min="7639" max="7639" width="10" style="37" bestFit="1" customWidth="1"/>
    <col min="7640" max="7649" width="11.7109375" style="37" bestFit="1" customWidth="1"/>
    <col min="7650" max="7650" width="10" style="37" bestFit="1" customWidth="1"/>
    <col min="7651" max="7651" width="11.7109375" style="37" bestFit="1" customWidth="1"/>
    <col min="7652" max="7653" width="10.7109375" style="37" bestFit="1" customWidth="1"/>
    <col min="7654" max="7654" width="9" style="37" bestFit="1" customWidth="1"/>
    <col min="7655" max="7655" width="11.7109375" style="37" bestFit="1" customWidth="1"/>
    <col min="7656" max="7656" width="10" style="37" bestFit="1" customWidth="1"/>
    <col min="7657" max="7658" width="10.7109375" style="37" bestFit="1" customWidth="1"/>
    <col min="7659" max="7659" width="11.7109375" style="37" bestFit="1" customWidth="1"/>
    <col min="7660" max="7660" width="10.7109375" style="37" bestFit="1" customWidth="1"/>
    <col min="7661" max="7661" width="11.7109375" style="37" bestFit="1" customWidth="1"/>
    <col min="7662" max="7662" width="10" style="37" bestFit="1" customWidth="1"/>
    <col min="7663" max="7663" width="11.7109375" style="37" bestFit="1" customWidth="1"/>
    <col min="7664" max="7664" width="10.7109375" style="37" bestFit="1" customWidth="1"/>
    <col min="7665" max="7665" width="11.7109375" style="37" bestFit="1" customWidth="1"/>
    <col min="7666" max="7666" width="10.7109375" style="37" bestFit="1" customWidth="1"/>
    <col min="7667" max="7669" width="11.7109375" style="37" bestFit="1" customWidth="1"/>
    <col min="7670" max="7670" width="9.140625" style="37" customWidth="1"/>
    <col min="7671" max="7671" width="11.7109375" style="37" bestFit="1" customWidth="1"/>
    <col min="7672" max="7672" width="9.7109375" style="37" customWidth="1"/>
    <col min="7673" max="7673" width="10.42578125" style="37" customWidth="1"/>
    <col min="7674" max="7674" width="11.28515625" style="37" customWidth="1"/>
    <col min="7675" max="7676" width="9.140625" style="37" customWidth="1"/>
    <col min="7677" max="7677" width="9.7109375" style="37" customWidth="1"/>
    <col min="7678" max="7678" width="9.7109375" style="37" bestFit="1" customWidth="1"/>
    <col min="7679" max="7680" width="10.42578125" style="37" bestFit="1" customWidth="1"/>
    <col min="7681" max="7681" width="12.28515625" style="37" bestFit="1" customWidth="1"/>
    <col min="7682" max="7682" width="15.85546875" style="37" customWidth="1"/>
    <col min="7683" max="7772" width="9.140625" style="37"/>
    <col min="7773" max="7773" width="7.85546875" style="37" customWidth="1"/>
    <col min="7774" max="7774" width="35.28515625" style="37" customWidth="1"/>
    <col min="7775" max="7775" width="10.85546875" style="37" bestFit="1" customWidth="1"/>
    <col min="7776" max="7776" width="9.5703125" style="37" customWidth="1"/>
    <col min="7777" max="7777" width="12.140625" style="37" customWidth="1"/>
    <col min="7778" max="7778" width="10.7109375" style="37" bestFit="1" customWidth="1"/>
    <col min="7779" max="7780" width="9.140625" style="37" customWidth="1"/>
    <col min="7781" max="7781" width="9.85546875" style="37" bestFit="1" customWidth="1"/>
    <col min="7782" max="7783" width="10" style="37" bestFit="1" customWidth="1"/>
    <col min="7784" max="7784" width="11.5703125" style="37" customWidth="1"/>
    <col min="7785" max="7785" width="9.28515625" style="37" customWidth="1"/>
    <col min="7786" max="7786" width="10" style="37" bestFit="1" customWidth="1"/>
    <col min="7787" max="7787" width="11.7109375" style="37" bestFit="1" customWidth="1"/>
    <col min="7788" max="7788" width="10.7109375" style="37" customWidth="1"/>
    <col min="7789" max="7789" width="11.7109375" style="37" bestFit="1" customWidth="1"/>
    <col min="7790" max="7790" width="10.7109375" style="37" customWidth="1"/>
    <col min="7791" max="7791" width="10" style="37" bestFit="1" customWidth="1"/>
    <col min="7792" max="7796" width="11.7109375" style="37" bestFit="1" customWidth="1"/>
    <col min="7797" max="7797" width="14" style="37" customWidth="1"/>
    <col min="7798" max="7799" width="11.7109375" style="37" bestFit="1" customWidth="1"/>
    <col min="7800" max="7800" width="9.5703125" style="37" customWidth="1"/>
    <col min="7801" max="7801" width="12.7109375" style="37" bestFit="1" customWidth="1"/>
    <col min="7802" max="7802" width="9.140625" style="37" customWidth="1"/>
    <col min="7803" max="7803" width="11.7109375" style="37" bestFit="1" customWidth="1"/>
    <col min="7804" max="7804" width="9.140625" style="37" customWidth="1"/>
    <col min="7805" max="7805" width="11.7109375" style="37" bestFit="1" customWidth="1"/>
    <col min="7806" max="7806" width="9.140625" style="37" customWidth="1"/>
    <col min="7807" max="7807" width="9.85546875" style="37" bestFit="1" customWidth="1"/>
    <col min="7808" max="7813" width="9.140625" style="37" customWidth="1"/>
    <col min="7814" max="7814" width="10.5703125" style="37" customWidth="1"/>
    <col min="7815" max="7815" width="10.140625" style="37" customWidth="1"/>
    <col min="7816" max="7816" width="10.7109375" style="37" bestFit="1" customWidth="1"/>
    <col min="7817" max="7818" width="9.140625" style="37" customWidth="1"/>
    <col min="7819" max="7819" width="10.7109375" style="37" bestFit="1" customWidth="1"/>
    <col min="7820" max="7820" width="9.140625" style="37" customWidth="1"/>
    <col min="7821" max="7821" width="11.7109375" style="37" bestFit="1" customWidth="1"/>
    <col min="7822" max="7822" width="10.7109375" style="37" bestFit="1" customWidth="1"/>
    <col min="7823" max="7823" width="9.7109375" style="37" bestFit="1" customWidth="1"/>
    <col min="7824" max="7824" width="9.140625" style="37" customWidth="1"/>
    <col min="7825" max="7825" width="11.7109375" style="37" bestFit="1" customWidth="1"/>
    <col min="7826" max="7826" width="10" style="37" bestFit="1" customWidth="1"/>
    <col min="7827" max="7827" width="9.140625" style="37" customWidth="1"/>
    <col min="7828" max="7830" width="11.7109375" style="37" bestFit="1" customWidth="1"/>
    <col min="7831" max="7831" width="10" style="37" bestFit="1" customWidth="1"/>
    <col min="7832" max="7832" width="9.140625" style="37" customWidth="1"/>
    <col min="7833" max="7833" width="11.7109375" style="37" bestFit="1" customWidth="1"/>
    <col min="7834" max="7834" width="9.140625" style="37" customWidth="1"/>
    <col min="7835" max="7836" width="11.7109375" style="37" bestFit="1" customWidth="1"/>
    <col min="7837" max="7837" width="9.7109375" style="37" bestFit="1" customWidth="1"/>
    <col min="7838" max="7838" width="11.7109375" style="37" bestFit="1" customWidth="1"/>
    <col min="7839" max="7839" width="10.7109375" style="37" bestFit="1" customWidth="1"/>
    <col min="7840" max="7840" width="10" style="37" bestFit="1" customWidth="1"/>
    <col min="7841" max="7841" width="11.7109375" style="37" bestFit="1" customWidth="1"/>
    <col min="7842" max="7845" width="9.140625" style="37" customWidth="1"/>
    <col min="7846" max="7846" width="11.7109375" style="37" customWidth="1"/>
    <col min="7847" max="7851" width="9.140625" style="37" customWidth="1"/>
    <col min="7852" max="7852" width="17" style="37" bestFit="1" customWidth="1"/>
    <col min="7853" max="7859" width="9.140625" style="37" customWidth="1"/>
    <col min="7860" max="7860" width="11.7109375" style="37" bestFit="1" customWidth="1"/>
    <col min="7861" max="7862" width="9.140625" style="37" customWidth="1"/>
    <col min="7863" max="7863" width="9" style="37" bestFit="1" customWidth="1"/>
    <col min="7864" max="7866" width="9.140625" style="37" customWidth="1"/>
    <col min="7867" max="7867" width="9" style="37" bestFit="1" customWidth="1"/>
    <col min="7868" max="7868" width="9.140625" style="37" customWidth="1"/>
    <col min="7869" max="7869" width="14" style="37" customWidth="1"/>
    <col min="7870" max="7870" width="9.42578125" style="37" bestFit="1" customWidth="1"/>
    <col min="7871" max="7871" width="9.7109375" style="37" bestFit="1" customWidth="1"/>
    <col min="7872" max="7874" width="9.140625" style="37" customWidth="1"/>
    <col min="7875" max="7875" width="9" style="37" bestFit="1" customWidth="1"/>
    <col min="7876" max="7877" width="9.140625" style="37" customWidth="1"/>
    <col min="7878" max="7878" width="10" style="37" bestFit="1" customWidth="1"/>
    <col min="7879" max="7883" width="9.140625" style="37" customWidth="1"/>
    <col min="7884" max="7885" width="9.140625" style="37" bestFit="1" customWidth="1"/>
    <col min="7886" max="7889" width="9.140625" style="37" customWidth="1"/>
    <col min="7890" max="7890" width="9.28515625" style="37" customWidth="1"/>
    <col min="7891" max="7893" width="10.140625" style="37" customWidth="1"/>
    <col min="7894" max="7894" width="9.7109375" style="37" customWidth="1"/>
    <col min="7895" max="7895" width="10" style="37" bestFit="1" customWidth="1"/>
    <col min="7896" max="7905" width="11.7109375" style="37" bestFit="1" customWidth="1"/>
    <col min="7906" max="7906" width="10" style="37" bestFit="1" customWidth="1"/>
    <col min="7907" max="7907" width="11.7109375" style="37" bestFit="1" customWidth="1"/>
    <col min="7908" max="7909" width="10.7109375" style="37" bestFit="1" customWidth="1"/>
    <col min="7910" max="7910" width="9" style="37" bestFit="1" customWidth="1"/>
    <col min="7911" max="7911" width="11.7109375" style="37" bestFit="1" customWidth="1"/>
    <col min="7912" max="7912" width="10" style="37" bestFit="1" customWidth="1"/>
    <col min="7913" max="7914" width="10.7109375" style="37" bestFit="1" customWidth="1"/>
    <col min="7915" max="7915" width="11.7109375" style="37" bestFit="1" customWidth="1"/>
    <col min="7916" max="7916" width="10.7109375" style="37" bestFit="1" customWidth="1"/>
    <col min="7917" max="7917" width="11.7109375" style="37" bestFit="1" customWidth="1"/>
    <col min="7918" max="7918" width="10" style="37" bestFit="1" customWidth="1"/>
    <col min="7919" max="7919" width="11.7109375" style="37" bestFit="1" customWidth="1"/>
    <col min="7920" max="7920" width="10.7109375" style="37" bestFit="1" customWidth="1"/>
    <col min="7921" max="7921" width="11.7109375" style="37" bestFit="1" customWidth="1"/>
    <col min="7922" max="7922" width="10.7109375" style="37" bestFit="1" customWidth="1"/>
    <col min="7923" max="7925" width="11.7109375" style="37" bestFit="1" customWidth="1"/>
    <col min="7926" max="7926" width="9.140625" style="37" customWidth="1"/>
    <col min="7927" max="7927" width="11.7109375" style="37" bestFit="1" customWidth="1"/>
    <col min="7928" max="7928" width="9.7109375" style="37" customWidth="1"/>
    <col min="7929" max="7929" width="10.42578125" style="37" customWidth="1"/>
    <col min="7930" max="7930" width="11.28515625" style="37" customWidth="1"/>
    <col min="7931" max="7932" width="9.140625" style="37" customWidth="1"/>
    <col min="7933" max="7933" width="9.7109375" style="37" customWidth="1"/>
    <col min="7934" max="7934" width="9.7109375" style="37" bestFit="1" customWidth="1"/>
    <col min="7935" max="7936" width="10.42578125" style="37" bestFit="1" customWidth="1"/>
    <col min="7937" max="7937" width="12.28515625" style="37" bestFit="1" customWidth="1"/>
    <col min="7938" max="7938" width="15.85546875" style="37" customWidth="1"/>
    <col min="7939" max="8028" width="9.140625" style="37"/>
    <col min="8029" max="8029" width="7.85546875" style="37" customWidth="1"/>
    <col min="8030" max="8030" width="35.28515625" style="37" customWidth="1"/>
    <col min="8031" max="8031" width="10.85546875" style="37" bestFit="1" customWidth="1"/>
    <col min="8032" max="8032" width="9.5703125" style="37" customWidth="1"/>
    <col min="8033" max="8033" width="12.140625" style="37" customWidth="1"/>
    <col min="8034" max="8034" width="10.7109375" style="37" bestFit="1" customWidth="1"/>
    <col min="8035" max="8036" width="9.140625" style="37" customWidth="1"/>
    <col min="8037" max="8037" width="9.85546875" style="37" bestFit="1" customWidth="1"/>
    <col min="8038" max="8039" width="10" style="37" bestFit="1" customWidth="1"/>
    <col min="8040" max="8040" width="11.5703125" style="37" customWidth="1"/>
    <col min="8041" max="8041" width="9.28515625" style="37" customWidth="1"/>
    <col min="8042" max="8042" width="10" style="37" bestFit="1" customWidth="1"/>
    <col min="8043" max="8043" width="11.7109375" style="37" bestFit="1" customWidth="1"/>
    <col min="8044" max="8044" width="10.7109375" style="37" customWidth="1"/>
    <col min="8045" max="8045" width="11.7109375" style="37" bestFit="1" customWidth="1"/>
    <col min="8046" max="8046" width="10.7109375" style="37" customWidth="1"/>
    <col min="8047" max="8047" width="10" style="37" bestFit="1" customWidth="1"/>
    <col min="8048" max="8052" width="11.7109375" style="37" bestFit="1" customWidth="1"/>
    <col min="8053" max="8053" width="14" style="37" customWidth="1"/>
    <col min="8054" max="8055" width="11.7109375" style="37" bestFit="1" customWidth="1"/>
    <col min="8056" max="8056" width="9.5703125" style="37" customWidth="1"/>
    <col min="8057" max="8057" width="12.7109375" style="37" bestFit="1" customWidth="1"/>
    <col min="8058" max="8058" width="9.140625" style="37" customWidth="1"/>
    <col min="8059" max="8059" width="11.7109375" style="37" bestFit="1" customWidth="1"/>
    <col min="8060" max="8060" width="9.140625" style="37" customWidth="1"/>
    <col min="8061" max="8061" width="11.7109375" style="37" bestFit="1" customWidth="1"/>
    <col min="8062" max="8062" width="9.140625" style="37" customWidth="1"/>
    <col min="8063" max="8063" width="9.85546875" style="37" bestFit="1" customWidth="1"/>
    <col min="8064" max="8069" width="9.140625" style="37" customWidth="1"/>
    <col min="8070" max="8070" width="10.5703125" style="37" customWidth="1"/>
    <col min="8071" max="8071" width="10.140625" style="37" customWidth="1"/>
    <col min="8072" max="8072" width="10.7109375" style="37" bestFit="1" customWidth="1"/>
    <col min="8073" max="8074" width="9.140625" style="37" customWidth="1"/>
    <col min="8075" max="8075" width="10.7109375" style="37" bestFit="1" customWidth="1"/>
    <col min="8076" max="8076" width="9.140625" style="37" customWidth="1"/>
    <col min="8077" max="8077" width="11.7109375" style="37" bestFit="1" customWidth="1"/>
    <col min="8078" max="8078" width="10.7109375" style="37" bestFit="1" customWidth="1"/>
    <col min="8079" max="8079" width="9.7109375" style="37" bestFit="1" customWidth="1"/>
    <col min="8080" max="8080" width="9.140625" style="37" customWidth="1"/>
    <col min="8081" max="8081" width="11.7109375" style="37" bestFit="1" customWidth="1"/>
    <col min="8082" max="8082" width="10" style="37" bestFit="1" customWidth="1"/>
    <col min="8083" max="8083" width="9.140625" style="37" customWidth="1"/>
    <col min="8084" max="8086" width="11.7109375" style="37" bestFit="1" customWidth="1"/>
    <col min="8087" max="8087" width="10" style="37" bestFit="1" customWidth="1"/>
    <col min="8088" max="8088" width="9.140625" style="37" customWidth="1"/>
    <col min="8089" max="8089" width="11.7109375" style="37" bestFit="1" customWidth="1"/>
    <col min="8090" max="8090" width="9.140625" style="37" customWidth="1"/>
    <col min="8091" max="8092" width="11.7109375" style="37" bestFit="1" customWidth="1"/>
    <col min="8093" max="8093" width="9.7109375" style="37" bestFit="1" customWidth="1"/>
    <col min="8094" max="8094" width="11.7109375" style="37" bestFit="1" customWidth="1"/>
    <col min="8095" max="8095" width="10.7109375" style="37" bestFit="1" customWidth="1"/>
    <col min="8096" max="8096" width="10" style="37" bestFit="1" customWidth="1"/>
    <col min="8097" max="8097" width="11.7109375" style="37" bestFit="1" customWidth="1"/>
    <col min="8098" max="8101" width="9.140625" style="37" customWidth="1"/>
    <col min="8102" max="8102" width="11.7109375" style="37" customWidth="1"/>
    <col min="8103" max="8107" width="9.140625" style="37" customWidth="1"/>
    <col min="8108" max="8108" width="17" style="37" bestFit="1" customWidth="1"/>
    <col min="8109" max="8115" width="9.140625" style="37" customWidth="1"/>
    <col min="8116" max="8116" width="11.7109375" style="37" bestFit="1" customWidth="1"/>
    <col min="8117" max="8118" width="9.140625" style="37" customWidth="1"/>
    <col min="8119" max="8119" width="9" style="37" bestFit="1" customWidth="1"/>
    <col min="8120" max="8122" width="9.140625" style="37" customWidth="1"/>
    <col min="8123" max="8123" width="9" style="37" bestFit="1" customWidth="1"/>
    <col min="8124" max="8124" width="9.140625" style="37" customWidth="1"/>
    <col min="8125" max="8125" width="14" style="37" customWidth="1"/>
    <col min="8126" max="8126" width="9.42578125" style="37" bestFit="1" customWidth="1"/>
    <col min="8127" max="8127" width="9.7109375" style="37" bestFit="1" customWidth="1"/>
    <col min="8128" max="8130" width="9.140625" style="37" customWidth="1"/>
    <col min="8131" max="8131" width="9" style="37" bestFit="1" customWidth="1"/>
    <col min="8132" max="8133" width="9.140625" style="37" customWidth="1"/>
    <col min="8134" max="8134" width="10" style="37" bestFit="1" customWidth="1"/>
    <col min="8135" max="8139" width="9.140625" style="37" customWidth="1"/>
    <col min="8140" max="8141" width="9.140625" style="37" bestFit="1" customWidth="1"/>
    <col min="8142" max="8145" width="9.140625" style="37" customWidth="1"/>
    <col min="8146" max="8146" width="9.28515625" style="37" customWidth="1"/>
    <col min="8147" max="8149" width="10.140625" style="37" customWidth="1"/>
    <col min="8150" max="8150" width="9.7109375" style="37" customWidth="1"/>
    <col min="8151" max="8151" width="10" style="37" bestFit="1" customWidth="1"/>
    <col min="8152" max="8161" width="11.7109375" style="37" bestFit="1" customWidth="1"/>
    <col min="8162" max="8162" width="10" style="37" bestFit="1" customWidth="1"/>
    <col min="8163" max="8163" width="11.7109375" style="37" bestFit="1" customWidth="1"/>
    <col min="8164" max="8165" width="10.7109375" style="37" bestFit="1" customWidth="1"/>
    <col min="8166" max="8166" width="9" style="37" bestFit="1" customWidth="1"/>
    <col min="8167" max="8167" width="11.7109375" style="37" bestFit="1" customWidth="1"/>
    <col min="8168" max="8168" width="10" style="37" bestFit="1" customWidth="1"/>
    <col min="8169" max="8170" width="10.7109375" style="37" bestFit="1" customWidth="1"/>
    <col min="8171" max="8171" width="11.7109375" style="37" bestFit="1" customWidth="1"/>
    <col min="8172" max="8172" width="10.7109375" style="37" bestFit="1" customWidth="1"/>
    <col min="8173" max="8173" width="11.7109375" style="37" bestFit="1" customWidth="1"/>
    <col min="8174" max="8174" width="10" style="37" bestFit="1" customWidth="1"/>
    <col min="8175" max="8175" width="11.7109375" style="37" bestFit="1" customWidth="1"/>
    <col min="8176" max="8176" width="10.7109375" style="37" bestFit="1" customWidth="1"/>
    <col min="8177" max="8177" width="11.7109375" style="37" bestFit="1" customWidth="1"/>
    <col min="8178" max="8178" width="10.7109375" style="37" bestFit="1" customWidth="1"/>
    <col min="8179" max="8181" width="11.7109375" style="37" bestFit="1" customWidth="1"/>
    <col min="8182" max="8182" width="9.140625" style="37" customWidth="1"/>
    <col min="8183" max="8183" width="11.7109375" style="37" bestFit="1" customWidth="1"/>
    <col min="8184" max="8184" width="9.7109375" style="37" customWidth="1"/>
    <col min="8185" max="8185" width="10.42578125" style="37" customWidth="1"/>
    <col min="8186" max="8186" width="11.28515625" style="37" customWidth="1"/>
    <col min="8187" max="8188" width="9.140625" style="37" customWidth="1"/>
    <col min="8189" max="8189" width="9.7109375" style="37" customWidth="1"/>
    <col min="8190" max="8190" width="9.7109375" style="37" bestFit="1" customWidth="1"/>
    <col min="8191" max="8192" width="10.42578125" style="37" bestFit="1" customWidth="1"/>
    <col min="8193" max="8193" width="12.28515625" style="37" bestFit="1" customWidth="1"/>
    <col min="8194" max="8194" width="15.85546875" style="37" customWidth="1"/>
    <col min="8195" max="8284" width="9.140625" style="37"/>
    <col min="8285" max="8285" width="7.85546875" style="37" customWidth="1"/>
    <col min="8286" max="8286" width="35.28515625" style="37" customWidth="1"/>
    <col min="8287" max="8287" width="10.85546875" style="37" bestFit="1" customWidth="1"/>
    <col min="8288" max="8288" width="9.5703125" style="37" customWidth="1"/>
    <col min="8289" max="8289" width="12.140625" style="37" customWidth="1"/>
    <col min="8290" max="8290" width="10.7109375" style="37" bestFit="1" customWidth="1"/>
    <col min="8291" max="8292" width="9.140625" style="37" customWidth="1"/>
    <col min="8293" max="8293" width="9.85546875" style="37" bestFit="1" customWidth="1"/>
    <col min="8294" max="8295" width="10" style="37" bestFit="1" customWidth="1"/>
    <col min="8296" max="8296" width="11.5703125" style="37" customWidth="1"/>
    <col min="8297" max="8297" width="9.28515625" style="37" customWidth="1"/>
    <col min="8298" max="8298" width="10" style="37" bestFit="1" customWidth="1"/>
    <col min="8299" max="8299" width="11.7109375" style="37" bestFit="1" customWidth="1"/>
    <col min="8300" max="8300" width="10.7109375" style="37" customWidth="1"/>
    <col min="8301" max="8301" width="11.7109375" style="37" bestFit="1" customWidth="1"/>
    <col min="8302" max="8302" width="10.7109375" style="37" customWidth="1"/>
    <col min="8303" max="8303" width="10" style="37" bestFit="1" customWidth="1"/>
    <col min="8304" max="8308" width="11.7109375" style="37" bestFit="1" customWidth="1"/>
    <col min="8309" max="8309" width="14" style="37" customWidth="1"/>
    <col min="8310" max="8311" width="11.7109375" style="37" bestFit="1" customWidth="1"/>
    <col min="8312" max="8312" width="9.5703125" style="37" customWidth="1"/>
    <col min="8313" max="8313" width="12.7109375" style="37" bestFit="1" customWidth="1"/>
    <col min="8314" max="8314" width="9.140625" style="37" customWidth="1"/>
    <col min="8315" max="8315" width="11.7109375" style="37" bestFit="1" customWidth="1"/>
    <col min="8316" max="8316" width="9.140625" style="37" customWidth="1"/>
    <col min="8317" max="8317" width="11.7109375" style="37" bestFit="1" customWidth="1"/>
    <col min="8318" max="8318" width="9.140625" style="37" customWidth="1"/>
    <col min="8319" max="8319" width="9.85546875" style="37" bestFit="1" customWidth="1"/>
    <col min="8320" max="8325" width="9.140625" style="37" customWidth="1"/>
    <col min="8326" max="8326" width="10.5703125" style="37" customWidth="1"/>
    <col min="8327" max="8327" width="10.140625" style="37" customWidth="1"/>
    <col min="8328" max="8328" width="10.7109375" style="37" bestFit="1" customWidth="1"/>
    <col min="8329" max="8330" width="9.140625" style="37" customWidth="1"/>
    <col min="8331" max="8331" width="10.7109375" style="37" bestFit="1" customWidth="1"/>
    <col min="8332" max="8332" width="9.140625" style="37" customWidth="1"/>
    <col min="8333" max="8333" width="11.7109375" style="37" bestFit="1" customWidth="1"/>
    <col min="8334" max="8334" width="10.7109375" style="37" bestFit="1" customWidth="1"/>
    <col min="8335" max="8335" width="9.7109375" style="37" bestFit="1" customWidth="1"/>
    <col min="8336" max="8336" width="9.140625" style="37" customWidth="1"/>
    <col min="8337" max="8337" width="11.7109375" style="37" bestFit="1" customWidth="1"/>
    <col min="8338" max="8338" width="10" style="37" bestFit="1" customWidth="1"/>
    <col min="8339" max="8339" width="9.140625" style="37" customWidth="1"/>
    <col min="8340" max="8342" width="11.7109375" style="37" bestFit="1" customWidth="1"/>
    <col min="8343" max="8343" width="10" style="37" bestFit="1" customWidth="1"/>
    <col min="8344" max="8344" width="9.140625" style="37" customWidth="1"/>
    <col min="8345" max="8345" width="11.7109375" style="37" bestFit="1" customWidth="1"/>
    <col min="8346" max="8346" width="9.140625" style="37" customWidth="1"/>
    <col min="8347" max="8348" width="11.7109375" style="37" bestFit="1" customWidth="1"/>
    <col min="8349" max="8349" width="9.7109375" style="37" bestFit="1" customWidth="1"/>
    <col min="8350" max="8350" width="11.7109375" style="37" bestFit="1" customWidth="1"/>
    <col min="8351" max="8351" width="10.7109375" style="37" bestFit="1" customWidth="1"/>
    <col min="8352" max="8352" width="10" style="37" bestFit="1" customWidth="1"/>
    <col min="8353" max="8353" width="11.7109375" style="37" bestFit="1" customWidth="1"/>
    <col min="8354" max="8357" width="9.140625" style="37" customWidth="1"/>
    <col min="8358" max="8358" width="11.7109375" style="37" customWidth="1"/>
    <col min="8359" max="8363" width="9.140625" style="37" customWidth="1"/>
    <col min="8364" max="8364" width="17" style="37" bestFit="1" customWidth="1"/>
    <col min="8365" max="8371" width="9.140625" style="37" customWidth="1"/>
    <col min="8372" max="8372" width="11.7109375" style="37" bestFit="1" customWidth="1"/>
    <col min="8373" max="8374" width="9.140625" style="37" customWidth="1"/>
    <col min="8375" max="8375" width="9" style="37" bestFit="1" customWidth="1"/>
    <col min="8376" max="8378" width="9.140625" style="37" customWidth="1"/>
    <col min="8379" max="8379" width="9" style="37" bestFit="1" customWidth="1"/>
    <col min="8380" max="8380" width="9.140625" style="37" customWidth="1"/>
    <col min="8381" max="8381" width="14" style="37" customWidth="1"/>
    <col min="8382" max="8382" width="9.42578125" style="37" bestFit="1" customWidth="1"/>
    <col min="8383" max="8383" width="9.7109375" style="37" bestFit="1" customWidth="1"/>
    <col min="8384" max="8386" width="9.140625" style="37" customWidth="1"/>
    <col min="8387" max="8387" width="9" style="37" bestFit="1" customWidth="1"/>
    <col min="8388" max="8389" width="9.140625" style="37" customWidth="1"/>
    <col min="8390" max="8390" width="10" style="37" bestFit="1" customWidth="1"/>
    <col min="8391" max="8395" width="9.140625" style="37" customWidth="1"/>
    <col min="8396" max="8397" width="9.140625" style="37" bestFit="1" customWidth="1"/>
    <col min="8398" max="8401" width="9.140625" style="37" customWidth="1"/>
    <col min="8402" max="8402" width="9.28515625" style="37" customWidth="1"/>
    <col min="8403" max="8405" width="10.140625" style="37" customWidth="1"/>
    <col min="8406" max="8406" width="9.7109375" style="37" customWidth="1"/>
    <col min="8407" max="8407" width="10" style="37" bestFit="1" customWidth="1"/>
    <col min="8408" max="8417" width="11.7109375" style="37" bestFit="1" customWidth="1"/>
    <col min="8418" max="8418" width="10" style="37" bestFit="1" customWidth="1"/>
    <col min="8419" max="8419" width="11.7109375" style="37" bestFit="1" customWidth="1"/>
    <col min="8420" max="8421" width="10.7109375" style="37" bestFit="1" customWidth="1"/>
    <col min="8422" max="8422" width="9" style="37" bestFit="1" customWidth="1"/>
    <col min="8423" max="8423" width="11.7109375" style="37" bestFit="1" customWidth="1"/>
    <col min="8424" max="8424" width="10" style="37" bestFit="1" customWidth="1"/>
    <col min="8425" max="8426" width="10.7109375" style="37" bestFit="1" customWidth="1"/>
    <col min="8427" max="8427" width="11.7109375" style="37" bestFit="1" customWidth="1"/>
    <col min="8428" max="8428" width="10.7109375" style="37" bestFit="1" customWidth="1"/>
    <col min="8429" max="8429" width="11.7109375" style="37" bestFit="1" customWidth="1"/>
    <col min="8430" max="8430" width="10" style="37" bestFit="1" customWidth="1"/>
    <col min="8431" max="8431" width="11.7109375" style="37" bestFit="1" customWidth="1"/>
    <col min="8432" max="8432" width="10.7109375" style="37" bestFit="1" customWidth="1"/>
    <col min="8433" max="8433" width="11.7109375" style="37" bestFit="1" customWidth="1"/>
    <col min="8434" max="8434" width="10.7109375" style="37" bestFit="1" customWidth="1"/>
    <col min="8435" max="8437" width="11.7109375" style="37" bestFit="1" customWidth="1"/>
    <col min="8438" max="8438" width="9.140625" style="37" customWidth="1"/>
    <col min="8439" max="8439" width="11.7109375" style="37" bestFit="1" customWidth="1"/>
    <col min="8440" max="8440" width="9.7109375" style="37" customWidth="1"/>
    <col min="8441" max="8441" width="10.42578125" style="37" customWidth="1"/>
    <col min="8442" max="8442" width="11.28515625" style="37" customWidth="1"/>
    <col min="8443" max="8444" width="9.140625" style="37" customWidth="1"/>
    <col min="8445" max="8445" width="9.7109375" style="37" customWidth="1"/>
    <col min="8446" max="8446" width="9.7109375" style="37" bestFit="1" customWidth="1"/>
    <col min="8447" max="8448" width="10.42578125" style="37" bestFit="1" customWidth="1"/>
    <col min="8449" max="8449" width="12.28515625" style="37" bestFit="1" customWidth="1"/>
    <col min="8450" max="8450" width="15.85546875" style="37" customWidth="1"/>
    <col min="8451" max="8540" width="9.140625" style="37"/>
    <col min="8541" max="8541" width="7.85546875" style="37" customWidth="1"/>
    <col min="8542" max="8542" width="35.28515625" style="37" customWidth="1"/>
    <col min="8543" max="8543" width="10.85546875" style="37" bestFit="1" customWidth="1"/>
    <col min="8544" max="8544" width="9.5703125" style="37" customWidth="1"/>
    <col min="8545" max="8545" width="12.140625" style="37" customWidth="1"/>
    <col min="8546" max="8546" width="10.7109375" style="37" bestFit="1" customWidth="1"/>
    <col min="8547" max="8548" width="9.140625" style="37" customWidth="1"/>
    <col min="8549" max="8549" width="9.85546875" style="37" bestFit="1" customWidth="1"/>
    <col min="8550" max="8551" width="10" style="37" bestFit="1" customWidth="1"/>
    <col min="8552" max="8552" width="11.5703125" style="37" customWidth="1"/>
    <col min="8553" max="8553" width="9.28515625" style="37" customWidth="1"/>
    <col min="8554" max="8554" width="10" style="37" bestFit="1" customWidth="1"/>
    <col min="8555" max="8555" width="11.7109375" style="37" bestFit="1" customWidth="1"/>
    <col min="8556" max="8556" width="10.7109375" style="37" customWidth="1"/>
    <col min="8557" max="8557" width="11.7109375" style="37" bestFit="1" customWidth="1"/>
    <col min="8558" max="8558" width="10.7109375" style="37" customWidth="1"/>
    <col min="8559" max="8559" width="10" style="37" bestFit="1" customWidth="1"/>
    <col min="8560" max="8564" width="11.7109375" style="37" bestFit="1" customWidth="1"/>
    <col min="8565" max="8565" width="14" style="37" customWidth="1"/>
    <col min="8566" max="8567" width="11.7109375" style="37" bestFit="1" customWidth="1"/>
    <col min="8568" max="8568" width="9.5703125" style="37" customWidth="1"/>
    <col min="8569" max="8569" width="12.7109375" style="37" bestFit="1" customWidth="1"/>
    <col min="8570" max="8570" width="9.140625" style="37" customWidth="1"/>
    <col min="8571" max="8571" width="11.7109375" style="37" bestFit="1" customWidth="1"/>
    <col min="8572" max="8572" width="9.140625" style="37" customWidth="1"/>
    <col min="8573" max="8573" width="11.7109375" style="37" bestFit="1" customWidth="1"/>
    <col min="8574" max="8574" width="9.140625" style="37" customWidth="1"/>
    <col min="8575" max="8575" width="9.85546875" style="37" bestFit="1" customWidth="1"/>
    <col min="8576" max="8581" width="9.140625" style="37" customWidth="1"/>
    <col min="8582" max="8582" width="10.5703125" style="37" customWidth="1"/>
    <col min="8583" max="8583" width="10.140625" style="37" customWidth="1"/>
    <col min="8584" max="8584" width="10.7109375" style="37" bestFit="1" customWidth="1"/>
    <col min="8585" max="8586" width="9.140625" style="37" customWidth="1"/>
    <col min="8587" max="8587" width="10.7109375" style="37" bestFit="1" customWidth="1"/>
    <col min="8588" max="8588" width="9.140625" style="37" customWidth="1"/>
    <col min="8589" max="8589" width="11.7109375" style="37" bestFit="1" customWidth="1"/>
    <col min="8590" max="8590" width="10.7109375" style="37" bestFit="1" customWidth="1"/>
    <col min="8591" max="8591" width="9.7109375" style="37" bestFit="1" customWidth="1"/>
    <col min="8592" max="8592" width="9.140625" style="37" customWidth="1"/>
    <col min="8593" max="8593" width="11.7109375" style="37" bestFit="1" customWidth="1"/>
    <col min="8594" max="8594" width="10" style="37" bestFit="1" customWidth="1"/>
    <col min="8595" max="8595" width="9.140625" style="37" customWidth="1"/>
    <col min="8596" max="8598" width="11.7109375" style="37" bestFit="1" customWidth="1"/>
    <col min="8599" max="8599" width="10" style="37" bestFit="1" customWidth="1"/>
    <col min="8600" max="8600" width="9.140625" style="37" customWidth="1"/>
    <col min="8601" max="8601" width="11.7109375" style="37" bestFit="1" customWidth="1"/>
    <col min="8602" max="8602" width="9.140625" style="37" customWidth="1"/>
    <col min="8603" max="8604" width="11.7109375" style="37" bestFit="1" customWidth="1"/>
    <col min="8605" max="8605" width="9.7109375" style="37" bestFit="1" customWidth="1"/>
    <col min="8606" max="8606" width="11.7109375" style="37" bestFit="1" customWidth="1"/>
    <col min="8607" max="8607" width="10.7109375" style="37" bestFit="1" customWidth="1"/>
    <col min="8608" max="8608" width="10" style="37" bestFit="1" customWidth="1"/>
    <col min="8609" max="8609" width="11.7109375" style="37" bestFit="1" customWidth="1"/>
    <col min="8610" max="8613" width="9.140625" style="37" customWidth="1"/>
    <col min="8614" max="8614" width="11.7109375" style="37" customWidth="1"/>
    <col min="8615" max="8619" width="9.140625" style="37" customWidth="1"/>
    <col min="8620" max="8620" width="17" style="37" bestFit="1" customWidth="1"/>
    <col min="8621" max="8627" width="9.140625" style="37" customWidth="1"/>
    <col min="8628" max="8628" width="11.7109375" style="37" bestFit="1" customWidth="1"/>
    <col min="8629" max="8630" width="9.140625" style="37" customWidth="1"/>
    <col min="8631" max="8631" width="9" style="37" bestFit="1" customWidth="1"/>
    <col min="8632" max="8634" width="9.140625" style="37" customWidth="1"/>
    <col min="8635" max="8635" width="9" style="37" bestFit="1" customWidth="1"/>
    <col min="8636" max="8636" width="9.140625" style="37" customWidth="1"/>
    <col min="8637" max="8637" width="14" style="37" customWidth="1"/>
    <col min="8638" max="8638" width="9.42578125" style="37" bestFit="1" customWidth="1"/>
    <col min="8639" max="8639" width="9.7109375" style="37" bestFit="1" customWidth="1"/>
    <col min="8640" max="8642" width="9.140625" style="37" customWidth="1"/>
    <col min="8643" max="8643" width="9" style="37" bestFit="1" customWidth="1"/>
    <col min="8644" max="8645" width="9.140625" style="37" customWidth="1"/>
    <col min="8646" max="8646" width="10" style="37" bestFit="1" customWidth="1"/>
    <col min="8647" max="8651" width="9.140625" style="37" customWidth="1"/>
    <col min="8652" max="8653" width="9.140625" style="37" bestFit="1" customWidth="1"/>
    <col min="8654" max="8657" width="9.140625" style="37" customWidth="1"/>
    <col min="8658" max="8658" width="9.28515625" style="37" customWidth="1"/>
    <col min="8659" max="8661" width="10.140625" style="37" customWidth="1"/>
    <col min="8662" max="8662" width="9.7109375" style="37" customWidth="1"/>
    <col min="8663" max="8663" width="10" style="37" bestFit="1" customWidth="1"/>
    <col min="8664" max="8673" width="11.7109375" style="37" bestFit="1" customWidth="1"/>
    <col min="8674" max="8674" width="10" style="37" bestFit="1" customWidth="1"/>
    <col min="8675" max="8675" width="11.7109375" style="37" bestFit="1" customWidth="1"/>
    <col min="8676" max="8677" width="10.7109375" style="37" bestFit="1" customWidth="1"/>
    <col min="8678" max="8678" width="9" style="37" bestFit="1" customWidth="1"/>
    <col min="8679" max="8679" width="11.7109375" style="37" bestFit="1" customWidth="1"/>
    <col min="8680" max="8680" width="10" style="37" bestFit="1" customWidth="1"/>
    <col min="8681" max="8682" width="10.7109375" style="37" bestFit="1" customWidth="1"/>
    <col min="8683" max="8683" width="11.7109375" style="37" bestFit="1" customWidth="1"/>
    <col min="8684" max="8684" width="10.7109375" style="37" bestFit="1" customWidth="1"/>
    <col min="8685" max="8685" width="11.7109375" style="37" bestFit="1" customWidth="1"/>
    <col min="8686" max="8686" width="10" style="37" bestFit="1" customWidth="1"/>
    <col min="8687" max="8687" width="11.7109375" style="37" bestFit="1" customWidth="1"/>
    <col min="8688" max="8688" width="10.7109375" style="37" bestFit="1" customWidth="1"/>
    <col min="8689" max="8689" width="11.7109375" style="37" bestFit="1" customWidth="1"/>
    <col min="8690" max="8690" width="10.7109375" style="37" bestFit="1" customWidth="1"/>
    <col min="8691" max="8693" width="11.7109375" style="37" bestFit="1" customWidth="1"/>
    <col min="8694" max="8694" width="9.140625" style="37" customWidth="1"/>
    <col min="8695" max="8695" width="11.7109375" style="37" bestFit="1" customWidth="1"/>
    <col min="8696" max="8696" width="9.7109375" style="37" customWidth="1"/>
    <col min="8697" max="8697" width="10.42578125" style="37" customWidth="1"/>
    <col min="8698" max="8698" width="11.28515625" style="37" customWidth="1"/>
    <col min="8699" max="8700" width="9.140625" style="37" customWidth="1"/>
    <col min="8701" max="8701" width="9.7109375" style="37" customWidth="1"/>
    <col min="8702" max="8702" width="9.7109375" style="37" bestFit="1" customWidth="1"/>
    <col min="8703" max="8704" width="10.42578125" style="37" bestFit="1" customWidth="1"/>
    <col min="8705" max="8705" width="12.28515625" style="37" bestFit="1" customWidth="1"/>
    <col min="8706" max="8706" width="15.85546875" style="37" customWidth="1"/>
    <col min="8707" max="8796" width="9.140625" style="37"/>
    <col min="8797" max="8797" width="7.85546875" style="37" customWidth="1"/>
    <col min="8798" max="8798" width="35.28515625" style="37" customWidth="1"/>
    <col min="8799" max="8799" width="10.85546875" style="37" bestFit="1" customWidth="1"/>
    <col min="8800" max="8800" width="9.5703125" style="37" customWidth="1"/>
    <col min="8801" max="8801" width="12.140625" style="37" customWidth="1"/>
    <col min="8802" max="8802" width="10.7109375" style="37" bestFit="1" customWidth="1"/>
    <col min="8803" max="8804" width="9.140625" style="37" customWidth="1"/>
    <col min="8805" max="8805" width="9.85546875" style="37" bestFit="1" customWidth="1"/>
    <col min="8806" max="8807" width="10" style="37" bestFit="1" customWidth="1"/>
    <col min="8808" max="8808" width="11.5703125" style="37" customWidth="1"/>
    <col min="8809" max="8809" width="9.28515625" style="37" customWidth="1"/>
    <col min="8810" max="8810" width="10" style="37" bestFit="1" customWidth="1"/>
    <col min="8811" max="8811" width="11.7109375" style="37" bestFit="1" customWidth="1"/>
    <col min="8812" max="8812" width="10.7109375" style="37" customWidth="1"/>
    <col min="8813" max="8813" width="11.7109375" style="37" bestFit="1" customWidth="1"/>
    <col min="8814" max="8814" width="10.7109375" style="37" customWidth="1"/>
    <col min="8815" max="8815" width="10" style="37" bestFit="1" customWidth="1"/>
    <col min="8816" max="8820" width="11.7109375" style="37" bestFit="1" customWidth="1"/>
    <col min="8821" max="8821" width="14" style="37" customWidth="1"/>
    <col min="8822" max="8823" width="11.7109375" style="37" bestFit="1" customWidth="1"/>
    <col min="8824" max="8824" width="9.5703125" style="37" customWidth="1"/>
    <col min="8825" max="8825" width="12.7109375" style="37" bestFit="1" customWidth="1"/>
    <col min="8826" max="8826" width="9.140625" style="37" customWidth="1"/>
    <col min="8827" max="8827" width="11.7109375" style="37" bestFit="1" customWidth="1"/>
    <col min="8828" max="8828" width="9.140625" style="37" customWidth="1"/>
    <col min="8829" max="8829" width="11.7109375" style="37" bestFit="1" customWidth="1"/>
    <col min="8830" max="8830" width="9.140625" style="37" customWidth="1"/>
    <col min="8831" max="8831" width="9.85546875" style="37" bestFit="1" customWidth="1"/>
    <col min="8832" max="8837" width="9.140625" style="37" customWidth="1"/>
    <col min="8838" max="8838" width="10.5703125" style="37" customWidth="1"/>
    <col min="8839" max="8839" width="10.140625" style="37" customWidth="1"/>
    <col min="8840" max="8840" width="10.7109375" style="37" bestFit="1" customWidth="1"/>
    <col min="8841" max="8842" width="9.140625" style="37" customWidth="1"/>
    <col min="8843" max="8843" width="10.7109375" style="37" bestFit="1" customWidth="1"/>
    <col min="8844" max="8844" width="9.140625" style="37" customWidth="1"/>
    <col min="8845" max="8845" width="11.7109375" style="37" bestFit="1" customWidth="1"/>
    <col min="8846" max="8846" width="10.7109375" style="37" bestFit="1" customWidth="1"/>
    <col min="8847" max="8847" width="9.7109375" style="37" bestFit="1" customWidth="1"/>
    <col min="8848" max="8848" width="9.140625" style="37" customWidth="1"/>
    <col min="8849" max="8849" width="11.7109375" style="37" bestFit="1" customWidth="1"/>
    <col min="8850" max="8850" width="10" style="37" bestFit="1" customWidth="1"/>
    <col min="8851" max="8851" width="9.140625" style="37" customWidth="1"/>
    <col min="8852" max="8854" width="11.7109375" style="37" bestFit="1" customWidth="1"/>
    <col min="8855" max="8855" width="10" style="37" bestFit="1" customWidth="1"/>
    <col min="8856" max="8856" width="9.140625" style="37" customWidth="1"/>
    <col min="8857" max="8857" width="11.7109375" style="37" bestFit="1" customWidth="1"/>
    <col min="8858" max="8858" width="9.140625" style="37" customWidth="1"/>
    <col min="8859" max="8860" width="11.7109375" style="37" bestFit="1" customWidth="1"/>
    <col min="8861" max="8861" width="9.7109375" style="37" bestFit="1" customWidth="1"/>
    <col min="8862" max="8862" width="11.7109375" style="37" bestFit="1" customWidth="1"/>
    <col min="8863" max="8863" width="10.7109375" style="37" bestFit="1" customWidth="1"/>
    <col min="8864" max="8864" width="10" style="37" bestFit="1" customWidth="1"/>
    <col min="8865" max="8865" width="11.7109375" style="37" bestFit="1" customWidth="1"/>
    <col min="8866" max="8869" width="9.140625" style="37" customWidth="1"/>
    <col min="8870" max="8870" width="11.7109375" style="37" customWidth="1"/>
    <col min="8871" max="8875" width="9.140625" style="37" customWidth="1"/>
    <col min="8876" max="8876" width="17" style="37" bestFit="1" customWidth="1"/>
    <col min="8877" max="8883" width="9.140625" style="37" customWidth="1"/>
    <col min="8884" max="8884" width="11.7109375" style="37" bestFit="1" customWidth="1"/>
    <col min="8885" max="8886" width="9.140625" style="37" customWidth="1"/>
    <col min="8887" max="8887" width="9" style="37" bestFit="1" customWidth="1"/>
    <col min="8888" max="8890" width="9.140625" style="37" customWidth="1"/>
    <col min="8891" max="8891" width="9" style="37" bestFit="1" customWidth="1"/>
    <col min="8892" max="8892" width="9.140625" style="37" customWidth="1"/>
    <col min="8893" max="8893" width="14" style="37" customWidth="1"/>
    <col min="8894" max="8894" width="9.42578125" style="37" bestFit="1" customWidth="1"/>
    <col min="8895" max="8895" width="9.7109375" style="37" bestFit="1" customWidth="1"/>
    <col min="8896" max="8898" width="9.140625" style="37" customWidth="1"/>
    <col min="8899" max="8899" width="9" style="37" bestFit="1" customWidth="1"/>
    <col min="8900" max="8901" width="9.140625" style="37" customWidth="1"/>
    <col min="8902" max="8902" width="10" style="37" bestFit="1" customWidth="1"/>
    <col min="8903" max="8907" width="9.140625" style="37" customWidth="1"/>
    <col min="8908" max="8909" width="9.140625" style="37" bestFit="1" customWidth="1"/>
    <col min="8910" max="8913" width="9.140625" style="37" customWidth="1"/>
    <col min="8914" max="8914" width="9.28515625" style="37" customWidth="1"/>
    <col min="8915" max="8917" width="10.140625" style="37" customWidth="1"/>
    <col min="8918" max="8918" width="9.7109375" style="37" customWidth="1"/>
    <col min="8919" max="8919" width="10" style="37" bestFit="1" customWidth="1"/>
    <col min="8920" max="8929" width="11.7109375" style="37" bestFit="1" customWidth="1"/>
    <col min="8930" max="8930" width="10" style="37" bestFit="1" customWidth="1"/>
    <col min="8931" max="8931" width="11.7109375" style="37" bestFit="1" customWidth="1"/>
    <col min="8932" max="8933" width="10.7109375" style="37" bestFit="1" customWidth="1"/>
    <col min="8934" max="8934" width="9" style="37" bestFit="1" customWidth="1"/>
    <col min="8935" max="8935" width="11.7109375" style="37" bestFit="1" customWidth="1"/>
    <col min="8936" max="8936" width="10" style="37" bestFit="1" customWidth="1"/>
    <col min="8937" max="8938" width="10.7109375" style="37" bestFit="1" customWidth="1"/>
    <col min="8939" max="8939" width="11.7109375" style="37" bestFit="1" customWidth="1"/>
    <col min="8940" max="8940" width="10.7109375" style="37" bestFit="1" customWidth="1"/>
    <col min="8941" max="8941" width="11.7109375" style="37" bestFit="1" customWidth="1"/>
    <col min="8942" max="8942" width="10" style="37" bestFit="1" customWidth="1"/>
    <col min="8943" max="8943" width="11.7109375" style="37" bestFit="1" customWidth="1"/>
    <col min="8944" max="8944" width="10.7109375" style="37" bestFit="1" customWidth="1"/>
    <col min="8945" max="8945" width="11.7109375" style="37" bestFit="1" customWidth="1"/>
    <col min="8946" max="8946" width="10.7109375" style="37" bestFit="1" customWidth="1"/>
    <col min="8947" max="8949" width="11.7109375" style="37" bestFit="1" customWidth="1"/>
    <col min="8950" max="8950" width="9.140625" style="37" customWidth="1"/>
    <col min="8951" max="8951" width="11.7109375" style="37" bestFit="1" customWidth="1"/>
    <col min="8952" max="8952" width="9.7109375" style="37" customWidth="1"/>
    <col min="8953" max="8953" width="10.42578125" style="37" customWidth="1"/>
    <col min="8954" max="8954" width="11.28515625" style="37" customWidth="1"/>
    <col min="8955" max="8956" width="9.140625" style="37" customWidth="1"/>
    <col min="8957" max="8957" width="9.7109375" style="37" customWidth="1"/>
    <col min="8958" max="8958" width="9.7109375" style="37" bestFit="1" customWidth="1"/>
    <col min="8959" max="8960" width="10.42578125" style="37" bestFit="1" customWidth="1"/>
    <col min="8961" max="8961" width="12.28515625" style="37" bestFit="1" customWidth="1"/>
    <col min="8962" max="8962" width="15.85546875" style="37" customWidth="1"/>
    <col min="8963" max="9052" width="9.140625" style="37"/>
    <col min="9053" max="9053" width="7.85546875" style="37" customWidth="1"/>
    <col min="9054" max="9054" width="35.28515625" style="37" customWidth="1"/>
    <col min="9055" max="9055" width="10.85546875" style="37" bestFit="1" customWidth="1"/>
    <col min="9056" max="9056" width="9.5703125" style="37" customWidth="1"/>
    <col min="9057" max="9057" width="12.140625" style="37" customWidth="1"/>
    <col min="9058" max="9058" width="10.7109375" style="37" bestFit="1" customWidth="1"/>
    <col min="9059" max="9060" width="9.140625" style="37" customWidth="1"/>
    <col min="9061" max="9061" width="9.85546875" style="37" bestFit="1" customWidth="1"/>
    <col min="9062" max="9063" width="10" style="37" bestFit="1" customWidth="1"/>
    <col min="9064" max="9064" width="11.5703125" style="37" customWidth="1"/>
    <col min="9065" max="9065" width="9.28515625" style="37" customWidth="1"/>
    <col min="9066" max="9066" width="10" style="37" bestFit="1" customWidth="1"/>
    <col min="9067" max="9067" width="11.7109375" style="37" bestFit="1" customWidth="1"/>
    <col min="9068" max="9068" width="10.7109375" style="37" customWidth="1"/>
    <col min="9069" max="9069" width="11.7109375" style="37" bestFit="1" customWidth="1"/>
    <col min="9070" max="9070" width="10.7109375" style="37" customWidth="1"/>
    <col min="9071" max="9071" width="10" style="37" bestFit="1" customWidth="1"/>
    <col min="9072" max="9076" width="11.7109375" style="37" bestFit="1" customWidth="1"/>
    <col min="9077" max="9077" width="14" style="37" customWidth="1"/>
    <col min="9078" max="9079" width="11.7109375" style="37" bestFit="1" customWidth="1"/>
    <col min="9080" max="9080" width="9.5703125" style="37" customWidth="1"/>
    <col min="9081" max="9081" width="12.7109375" style="37" bestFit="1" customWidth="1"/>
    <col min="9082" max="9082" width="9.140625" style="37" customWidth="1"/>
    <col min="9083" max="9083" width="11.7109375" style="37" bestFit="1" customWidth="1"/>
    <col min="9084" max="9084" width="9.140625" style="37" customWidth="1"/>
    <col min="9085" max="9085" width="11.7109375" style="37" bestFit="1" customWidth="1"/>
    <col min="9086" max="9086" width="9.140625" style="37" customWidth="1"/>
    <col min="9087" max="9087" width="9.85546875" style="37" bestFit="1" customWidth="1"/>
    <col min="9088" max="9093" width="9.140625" style="37" customWidth="1"/>
    <col min="9094" max="9094" width="10.5703125" style="37" customWidth="1"/>
    <col min="9095" max="9095" width="10.140625" style="37" customWidth="1"/>
    <col min="9096" max="9096" width="10.7109375" style="37" bestFit="1" customWidth="1"/>
    <col min="9097" max="9098" width="9.140625" style="37" customWidth="1"/>
    <col min="9099" max="9099" width="10.7109375" style="37" bestFit="1" customWidth="1"/>
    <col min="9100" max="9100" width="9.140625" style="37" customWidth="1"/>
    <col min="9101" max="9101" width="11.7109375" style="37" bestFit="1" customWidth="1"/>
    <col min="9102" max="9102" width="10.7109375" style="37" bestFit="1" customWidth="1"/>
    <col min="9103" max="9103" width="9.7109375" style="37" bestFit="1" customWidth="1"/>
    <col min="9104" max="9104" width="9.140625" style="37" customWidth="1"/>
    <col min="9105" max="9105" width="11.7109375" style="37" bestFit="1" customWidth="1"/>
    <col min="9106" max="9106" width="10" style="37" bestFit="1" customWidth="1"/>
    <col min="9107" max="9107" width="9.140625" style="37" customWidth="1"/>
    <col min="9108" max="9110" width="11.7109375" style="37" bestFit="1" customWidth="1"/>
    <col min="9111" max="9111" width="10" style="37" bestFit="1" customWidth="1"/>
    <col min="9112" max="9112" width="9.140625" style="37" customWidth="1"/>
    <col min="9113" max="9113" width="11.7109375" style="37" bestFit="1" customWidth="1"/>
    <col min="9114" max="9114" width="9.140625" style="37" customWidth="1"/>
    <col min="9115" max="9116" width="11.7109375" style="37" bestFit="1" customWidth="1"/>
    <col min="9117" max="9117" width="9.7109375" style="37" bestFit="1" customWidth="1"/>
    <col min="9118" max="9118" width="11.7109375" style="37" bestFit="1" customWidth="1"/>
    <col min="9119" max="9119" width="10.7109375" style="37" bestFit="1" customWidth="1"/>
    <col min="9120" max="9120" width="10" style="37" bestFit="1" customWidth="1"/>
    <col min="9121" max="9121" width="11.7109375" style="37" bestFit="1" customWidth="1"/>
    <col min="9122" max="9125" width="9.140625" style="37" customWidth="1"/>
    <col min="9126" max="9126" width="11.7109375" style="37" customWidth="1"/>
    <col min="9127" max="9131" width="9.140625" style="37" customWidth="1"/>
    <col min="9132" max="9132" width="17" style="37" bestFit="1" customWidth="1"/>
    <col min="9133" max="9139" width="9.140625" style="37" customWidth="1"/>
    <col min="9140" max="9140" width="11.7109375" style="37" bestFit="1" customWidth="1"/>
    <col min="9141" max="9142" width="9.140625" style="37" customWidth="1"/>
    <col min="9143" max="9143" width="9" style="37" bestFit="1" customWidth="1"/>
    <col min="9144" max="9146" width="9.140625" style="37" customWidth="1"/>
    <col min="9147" max="9147" width="9" style="37" bestFit="1" customWidth="1"/>
    <col min="9148" max="9148" width="9.140625" style="37" customWidth="1"/>
    <col min="9149" max="9149" width="14" style="37" customWidth="1"/>
    <col min="9150" max="9150" width="9.42578125" style="37" bestFit="1" customWidth="1"/>
    <col min="9151" max="9151" width="9.7109375" style="37" bestFit="1" customWidth="1"/>
    <col min="9152" max="9154" width="9.140625" style="37" customWidth="1"/>
    <col min="9155" max="9155" width="9" style="37" bestFit="1" customWidth="1"/>
    <col min="9156" max="9157" width="9.140625" style="37" customWidth="1"/>
    <col min="9158" max="9158" width="10" style="37" bestFit="1" customWidth="1"/>
    <col min="9159" max="9163" width="9.140625" style="37" customWidth="1"/>
    <col min="9164" max="9165" width="9.140625" style="37" bestFit="1" customWidth="1"/>
    <col min="9166" max="9169" width="9.140625" style="37" customWidth="1"/>
    <col min="9170" max="9170" width="9.28515625" style="37" customWidth="1"/>
    <col min="9171" max="9173" width="10.140625" style="37" customWidth="1"/>
    <col min="9174" max="9174" width="9.7109375" style="37" customWidth="1"/>
    <col min="9175" max="9175" width="10" style="37" bestFit="1" customWidth="1"/>
    <col min="9176" max="9185" width="11.7109375" style="37" bestFit="1" customWidth="1"/>
    <col min="9186" max="9186" width="10" style="37" bestFit="1" customWidth="1"/>
    <col min="9187" max="9187" width="11.7109375" style="37" bestFit="1" customWidth="1"/>
    <col min="9188" max="9189" width="10.7109375" style="37" bestFit="1" customWidth="1"/>
    <col min="9190" max="9190" width="9" style="37" bestFit="1" customWidth="1"/>
    <col min="9191" max="9191" width="11.7109375" style="37" bestFit="1" customWidth="1"/>
    <col min="9192" max="9192" width="10" style="37" bestFit="1" customWidth="1"/>
    <col min="9193" max="9194" width="10.7109375" style="37" bestFit="1" customWidth="1"/>
    <col min="9195" max="9195" width="11.7109375" style="37" bestFit="1" customWidth="1"/>
    <col min="9196" max="9196" width="10.7109375" style="37" bestFit="1" customWidth="1"/>
    <col min="9197" max="9197" width="11.7109375" style="37" bestFit="1" customWidth="1"/>
    <col min="9198" max="9198" width="10" style="37" bestFit="1" customWidth="1"/>
    <col min="9199" max="9199" width="11.7109375" style="37" bestFit="1" customWidth="1"/>
    <col min="9200" max="9200" width="10.7109375" style="37" bestFit="1" customWidth="1"/>
    <col min="9201" max="9201" width="11.7109375" style="37" bestFit="1" customWidth="1"/>
    <col min="9202" max="9202" width="10.7109375" style="37" bestFit="1" customWidth="1"/>
    <col min="9203" max="9205" width="11.7109375" style="37" bestFit="1" customWidth="1"/>
    <col min="9206" max="9206" width="9.140625" style="37" customWidth="1"/>
    <col min="9207" max="9207" width="11.7109375" style="37" bestFit="1" customWidth="1"/>
    <col min="9208" max="9208" width="9.7109375" style="37" customWidth="1"/>
    <col min="9209" max="9209" width="10.42578125" style="37" customWidth="1"/>
    <col min="9210" max="9210" width="11.28515625" style="37" customWidth="1"/>
    <col min="9211" max="9212" width="9.140625" style="37" customWidth="1"/>
    <col min="9213" max="9213" width="9.7109375" style="37" customWidth="1"/>
    <col min="9214" max="9214" width="9.7109375" style="37" bestFit="1" customWidth="1"/>
    <col min="9215" max="9216" width="10.42578125" style="37" bestFit="1" customWidth="1"/>
    <col min="9217" max="9217" width="12.28515625" style="37" bestFit="1" customWidth="1"/>
    <col min="9218" max="9218" width="15.85546875" style="37" customWidth="1"/>
    <col min="9219" max="9308" width="9.140625" style="37"/>
    <col min="9309" max="9309" width="7.85546875" style="37" customWidth="1"/>
    <col min="9310" max="9310" width="35.28515625" style="37" customWidth="1"/>
    <col min="9311" max="9311" width="10.85546875" style="37" bestFit="1" customWidth="1"/>
    <col min="9312" max="9312" width="9.5703125" style="37" customWidth="1"/>
    <col min="9313" max="9313" width="12.140625" style="37" customWidth="1"/>
    <col min="9314" max="9314" width="10.7109375" style="37" bestFit="1" customWidth="1"/>
    <col min="9315" max="9316" width="9.140625" style="37" customWidth="1"/>
    <col min="9317" max="9317" width="9.85546875" style="37" bestFit="1" customWidth="1"/>
    <col min="9318" max="9319" width="10" style="37" bestFit="1" customWidth="1"/>
    <col min="9320" max="9320" width="11.5703125" style="37" customWidth="1"/>
    <col min="9321" max="9321" width="9.28515625" style="37" customWidth="1"/>
    <col min="9322" max="9322" width="10" style="37" bestFit="1" customWidth="1"/>
    <col min="9323" max="9323" width="11.7109375" style="37" bestFit="1" customWidth="1"/>
    <col min="9324" max="9324" width="10.7109375" style="37" customWidth="1"/>
    <col min="9325" max="9325" width="11.7109375" style="37" bestFit="1" customWidth="1"/>
    <col min="9326" max="9326" width="10.7109375" style="37" customWidth="1"/>
    <col min="9327" max="9327" width="10" style="37" bestFit="1" customWidth="1"/>
    <col min="9328" max="9332" width="11.7109375" style="37" bestFit="1" customWidth="1"/>
    <col min="9333" max="9333" width="14" style="37" customWidth="1"/>
    <col min="9334" max="9335" width="11.7109375" style="37" bestFit="1" customWidth="1"/>
    <col min="9336" max="9336" width="9.5703125" style="37" customWidth="1"/>
    <col min="9337" max="9337" width="12.7109375" style="37" bestFit="1" customWidth="1"/>
    <col min="9338" max="9338" width="9.140625" style="37" customWidth="1"/>
    <col min="9339" max="9339" width="11.7109375" style="37" bestFit="1" customWidth="1"/>
    <col min="9340" max="9340" width="9.140625" style="37" customWidth="1"/>
    <col min="9341" max="9341" width="11.7109375" style="37" bestFit="1" customWidth="1"/>
    <col min="9342" max="9342" width="9.140625" style="37" customWidth="1"/>
    <col min="9343" max="9343" width="9.85546875" style="37" bestFit="1" customWidth="1"/>
    <col min="9344" max="9349" width="9.140625" style="37" customWidth="1"/>
    <col min="9350" max="9350" width="10.5703125" style="37" customWidth="1"/>
    <col min="9351" max="9351" width="10.140625" style="37" customWidth="1"/>
    <col min="9352" max="9352" width="10.7109375" style="37" bestFit="1" customWidth="1"/>
    <col min="9353" max="9354" width="9.140625" style="37" customWidth="1"/>
    <col min="9355" max="9355" width="10.7109375" style="37" bestFit="1" customWidth="1"/>
    <col min="9356" max="9356" width="9.140625" style="37" customWidth="1"/>
    <col min="9357" max="9357" width="11.7109375" style="37" bestFit="1" customWidth="1"/>
    <col min="9358" max="9358" width="10.7109375" style="37" bestFit="1" customWidth="1"/>
    <col min="9359" max="9359" width="9.7109375" style="37" bestFit="1" customWidth="1"/>
    <col min="9360" max="9360" width="9.140625" style="37" customWidth="1"/>
    <col min="9361" max="9361" width="11.7109375" style="37" bestFit="1" customWidth="1"/>
    <col min="9362" max="9362" width="10" style="37" bestFit="1" customWidth="1"/>
    <col min="9363" max="9363" width="9.140625" style="37" customWidth="1"/>
    <col min="9364" max="9366" width="11.7109375" style="37" bestFit="1" customWidth="1"/>
    <col min="9367" max="9367" width="10" style="37" bestFit="1" customWidth="1"/>
    <col min="9368" max="9368" width="9.140625" style="37" customWidth="1"/>
    <col min="9369" max="9369" width="11.7109375" style="37" bestFit="1" customWidth="1"/>
    <col min="9370" max="9370" width="9.140625" style="37" customWidth="1"/>
    <col min="9371" max="9372" width="11.7109375" style="37" bestFit="1" customWidth="1"/>
    <col min="9373" max="9373" width="9.7109375" style="37" bestFit="1" customWidth="1"/>
    <col min="9374" max="9374" width="11.7109375" style="37" bestFit="1" customWidth="1"/>
    <col min="9375" max="9375" width="10.7109375" style="37" bestFit="1" customWidth="1"/>
    <col min="9376" max="9376" width="10" style="37" bestFit="1" customWidth="1"/>
    <col min="9377" max="9377" width="11.7109375" style="37" bestFit="1" customWidth="1"/>
    <col min="9378" max="9381" width="9.140625" style="37" customWidth="1"/>
    <col min="9382" max="9382" width="11.7109375" style="37" customWidth="1"/>
    <col min="9383" max="9387" width="9.140625" style="37" customWidth="1"/>
    <col min="9388" max="9388" width="17" style="37" bestFit="1" customWidth="1"/>
    <col min="9389" max="9395" width="9.140625" style="37" customWidth="1"/>
    <col min="9396" max="9396" width="11.7109375" style="37" bestFit="1" customWidth="1"/>
    <col min="9397" max="9398" width="9.140625" style="37" customWidth="1"/>
    <col min="9399" max="9399" width="9" style="37" bestFit="1" customWidth="1"/>
    <col min="9400" max="9402" width="9.140625" style="37" customWidth="1"/>
    <col min="9403" max="9403" width="9" style="37" bestFit="1" customWidth="1"/>
    <col min="9404" max="9404" width="9.140625" style="37" customWidth="1"/>
    <col min="9405" max="9405" width="14" style="37" customWidth="1"/>
    <col min="9406" max="9406" width="9.42578125" style="37" bestFit="1" customWidth="1"/>
    <col min="9407" max="9407" width="9.7109375" style="37" bestFit="1" customWidth="1"/>
    <col min="9408" max="9410" width="9.140625" style="37" customWidth="1"/>
    <col min="9411" max="9411" width="9" style="37" bestFit="1" customWidth="1"/>
    <col min="9412" max="9413" width="9.140625" style="37" customWidth="1"/>
    <col min="9414" max="9414" width="10" style="37" bestFit="1" customWidth="1"/>
    <col min="9415" max="9419" width="9.140625" style="37" customWidth="1"/>
    <col min="9420" max="9421" width="9.140625" style="37" bestFit="1" customWidth="1"/>
    <col min="9422" max="9425" width="9.140625" style="37" customWidth="1"/>
    <col min="9426" max="9426" width="9.28515625" style="37" customWidth="1"/>
    <col min="9427" max="9429" width="10.140625" style="37" customWidth="1"/>
    <col min="9430" max="9430" width="9.7109375" style="37" customWidth="1"/>
    <col min="9431" max="9431" width="10" style="37" bestFit="1" customWidth="1"/>
    <col min="9432" max="9441" width="11.7109375" style="37" bestFit="1" customWidth="1"/>
    <col min="9442" max="9442" width="10" style="37" bestFit="1" customWidth="1"/>
    <col min="9443" max="9443" width="11.7109375" style="37" bestFit="1" customWidth="1"/>
    <col min="9444" max="9445" width="10.7109375" style="37" bestFit="1" customWidth="1"/>
    <col min="9446" max="9446" width="9" style="37" bestFit="1" customWidth="1"/>
    <col min="9447" max="9447" width="11.7109375" style="37" bestFit="1" customWidth="1"/>
    <col min="9448" max="9448" width="10" style="37" bestFit="1" customWidth="1"/>
    <col min="9449" max="9450" width="10.7109375" style="37" bestFit="1" customWidth="1"/>
    <col min="9451" max="9451" width="11.7109375" style="37" bestFit="1" customWidth="1"/>
    <col min="9452" max="9452" width="10.7109375" style="37" bestFit="1" customWidth="1"/>
    <col min="9453" max="9453" width="11.7109375" style="37" bestFit="1" customWidth="1"/>
    <col min="9454" max="9454" width="10" style="37" bestFit="1" customWidth="1"/>
    <col min="9455" max="9455" width="11.7109375" style="37" bestFit="1" customWidth="1"/>
    <col min="9456" max="9456" width="10.7109375" style="37" bestFit="1" customWidth="1"/>
    <col min="9457" max="9457" width="11.7109375" style="37" bestFit="1" customWidth="1"/>
    <col min="9458" max="9458" width="10.7109375" style="37" bestFit="1" customWidth="1"/>
    <col min="9459" max="9461" width="11.7109375" style="37" bestFit="1" customWidth="1"/>
    <col min="9462" max="9462" width="9.140625" style="37" customWidth="1"/>
    <col min="9463" max="9463" width="11.7109375" style="37" bestFit="1" customWidth="1"/>
    <col min="9464" max="9464" width="9.7109375" style="37" customWidth="1"/>
    <col min="9465" max="9465" width="10.42578125" style="37" customWidth="1"/>
    <col min="9466" max="9466" width="11.28515625" style="37" customWidth="1"/>
    <col min="9467" max="9468" width="9.140625" style="37" customWidth="1"/>
    <col min="9469" max="9469" width="9.7109375" style="37" customWidth="1"/>
    <col min="9470" max="9470" width="9.7109375" style="37" bestFit="1" customWidth="1"/>
    <col min="9471" max="9472" width="10.42578125" style="37" bestFit="1" customWidth="1"/>
    <col min="9473" max="9473" width="12.28515625" style="37" bestFit="1" customWidth="1"/>
    <col min="9474" max="9474" width="15.85546875" style="37" customWidth="1"/>
    <col min="9475" max="9564" width="9.140625" style="37"/>
    <col min="9565" max="9565" width="7.85546875" style="37" customWidth="1"/>
    <col min="9566" max="9566" width="35.28515625" style="37" customWidth="1"/>
    <col min="9567" max="9567" width="10.85546875" style="37" bestFit="1" customWidth="1"/>
    <col min="9568" max="9568" width="9.5703125" style="37" customWidth="1"/>
    <col min="9569" max="9569" width="12.140625" style="37" customWidth="1"/>
    <col min="9570" max="9570" width="10.7109375" style="37" bestFit="1" customWidth="1"/>
    <col min="9571" max="9572" width="9.140625" style="37" customWidth="1"/>
    <col min="9573" max="9573" width="9.85546875" style="37" bestFit="1" customWidth="1"/>
    <col min="9574" max="9575" width="10" style="37" bestFit="1" customWidth="1"/>
    <col min="9576" max="9576" width="11.5703125" style="37" customWidth="1"/>
    <col min="9577" max="9577" width="9.28515625" style="37" customWidth="1"/>
    <col min="9578" max="9578" width="10" style="37" bestFit="1" customWidth="1"/>
    <col min="9579" max="9579" width="11.7109375" style="37" bestFit="1" customWidth="1"/>
    <col min="9580" max="9580" width="10.7109375" style="37" customWidth="1"/>
    <col min="9581" max="9581" width="11.7109375" style="37" bestFit="1" customWidth="1"/>
    <col min="9582" max="9582" width="10.7109375" style="37" customWidth="1"/>
    <col min="9583" max="9583" width="10" style="37" bestFit="1" customWidth="1"/>
    <col min="9584" max="9588" width="11.7109375" style="37" bestFit="1" customWidth="1"/>
    <col min="9589" max="9589" width="14" style="37" customWidth="1"/>
    <col min="9590" max="9591" width="11.7109375" style="37" bestFit="1" customWidth="1"/>
    <col min="9592" max="9592" width="9.5703125" style="37" customWidth="1"/>
    <col min="9593" max="9593" width="12.7109375" style="37" bestFit="1" customWidth="1"/>
    <col min="9594" max="9594" width="9.140625" style="37" customWidth="1"/>
    <col min="9595" max="9595" width="11.7109375" style="37" bestFit="1" customWidth="1"/>
    <col min="9596" max="9596" width="9.140625" style="37" customWidth="1"/>
    <col min="9597" max="9597" width="11.7109375" style="37" bestFit="1" customWidth="1"/>
    <col min="9598" max="9598" width="9.140625" style="37" customWidth="1"/>
    <col min="9599" max="9599" width="9.85546875" style="37" bestFit="1" customWidth="1"/>
    <col min="9600" max="9605" width="9.140625" style="37" customWidth="1"/>
    <col min="9606" max="9606" width="10.5703125" style="37" customWidth="1"/>
    <col min="9607" max="9607" width="10.140625" style="37" customWidth="1"/>
    <col min="9608" max="9608" width="10.7109375" style="37" bestFit="1" customWidth="1"/>
    <col min="9609" max="9610" width="9.140625" style="37" customWidth="1"/>
    <col min="9611" max="9611" width="10.7109375" style="37" bestFit="1" customWidth="1"/>
    <col min="9612" max="9612" width="9.140625" style="37" customWidth="1"/>
    <col min="9613" max="9613" width="11.7109375" style="37" bestFit="1" customWidth="1"/>
    <col min="9614" max="9614" width="10.7109375" style="37" bestFit="1" customWidth="1"/>
    <col min="9615" max="9615" width="9.7109375" style="37" bestFit="1" customWidth="1"/>
    <col min="9616" max="9616" width="9.140625" style="37" customWidth="1"/>
    <col min="9617" max="9617" width="11.7109375" style="37" bestFit="1" customWidth="1"/>
    <col min="9618" max="9618" width="10" style="37" bestFit="1" customWidth="1"/>
    <col min="9619" max="9619" width="9.140625" style="37" customWidth="1"/>
    <col min="9620" max="9622" width="11.7109375" style="37" bestFit="1" customWidth="1"/>
    <col min="9623" max="9623" width="10" style="37" bestFit="1" customWidth="1"/>
    <col min="9624" max="9624" width="9.140625" style="37" customWidth="1"/>
    <col min="9625" max="9625" width="11.7109375" style="37" bestFit="1" customWidth="1"/>
    <col min="9626" max="9626" width="9.140625" style="37" customWidth="1"/>
    <col min="9627" max="9628" width="11.7109375" style="37" bestFit="1" customWidth="1"/>
    <col min="9629" max="9629" width="9.7109375" style="37" bestFit="1" customWidth="1"/>
    <col min="9630" max="9630" width="11.7109375" style="37" bestFit="1" customWidth="1"/>
    <col min="9631" max="9631" width="10.7109375" style="37" bestFit="1" customWidth="1"/>
    <col min="9632" max="9632" width="10" style="37" bestFit="1" customWidth="1"/>
    <col min="9633" max="9633" width="11.7109375" style="37" bestFit="1" customWidth="1"/>
    <col min="9634" max="9637" width="9.140625" style="37" customWidth="1"/>
    <col min="9638" max="9638" width="11.7109375" style="37" customWidth="1"/>
    <col min="9639" max="9643" width="9.140625" style="37" customWidth="1"/>
    <col min="9644" max="9644" width="17" style="37" bestFit="1" customWidth="1"/>
    <col min="9645" max="9651" width="9.140625" style="37" customWidth="1"/>
    <col min="9652" max="9652" width="11.7109375" style="37" bestFit="1" customWidth="1"/>
    <col min="9653" max="9654" width="9.140625" style="37" customWidth="1"/>
    <col min="9655" max="9655" width="9" style="37" bestFit="1" customWidth="1"/>
    <col min="9656" max="9658" width="9.140625" style="37" customWidth="1"/>
    <col min="9659" max="9659" width="9" style="37" bestFit="1" customWidth="1"/>
    <col min="9660" max="9660" width="9.140625" style="37" customWidth="1"/>
    <col min="9661" max="9661" width="14" style="37" customWidth="1"/>
    <col min="9662" max="9662" width="9.42578125" style="37" bestFit="1" customWidth="1"/>
    <col min="9663" max="9663" width="9.7109375" style="37" bestFit="1" customWidth="1"/>
    <col min="9664" max="9666" width="9.140625" style="37" customWidth="1"/>
    <col min="9667" max="9667" width="9" style="37" bestFit="1" customWidth="1"/>
    <col min="9668" max="9669" width="9.140625" style="37" customWidth="1"/>
    <col min="9670" max="9670" width="10" style="37" bestFit="1" customWidth="1"/>
    <col min="9671" max="9675" width="9.140625" style="37" customWidth="1"/>
    <col min="9676" max="9677" width="9.140625" style="37" bestFit="1" customWidth="1"/>
    <col min="9678" max="9681" width="9.140625" style="37" customWidth="1"/>
    <col min="9682" max="9682" width="9.28515625" style="37" customWidth="1"/>
    <col min="9683" max="9685" width="10.140625" style="37" customWidth="1"/>
    <col min="9686" max="9686" width="9.7109375" style="37" customWidth="1"/>
    <col min="9687" max="9687" width="10" style="37" bestFit="1" customWidth="1"/>
    <col min="9688" max="9697" width="11.7109375" style="37" bestFit="1" customWidth="1"/>
    <col min="9698" max="9698" width="10" style="37" bestFit="1" customWidth="1"/>
    <col min="9699" max="9699" width="11.7109375" style="37" bestFit="1" customWidth="1"/>
    <col min="9700" max="9701" width="10.7109375" style="37" bestFit="1" customWidth="1"/>
    <col min="9702" max="9702" width="9" style="37" bestFit="1" customWidth="1"/>
    <col min="9703" max="9703" width="11.7109375" style="37" bestFit="1" customWidth="1"/>
    <col min="9704" max="9704" width="10" style="37" bestFit="1" customWidth="1"/>
    <col min="9705" max="9706" width="10.7109375" style="37" bestFit="1" customWidth="1"/>
    <col min="9707" max="9707" width="11.7109375" style="37" bestFit="1" customWidth="1"/>
    <col min="9708" max="9708" width="10.7109375" style="37" bestFit="1" customWidth="1"/>
    <col min="9709" max="9709" width="11.7109375" style="37" bestFit="1" customWidth="1"/>
    <col min="9710" max="9710" width="10" style="37" bestFit="1" customWidth="1"/>
    <col min="9711" max="9711" width="11.7109375" style="37" bestFit="1" customWidth="1"/>
    <col min="9712" max="9712" width="10.7109375" style="37" bestFit="1" customWidth="1"/>
    <col min="9713" max="9713" width="11.7109375" style="37" bestFit="1" customWidth="1"/>
    <col min="9714" max="9714" width="10.7109375" style="37" bestFit="1" customWidth="1"/>
    <col min="9715" max="9717" width="11.7109375" style="37" bestFit="1" customWidth="1"/>
    <col min="9718" max="9718" width="9.140625" style="37" customWidth="1"/>
    <col min="9719" max="9719" width="11.7109375" style="37" bestFit="1" customWidth="1"/>
    <col min="9720" max="9720" width="9.7109375" style="37" customWidth="1"/>
    <col min="9721" max="9721" width="10.42578125" style="37" customWidth="1"/>
    <col min="9722" max="9722" width="11.28515625" style="37" customWidth="1"/>
    <col min="9723" max="9724" width="9.140625" style="37" customWidth="1"/>
    <col min="9725" max="9725" width="9.7109375" style="37" customWidth="1"/>
    <col min="9726" max="9726" width="9.7109375" style="37" bestFit="1" customWidth="1"/>
    <col min="9727" max="9728" width="10.42578125" style="37" bestFit="1" customWidth="1"/>
    <col min="9729" max="9729" width="12.28515625" style="37" bestFit="1" customWidth="1"/>
    <col min="9730" max="9730" width="15.85546875" style="37" customWidth="1"/>
    <col min="9731" max="9820" width="9.140625" style="37"/>
    <col min="9821" max="9821" width="7.85546875" style="37" customWidth="1"/>
    <col min="9822" max="9822" width="35.28515625" style="37" customWidth="1"/>
    <col min="9823" max="9823" width="10.85546875" style="37" bestFit="1" customWidth="1"/>
    <col min="9824" max="9824" width="9.5703125" style="37" customWidth="1"/>
    <col min="9825" max="9825" width="12.140625" style="37" customWidth="1"/>
    <col min="9826" max="9826" width="10.7109375" style="37" bestFit="1" customWidth="1"/>
    <col min="9827" max="9828" width="9.140625" style="37" customWidth="1"/>
    <col min="9829" max="9829" width="9.85546875" style="37" bestFit="1" customWidth="1"/>
    <col min="9830" max="9831" width="10" style="37" bestFit="1" customWidth="1"/>
    <col min="9832" max="9832" width="11.5703125" style="37" customWidth="1"/>
    <col min="9833" max="9833" width="9.28515625" style="37" customWidth="1"/>
    <col min="9834" max="9834" width="10" style="37" bestFit="1" customWidth="1"/>
    <col min="9835" max="9835" width="11.7109375" style="37" bestFit="1" customWidth="1"/>
    <col min="9836" max="9836" width="10.7109375" style="37" customWidth="1"/>
    <col min="9837" max="9837" width="11.7109375" style="37" bestFit="1" customWidth="1"/>
    <col min="9838" max="9838" width="10.7109375" style="37" customWidth="1"/>
    <col min="9839" max="9839" width="10" style="37" bestFit="1" customWidth="1"/>
    <col min="9840" max="9844" width="11.7109375" style="37" bestFit="1" customWidth="1"/>
    <col min="9845" max="9845" width="14" style="37" customWidth="1"/>
    <col min="9846" max="9847" width="11.7109375" style="37" bestFit="1" customWidth="1"/>
    <col min="9848" max="9848" width="9.5703125" style="37" customWidth="1"/>
    <col min="9849" max="9849" width="12.7109375" style="37" bestFit="1" customWidth="1"/>
    <col min="9850" max="9850" width="9.140625" style="37" customWidth="1"/>
    <col min="9851" max="9851" width="11.7109375" style="37" bestFit="1" customWidth="1"/>
    <col min="9852" max="9852" width="9.140625" style="37" customWidth="1"/>
    <col min="9853" max="9853" width="11.7109375" style="37" bestFit="1" customWidth="1"/>
    <col min="9854" max="9854" width="9.140625" style="37" customWidth="1"/>
    <col min="9855" max="9855" width="9.85546875" style="37" bestFit="1" customWidth="1"/>
    <col min="9856" max="9861" width="9.140625" style="37" customWidth="1"/>
    <col min="9862" max="9862" width="10.5703125" style="37" customWidth="1"/>
    <col min="9863" max="9863" width="10.140625" style="37" customWidth="1"/>
    <col min="9864" max="9864" width="10.7109375" style="37" bestFit="1" customWidth="1"/>
    <col min="9865" max="9866" width="9.140625" style="37" customWidth="1"/>
    <col min="9867" max="9867" width="10.7109375" style="37" bestFit="1" customWidth="1"/>
    <col min="9868" max="9868" width="9.140625" style="37" customWidth="1"/>
    <col min="9869" max="9869" width="11.7109375" style="37" bestFit="1" customWidth="1"/>
    <col min="9870" max="9870" width="10.7109375" style="37" bestFit="1" customWidth="1"/>
    <col min="9871" max="9871" width="9.7109375" style="37" bestFit="1" customWidth="1"/>
    <col min="9872" max="9872" width="9.140625" style="37" customWidth="1"/>
    <col min="9873" max="9873" width="11.7109375" style="37" bestFit="1" customWidth="1"/>
    <col min="9874" max="9874" width="10" style="37" bestFit="1" customWidth="1"/>
    <col min="9875" max="9875" width="9.140625" style="37" customWidth="1"/>
    <col min="9876" max="9878" width="11.7109375" style="37" bestFit="1" customWidth="1"/>
    <col min="9879" max="9879" width="10" style="37" bestFit="1" customWidth="1"/>
    <col min="9880" max="9880" width="9.140625" style="37" customWidth="1"/>
    <col min="9881" max="9881" width="11.7109375" style="37" bestFit="1" customWidth="1"/>
    <col min="9882" max="9882" width="9.140625" style="37" customWidth="1"/>
    <col min="9883" max="9884" width="11.7109375" style="37" bestFit="1" customWidth="1"/>
    <col min="9885" max="9885" width="9.7109375" style="37" bestFit="1" customWidth="1"/>
    <col min="9886" max="9886" width="11.7109375" style="37" bestFit="1" customWidth="1"/>
    <col min="9887" max="9887" width="10.7109375" style="37" bestFit="1" customWidth="1"/>
    <col min="9888" max="9888" width="10" style="37" bestFit="1" customWidth="1"/>
    <col min="9889" max="9889" width="11.7109375" style="37" bestFit="1" customWidth="1"/>
    <col min="9890" max="9893" width="9.140625" style="37" customWidth="1"/>
    <col min="9894" max="9894" width="11.7109375" style="37" customWidth="1"/>
    <col min="9895" max="9899" width="9.140625" style="37" customWidth="1"/>
    <col min="9900" max="9900" width="17" style="37" bestFit="1" customWidth="1"/>
    <col min="9901" max="9907" width="9.140625" style="37" customWidth="1"/>
    <col min="9908" max="9908" width="11.7109375" style="37" bestFit="1" customWidth="1"/>
    <col min="9909" max="9910" width="9.140625" style="37" customWidth="1"/>
    <col min="9911" max="9911" width="9" style="37" bestFit="1" customWidth="1"/>
    <col min="9912" max="9914" width="9.140625" style="37" customWidth="1"/>
    <col min="9915" max="9915" width="9" style="37" bestFit="1" customWidth="1"/>
    <col min="9916" max="9916" width="9.140625" style="37" customWidth="1"/>
    <col min="9917" max="9917" width="14" style="37" customWidth="1"/>
    <col min="9918" max="9918" width="9.42578125" style="37" bestFit="1" customWidth="1"/>
    <col min="9919" max="9919" width="9.7109375" style="37" bestFit="1" customWidth="1"/>
    <col min="9920" max="9922" width="9.140625" style="37" customWidth="1"/>
    <col min="9923" max="9923" width="9" style="37" bestFit="1" customWidth="1"/>
    <col min="9924" max="9925" width="9.140625" style="37" customWidth="1"/>
    <col min="9926" max="9926" width="10" style="37" bestFit="1" customWidth="1"/>
    <col min="9927" max="9931" width="9.140625" style="37" customWidth="1"/>
    <col min="9932" max="9933" width="9.140625" style="37" bestFit="1" customWidth="1"/>
    <col min="9934" max="9937" width="9.140625" style="37" customWidth="1"/>
    <col min="9938" max="9938" width="9.28515625" style="37" customWidth="1"/>
    <col min="9939" max="9941" width="10.140625" style="37" customWidth="1"/>
    <col min="9942" max="9942" width="9.7109375" style="37" customWidth="1"/>
    <col min="9943" max="9943" width="10" style="37" bestFit="1" customWidth="1"/>
    <col min="9944" max="9953" width="11.7109375" style="37" bestFit="1" customWidth="1"/>
    <col min="9954" max="9954" width="10" style="37" bestFit="1" customWidth="1"/>
    <col min="9955" max="9955" width="11.7109375" style="37" bestFit="1" customWidth="1"/>
    <col min="9956" max="9957" width="10.7109375" style="37" bestFit="1" customWidth="1"/>
    <col min="9958" max="9958" width="9" style="37" bestFit="1" customWidth="1"/>
    <col min="9959" max="9959" width="11.7109375" style="37" bestFit="1" customWidth="1"/>
    <col min="9960" max="9960" width="10" style="37" bestFit="1" customWidth="1"/>
    <col min="9961" max="9962" width="10.7109375" style="37" bestFit="1" customWidth="1"/>
    <col min="9963" max="9963" width="11.7109375" style="37" bestFit="1" customWidth="1"/>
    <col min="9964" max="9964" width="10.7109375" style="37" bestFit="1" customWidth="1"/>
    <col min="9965" max="9965" width="11.7109375" style="37" bestFit="1" customWidth="1"/>
    <col min="9966" max="9966" width="10" style="37" bestFit="1" customWidth="1"/>
    <col min="9967" max="9967" width="11.7109375" style="37" bestFit="1" customWidth="1"/>
    <col min="9968" max="9968" width="10.7109375" style="37" bestFit="1" customWidth="1"/>
    <col min="9969" max="9969" width="11.7109375" style="37" bestFit="1" customWidth="1"/>
    <col min="9970" max="9970" width="10.7109375" style="37" bestFit="1" customWidth="1"/>
    <col min="9971" max="9973" width="11.7109375" style="37" bestFit="1" customWidth="1"/>
    <col min="9974" max="9974" width="9.140625" style="37" customWidth="1"/>
    <col min="9975" max="9975" width="11.7109375" style="37" bestFit="1" customWidth="1"/>
    <col min="9976" max="9976" width="9.7109375" style="37" customWidth="1"/>
    <col min="9977" max="9977" width="10.42578125" style="37" customWidth="1"/>
    <col min="9978" max="9978" width="11.28515625" style="37" customWidth="1"/>
    <col min="9979" max="9980" width="9.140625" style="37" customWidth="1"/>
    <col min="9981" max="9981" width="9.7109375" style="37" customWidth="1"/>
    <col min="9982" max="9982" width="9.7109375" style="37" bestFit="1" customWidth="1"/>
    <col min="9983" max="9984" width="10.42578125" style="37" bestFit="1" customWidth="1"/>
    <col min="9985" max="9985" width="12.28515625" style="37" bestFit="1" customWidth="1"/>
    <col min="9986" max="9986" width="15.85546875" style="37" customWidth="1"/>
    <col min="9987" max="10076" width="9.140625" style="37"/>
    <col min="10077" max="10077" width="7.85546875" style="37" customWidth="1"/>
    <col min="10078" max="10078" width="35.28515625" style="37" customWidth="1"/>
    <col min="10079" max="10079" width="10.85546875" style="37" bestFit="1" customWidth="1"/>
    <col min="10080" max="10080" width="9.5703125" style="37" customWidth="1"/>
    <col min="10081" max="10081" width="12.140625" style="37" customWidth="1"/>
    <col min="10082" max="10082" width="10.7109375" style="37" bestFit="1" customWidth="1"/>
    <col min="10083" max="10084" width="9.140625" style="37" customWidth="1"/>
    <col min="10085" max="10085" width="9.85546875" style="37" bestFit="1" customWidth="1"/>
    <col min="10086" max="10087" width="10" style="37" bestFit="1" customWidth="1"/>
    <col min="10088" max="10088" width="11.5703125" style="37" customWidth="1"/>
    <col min="10089" max="10089" width="9.28515625" style="37" customWidth="1"/>
    <col min="10090" max="10090" width="10" style="37" bestFit="1" customWidth="1"/>
    <col min="10091" max="10091" width="11.7109375" style="37" bestFit="1" customWidth="1"/>
    <col min="10092" max="10092" width="10.7109375" style="37" customWidth="1"/>
    <col min="10093" max="10093" width="11.7109375" style="37" bestFit="1" customWidth="1"/>
    <col min="10094" max="10094" width="10.7109375" style="37" customWidth="1"/>
    <col min="10095" max="10095" width="10" style="37" bestFit="1" customWidth="1"/>
    <col min="10096" max="10100" width="11.7109375" style="37" bestFit="1" customWidth="1"/>
    <col min="10101" max="10101" width="14" style="37" customWidth="1"/>
    <col min="10102" max="10103" width="11.7109375" style="37" bestFit="1" customWidth="1"/>
    <col min="10104" max="10104" width="9.5703125" style="37" customWidth="1"/>
    <col min="10105" max="10105" width="12.7109375" style="37" bestFit="1" customWidth="1"/>
    <col min="10106" max="10106" width="9.140625" style="37" customWidth="1"/>
    <col min="10107" max="10107" width="11.7109375" style="37" bestFit="1" customWidth="1"/>
    <col min="10108" max="10108" width="9.140625" style="37" customWidth="1"/>
    <col min="10109" max="10109" width="11.7109375" style="37" bestFit="1" customWidth="1"/>
    <col min="10110" max="10110" width="9.140625" style="37" customWidth="1"/>
    <col min="10111" max="10111" width="9.85546875" style="37" bestFit="1" customWidth="1"/>
    <col min="10112" max="10117" width="9.140625" style="37" customWidth="1"/>
    <col min="10118" max="10118" width="10.5703125" style="37" customWidth="1"/>
    <col min="10119" max="10119" width="10.140625" style="37" customWidth="1"/>
    <col min="10120" max="10120" width="10.7109375" style="37" bestFit="1" customWidth="1"/>
    <col min="10121" max="10122" width="9.140625" style="37" customWidth="1"/>
    <col min="10123" max="10123" width="10.7109375" style="37" bestFit="1" customWidth="1"/>
    <col min="10124" max="10124" width="9.140625" style="37" customWidth="1"/>
    <col min="10125" max="10125" width="11.7109375" style="37" bestFit="1" customWidth="1"/>
    <col min="10126" max="10126" width="10.7109375" style="37" bestFit="1" customWidth="1"/>
    <col min="10127" max="10127" width="9.7109375" style="37" bestFit="1" customWidth="1"/>
    <col min="10128" max="10128" width="9.140625" style="37" customWidth="1"/>
    <col min="10129" max="10129" width="11.7109375" style="37" bestFit="1" customWidth="1"/>
    <col min="10130" max="10130" width="10" style="37" bestFit="1" customWidth="1"/>
    <col min="10131" max="10131" width="9.140625" style="37" customWidth="1"/>
    <col min="10132" max="10134" width="11.7109375" style="37" bestFit="1" customWidth="1"/>
    <col min="10135" max="10135" width="10" style="37" bestFit="1" customWidth="1"/>
    <col min="10136" max="10136" width="9.140625" style="37" customWidth="1"/>
    <col min="10137" max="10137" width="11.7109375" style="37" bestFit="1" customWidth="1"/>
    <col min="10138" max="10138" width="9.140625" style="37" customWidth="1"/>
    <col min="10139" max="10140" width="11.7109375" style="37" bestFit="1" customWidth="1"/>
    <col min="10141" max="10141" width="9.7109375" style="37" bestFit="1" customWidth="1"/>
    <col min="10142" max="10142" width="11.7109375" style="37" bestFit="1" customWidth="1"/>
    <col min="10143" max="10143" width="10.7109375" style="37" bestFit="1" customWidth="1"/>
    <col min="10144" max="10144" width="10" style="37" bestFit="1" customWidth="1"/>
    <col min="10145" max="10145" width="11.7109375" style="37" bestFit="1" customWidth="1"/>
    <col min="10146" max="10149" width="9.140625" style="37" customWidth="1"/>
    <col min="10150" max="10150" width="11.7109375" style="37" customWidth="1"/>
    <col min="10151" max="10155" width="9.140625" style="37" customWidth="1"/>
    <col min="10156" max="10156" width="17" style="37" bestFit="1" customWidth="1"/>
    <col min="10157" max="10163" width="9.140625" style="37" customWidth="1"/>
    <col min="10164" max="10164" width="11.7109375" style="37" bestFit="1" customWidth="1"/>
    <col min="10165" max="10166" width="9.140625" style="37" customWidth="1"/>
    <col min="10167" max="10167" width="9" style="37" bestFit="1" customWidth="1"/>
    <col min="10168" max="10170" width="9.140625" style="37" customWidth="1"/>
    <col min="10171" max="10171" width="9" style="37" bestFit="1" customWidth="1"/>
    <col min="10172" max="10172" width="9.140625" style="37" customWidth="1"/>
    <col min="10173" max="10173" width="14" style="37" customWidth="1"/>
    <col min="10174" max="10174" width="9.42578125" style="37" bestFit="1" customWidth="1"/>
    <col min="10175" max="10175" width="9.7109375" style="37" bestFit="1" customWidth="1"/>
    <col min="10176" max="10178" width="9.140625" style="37" customWidth="1"/>
    <col min="10179" max="10179" width="9" style="37" bestFit="1" customWidth="1"/>
    <col min="10180" max="10181" width="9.140625" style="37" customWidth="1"/>
    <col min="10182" max="10182" width="10" style="37" bestFit="1" customWidth="1"/>
    <col min="10183" max="10187" width="9.140625" style="37" customWidth="1"/>
    <col min="10188" max="10189" width="9.140625" style="37" bestFit="1" customWidth="1"/>
    <col min="10190" max="10193" width="9.140625" style="37" customWidth="1"/>
    <col min="10194" max="10194" width="9.28515625" style="37" customWidth="1"/>
    <col min="10195" max="10197" width="10.140625" style="37" customWidth="1"/>
    <col min="10198" max="10198" width="9.7109375" style="37" customWidth="1"/>
    <col min="10199" max="10199" width="10" style="37" bestFit="1" customWidth="1"/>
    <col min="10200" max="10209" width="11.7109375" style="37" bestFit="1" customWidth="1"/>
    <col min="10210" max="10210" width="10" style="37" bestFit="1" customWidth="1"/>
    <col min="10211" max="10211" width="11.7109375" style="37" bestFit="1" customWidth="1"/>
    <col min="10212" max="10213" width="10.7109375" style="37" bestFit="1" customWidth="1"/>
    <col min="10214" max="10214" width="9" style="37" bestFit="1" customWidth="1"/>
    <col min="10215" max="10215" width="11.7109375" style="37" bestFit="1" customWidth="1"/>
    <col min="10216" max="10216" width="10" style="37" bestFit="1" customWidth="1"/>
    <col min="10217" max="10218" width="10.7109375" style="37" bestFit="1" customWidth="1"/>
    <col min="10219" max="10219" width="11.7109375" style="37" bestFit="1" customWidth="1"/>
    <col min="10220" max="10220" width="10.7109375" style="37" bestFit="1" customWidth="1"/>
    <col min="10221" max="10221" width="11.7109375" style="37" bestFit="1" customWidth="1"/>
    <col min="10222" max="10222" width="10" style="37" bestFit="1" customWidth="1"/>
    <col min="10223" max="10223" width="11.7109375" style="37" bestFit="1" customWidth="1"/>
    <col min="10224" max="10224" width="10.7109375" style="37" bestFit="1" customWidth="1"/>
    <col min="10225" max="10225" width="11.7109375" style="37" bestFit="1" customWidth="1"/>
    <col min="10226" max="10226" width="10.7109375" style="37" bestFit="1" customWidth="1"/>
    <col min="10227" max="10229" width="11.7109375" style="37" bestFit="1" customWidth="1"/>
    <col min="10230" max="10230" width="9.140625" style="37" customWidth="1"/>
    <col min="10231" max="10231" width="11.7109375" style="37" bestFit="1" customWidth="1"/>
    <col min="10232" max="10232" width="9.7109375" style="37" customWidth="1"/>
    <col min="10233" max="10233" width="10.42578125" style="37" customWidth="1"/>
    <col min="10234" max="10234" width="11.28515625" style="37" customWidth="1"/>
    <col min="10235" max="10236" width="9.140625" style="37" customWidth="1"/>
    <col min="10237" max="10237" width="9.7109375" style="37" customWidth="1"/>
    <col min="10238" max="10238" width="9.7109375" style="37" bestFit="1" customWidth="1"/>
    <col min="10239" max="10240" width="10.42578125" style="37" bestFit="1" customWidth="1"/>
    <col min="10241" max="10241" width="12.28515625" style="37" bestFit="1" customWidth="1"/>
    <col min="10242" max="10242" width="15.85546875" style="37" customWidth="1"/>
    <col min="10243" max="10332" width="9.140625" style="37"/>
    <col min="10333" max="10333" width="7.85546875" style="37" customWidth="1"/>
    <col min="10334" max="10334" width="35.28515625" style="37" customWidth="1"/>
    <col min="10335" max="10335" width="10.85546875" style="37" bestFit="1" customWidth="1"/>
    <col min="10336" max="10336" width="9.5703125" style="37" customWidth="1"/>
    <col min="10337" max="10337" width="12.140625" style="37" customWidth="1"/>
    <col min="10338" max="10338" width="10.7109375" style="37" bestFit="1" customWidth="1"/>
    <col min="10339" max="10340" width="9.140625" style="37" customWidth="1"/>
    <col min="10341" max="10341" width="9.85546875" style="37" bestFit="1" customWidth="1"/>
    <col min="10342" max="10343" width="10" style="37" bestFit="1" customWidth="1"/>
    <col min="10344" max="10344" width="11.5703125" style="37" customWidth="1"/>
    <col min="10345" max="10345" width="9.28515625" style="37" customWidth="1"/>
    <col min="10346" max="10346" width="10" style="37" bestFit="1" customWidth="1"/>
    <col min="10347" max="10347" width="11.7109375" style="37" bestFit="1" customWidth="1"/>
    <col min="10348" max="10348" width="10.7109375" style="37" customWidth="1"/>
    <col min="10349" max="10349" width="11.7109375" style="37" bestFit="1" customWidth="1"/>
    <col min="10350" max="10350" width="10.7109375" style="37" customWidth="1"/>
    <col min="10351" max="10351" width="10" style="37" bestFit="1" customWidth="1"/>
    <col min="10352" max="10356" width="11.7109375" style="37" bestFit="1" customWidth="1"/>
    <col min="10357" max="10357" width="14" style="37" customWidth="1"/>
    <col min="10358" max="10359" width="11.7109375" style="37" bestFit="1" customWidth="1"/>
    <col min="10360" max="10360" width="9.5703125" style="37" customWidth="1"/>
    <col min="10361" max="10361" width="12.7109375" style="37" bestFit="1" customWidth="1"/>
    <col min="10362" max="10362" width="9.140625" style="37" customWidth="1"/>
    <col min="10363" max="10363" width="11.7109375" style="37" bestFit="1" customWidth="1"/>
    <col min="10364" max="10364" width="9.140625" style="37" customWidth="1"/>
    <col min="10365" max="10365" width="11.7109375" style="37" bestFit="1" customWidth="1"/>
    <col min="10366" max="10366" width="9.140625" style="37" customWidth="1"/>
    <col min="10367" max="10367" width="9.85546875" style="37" bestFit="1" customWidth="1"/>
    <col min="10368" max="10373" width="9.140625" style="37" customWidth="1"/>
    <col min="10374" max="10374" width="10.5703125" style="37" customWidth="1"/>
    <col min="10375" max="10375" width="10.140625" style="37" customWidth="1"/>
    <col min="10376" max="10376" width="10.7109375" style="37" bestFit="1" customWidth="1"/>
    <col min="10377" max="10378" width="9.140625" style="37" customWidth="1"/>
    <col min="10379" max="10379" width="10.7109375" style="37" bestFit="1" customWidth="1"/>
    <col min="10380" max="10380" width="9.140625" style="37" customWidth="1"/>
    <col min="10381" max="10381" width="11.7109375" style="37" bestFit="1" customWidth="1"/>
    <col min="10382" max="10382" width="10.7109375" style="37" bestFit="1" customWidth="1"/>
    <col min="10383" max="10383" width="9.7109375" style="37" bestFit="1" customWidth="1"/>
    <col min="10384" max="10384" width="9.140625" style="37" customWidth="1"/>
    <col min="10385" max="10385" width="11.7109375" style="37" bestFit="1" customWidth="1"/>
    <col min="10386" max="10386" width="10" style="37" bestFit="1" customWidth="1"/>
    <col min="10387" max="10387" width="9.140625" style="37" customWidth="1"/>
    <col min="10388" max="10390" width="11.7109375" style="37" bestFit="1" customWidth="1"/>
    <col min="10391" max="10391" width="10" style="37" bestFit="1" customWidth="1"/>
    <col min="10392" max="10392" width="9.140625" style="37" customWidth="1"/>
    <col min="10393" max="10393" width="11.7109375" style="37" bestFit="1" customWidth="1"/>
    <col min="10394" max="10394" width="9.140625" style="37" customWidth="1"/>
    <col min="10395" max="10396" width="11.7109375" style="37" bestFit="1" customWidth="1"/>
    <col min="10397" max="10397" width="9.7109375" style="37" bestFit="1" customWidth="1"/>
    <col min="10398" max="10398" width="11.7109375" style="37" bestFit="1" customWidth="1"/>
    <col min="10399" max="10399" width="10.7109375" style="37" bestFit="1" customWidth="1"/>
    <col min="10400" max="10400" width="10" style="37" bestFit="1" customWidth="1"/>
    <col min="10401" max="10401" width="11.7109375" style="37" bestFit="1" customWidth="1"/>
    <col min="10402" max="10405" width="9.140625" style="37" customWidth="1"/>
    <col min="10406" max="10406" width="11.7109375" style="37" customWidth="1"/>
    <col min="10407" max="10411" width="9.140625" style="37" customWidth="1"/>
    <col min="10412" max="10412" width="17" style="37" bestFit="1" customWidth="1"/>
    <col min="10413" max="10419" width="9.140625" style="37" customWidth="1"/>
    <col min="10420" max="10420" width="11.7109375" style="37" bestFit="1" customWidth="1"/>
    <col min="10421" max="10422" width="9.140625" style="37" customWidth="1"/>
    <col min="10423" max="10423" width="9" style="37" bestFit="1" customWidth="1"/>
    <col min="10424" max="10426" width="9.140625" style="37" customWidth="1"/>
    <col min="10427" max="10427" width="9" style="37" bestFit="1" customWidth="1"/>
    <col min="10428" max="10428" width="9.140625" style="37" customWidth="1"/>
    <col min="10429" max="10429" width="14" style="37" customWidth="1"/>
    <col min="10430" max="10430" width="9.42578125" style="37" bestFit="1" customWidth="1"/>
    <col min="10431" max="10431" width="9.7109375" style="37" bestFit="1" customWidth="1"/>
    <col min="10432" max="10434" width="9.140625" style="37" customWidth="1"/>
    <col min="10435" max="10435" width="9" style="37" bestFit="1" customWidth="1"/>
    <col min="10436" max="10437" width="9.140625" style="37" customWidth="1"/>
    <col min="10438" max="10438" width="10" style="37" bestFit="1" customWidth="1"/>
    <col min="10439" max="10443" width="9.140625" style="37" customWidth="1"/>
    <col min="10444" max="10445" width="9.140625" style="37" bestFit="1" customWidth="1"/>
    <col min="10446" max="10449" width="9.140625" style="37" customWidth="1"/>
    <col min="10450" max="10450" width="9.28515625" style="37" customWidth="1"/>
    <col min="10451" max="10453" width="10.140625" style="37" customWidth="1"/>
    <col min="10454" max="10454" width="9.7109375" style="37" customWidth="1"/>
    <col min="10455" max="10455" width="10" style="37" bestFit="1" customWidth="1"/>
    <col min="10456" max="10465" width="11.7109375" style="37" bestFit="1" customWidth="1"/>
    <col min="10466" max="10466" width="10" style="37" bestFit="1" customWidth="1"/>
    <col min="10467" max="10467" width="11.7109375" style="37" bestFit="1" customWidth="1"/>
    <col min="10468" max="10469" width="10.7109375" style="37" bestFit="1" customWidth="1"/>
    <col min="10470" max="10470" width="9" style="37" bestFit="1" customWidth="1"/>
    <col min="10471" max="10471" width="11.7109375" style="37" bestFit="1" customWidth="1"/>
    <col min="10472" max="10472" width="10" style="37" bestFit="1" customWidth="1"/>
    <col min="10473" max="10474" width="10.7109375" style="37" bestFit="1" customWidth="1"/>
    <col min="10475" max="10475" width="11.7109375" style="37" bestFit="1" customWidth="1"/>
    <col min="10476" max="10476" width="10.7109375" style="37" bestFit="1" customWidth="1"/>
    <col min="10477" max="10477" width="11.7109375" style="37" bestFit="1" customWidth="1"/>
    <col min="10478" max="10478" width="10" style="37" bestFit="1" customWidth="1"/>
    <col min="10479" max="10479" width="11.7109375" style="37" bestFit="1" customWidth="1"/>
    <col min="10480" max="10480" width="10.7109375" style="37" bestFit="1" customWidth="1"/>
    <col min="10481" max="10481" width="11.7109375" style="37" bestFit="1" customWidth="1"/>
    <col min="10482" max="10482" width="10.7109375" style="37" bestFit="1" customWidth="1"/>
    <col min="10483" max="10485" width="11.7109375" style="37" bestFit="1" customWidth="1"/>
    <col min="10486" max="10486" width="9.140625" style="37" customWidth="1"/>
    <col min="10487" max="10487" width="11.7109375" style="37" bestFit="1" customWidth="1"/>
    <col min="10488" max="10488" width="9.7109375" style="37" customWidth="1"/>
    <col min="10489" max="10489" width="10.42578125" style="37" customWidth="1"/>
    <col min="10490" max="10490" width="11.28515625" style="37" customWidth="1"/>
    <col min="10491" max="10492" width="9.140625" style="37" customWidth="1"/>
    <col min="10493" max="10493" width="9.7109375" style="37" customWidth="1"/>
    <col min="10494" max="10494" width="9.7109375" style="37" bestFit="1" customWidth="1"/>
    <col min="10495" max="10496" width="10.42578125" style="37" bestFit="1" customWidth="1"/>
    <col min="10497" max="10497" width="12.28515625" style="37" bestFit="1" customWidth="1"/>
    <col min="10498" max="10498" width="15.85546875" style="37" customWidth="1"/>
    <col min="10499" max="10588" width="9.140625" style="37"/>
    <col min="10589" max="10589" width="7.85546875" style="37" customWidth="1"/>
    <col min="10590" max="10590" width="35.28515625" style="37" customWidth="1"/>
    <col min="10591" max="10591" width="10.85546875" style="37" bestFit="1" customWidth="1"/>
    <col min="10592" max="10592" width="9.5703125" style="37" customWidth="1"/>
    <col min="10593" max="10593" width="12.140625" style="37" customWidth="1"/>
    <col min="10594" max="10594" width="10.7109375" style="37" bestFit="1" customWidth="1"/>
    <col min="10595" max="10596" width="9.140625" style="37" customWidth="1"/>
    <col min="10597" max="10597" width="9.85546875" style="37" bestFit="1" customWidth="1"/>
    <col min="10598" max="10599" width="10" style="37" bestFit="1" customWidth="1"/>
    <col min="10600" max="10600" width="11.5703125" style="37" customWidth="1"/>
    <col min="10601" max="10601" width="9.28515625" style="37" customWidth="1"/>
    <col min="10602" max="10602" width="10" style="37" bestFit="1" customWidth="1"/>
    <col min="10603" max="10603" width="11.7109375" style="37" bestFit="1" customWidth="1"/>
    <col min="10604" max="10604" width="10.7109375" style="37" customWidth="1"/>
    <col min="10605" max="10605" width="11.7109375" style="37" bestFit="1" customWidth="1"/>
    <col min="10606" max="10606" width="10.7109375" style="37" customWidth="1"/>
    <col min="10607" max="10607" width="10" style="37" bestFit="1" customWidth="1"/>
    <col min="10608" max="10612" width="11.7109375" style="37" bestFit="1" customWidth="1"/>
    <col min="10613" max="10613" width="14" style="37" customWidth="1"/>
    <col min="10614" max="10615" width="11.7109375" style="37" bestFit="1" customWidth="1"/>
    <col min="10616" max="10616" width="9.5703125" style="37" customWidth="1"/>
    <col min="10617" max="10617" width="12.7109375" style="37" bestFit="1" customWidth="1"/>
    <col min="10618" max="10618" width="9.140625" style="37" customWidth="1"/>
    <col min="10619" max="10619" width="11.7109375" style="37" bestFit="1" customWidth="1"/>
    <col min="10620" max="10620" width="9.140625" style="37" customWidth="1"/>
    <col min="10621" max="10621" width="11.7109375" style="37" bestFit="1" customWidth="1"/>
    <col min="10622" max="10622" width="9.140625" style="37" customWidth="1"/>
    <col min="10623" max="10623" width="9.85546875" style="37" bestFit="1" customWidth="1"/>
    <col min="10624" max="10629" width="9.140625" style="37" customWidth="1"/>
    <col min="10630" max="10630" width="10.5703125" style="37" customWidth="1"/>
    <col min="10631" max="10631" width="10.140625" style="37" customWidth="1"/>
    <col min="10632" max="10632" width="10.7109375" style="37" bestFit="1" customWidth="1"/>
    <col min="10633" max="10634" width="9.140625" style="37" customWidth="1"/>
    <col min="10635" max="10635" width="10.7109375" style="37" bestFit="1" customWidth="1"/>
    <col min="10636" max="10636" width="9.140625" style="37" customWidth="1"/>
    <col min="10637" max="10637" width="11.7109375" style="37" bestFit="1" customWidth="1"/>
    <col min="10638" max="10638" width="10.7109375" style="37" bestFit="1" customWidth="1"/>
    <col min="10639" max="10639" width="9.7109375" style="37" bestFit="1" customWidth="1"/>
    <col min="10640" max="10640" width="9.140625" style="37" customWidth="1"/>
    <col min="10641" max="10641" width="11.7109375" style="37" bestFit="1" customWidth="1"/>
    <col min="10642" max="10642" width="10" style="37" bestFit="1" customWidth="1"/>
    <col min="10643" max="10643" width="9.140625" style="37" customWidth="1"/>
    <col min="10644" max="10646" width="11.7109375" style="37" bestFit="1" customWidth="1"/>
    <col min="10647" max="10647" width="10" style="37" bestFit="1" customWidth="1"/>
    <col min="10648" max="10648" width="9.140625" style="37" customWidth="1"/>
    <col min="10649" max="10649" width="11.7109375" style="37" bestFit="1" customWidth="1"/>
    <col min="10650" max="10650" width="9.140625" style="37" customWidth="1"/>
    <col min="10651" max="10652" width="11.7109375" style="37" bestFit="1" customWidth="1"/>
    <col min="10653" max="10653" width="9.7109375" style="37" bestFit="1" customWidth="1"/>
    <col min="10654" max="10654" width="11.7109375" style="37" bestFit="1" customWidth="1"/>
    <col min="10655" max="10655" width="10.7109375" style="37" bestFit="1" customWidth="1"/>
    <col min="10656" max="10656" width="10" style="37" bestFit="1" customWidth="1"/>
    <col min="10657" max="10657" width="11.7109375" style="37" bestFit="1" customWidth="1"/>
    <col min="10658" max="10661" width="9.140625" style="37" customWidth="1"/>
    <col min="10662" max="10662" width="11.7109375" style="37" customWidth="1"/>
    <col min="10663" max="10667" width="9.140625" style="37" customWidth="1"/>
    <col min="10668" max="10668" width="17" style="37" bestFit="1" customWidth="1"/>
    <col min="10669" max="10675" width="9.140625" style="37" customWidth="1"/>
    <col min="10676" max="10676" width="11.7109375" style="37" bestFit="1" customWidth="1"/>
    <col min="10677" max="10678" width="9.140625" style="37" customWidth="1"/>
    <col min="10679" max="10679" width="9" style="37" bestFit="1" customWidth="1"/>
    <col min="10680" max="10682" width="9.140625" style="37" customWidth="1"/>
    <col min="10683" max="10683" width="9" style="37" bestFit="1" customWidth="1"/>
    <col min="10684" max="10684" width="9.140625" style="37" customWidth="1"/>
    <col min="10685" max="10685" width="14" style="37" customWidth="1"/>
    <col min="10686" max="10686" width="9.42578125" style="37" bestFit="1" customWidth="1"/>
    <col min="10687" max="10687" width="9.7109375" style="37" bestFit="1" customWidth="1"/>
    <col min="10688" max="10690" width="9.140625" style="37" customWidth="1"/>
    <col min="10691" max="10691" width="9" style="37" bestFit="1" customWidth="1"/>
    <col min="10692" max="10693" width="9.140625" style="37" customWidth="1"/>
    <col min="10694" max="10694" width="10" style="37" bestFit="1" customWidth="1"/>
    <col min="10695" max="10699" width="9.140625" style="37" customWidth="1"/>
    <col min="10700" max="10701" width="9.140625" style="37" bestFit="1" customWidth="1"/>
    <col min="10702" max="10705" width="9.140625" style="37" customWidth="1"/>
    <col min="10706" max="10706" width="9.28515625" style="37" customWidth="1"/>
    <col min="10707" max="10709" width="10.140625" style="37" customWidth="1"/>
    <col min="10710" max="10710" width="9.7109375" style="37" customWidth="1"/>
    <col min="10711" max="10711" width="10" style="37" bestFit="1" customWidth="1"/>
    <col min="10712" max="10721" width="11.7109375" style="37" bestFit="1" customWidth="1"/>
    <col min="10722" max="10722" width="10" style="37" bestFit="1" customWidth="1"/>
    <col min="10723" max="10723" width="11.7109375" style="37" bestFit="1" customWidth="1"/>
    <col min="10724" max="10725" width="10.7109375" style="37" bestFit="1" customWidth="1"/>
    <col min="10726" max="10726" width="9" style="37" bestFit="1" customWidth="1"/>
    <col min="10727" max="10727" width="11.7109375" style="37" bestFit="1" customWidth="1"/>
    <col min="10728" max="10728" width="10" style="37" bestFit="1" customWidth="1"/>
    <col min="10729" max="10730" width="10.7109375" style="37" bestFit="1" customWidth="1"/>
    <col min="10731" max="10731" width="11.7109375" style="37" bestFit="1" customWidth="1"/>
    <col min="10732" max="10732" width="10.7109375" style="37" bestFit="1" customWidth="1"/>
    <col min="10733" max="10733" width="11.7109375" style="37" bestFit="1" customWidth="1"/>
    <col min="10734" max="10734" width="10" style="37" bestFit="1" customWidth="1"/>
    <col min="10735" max="10735" width="11.7109375" style="37" bestFit="1" customWidth="1"/>
    <col min="10736" max="10736" width="10.7109375" style="37" bestFit="1" customWidth="1"/>
    <col min="10737" max="10737" width="11.7109375" style="37" bestFit="1" customWidth="1"/>
    <col min="10738" max="10738" width="10.7109375" style="37" bestFit="1" customWidth="1"/>
    <col min="10739" max="10741" width="11.7109375" style="37" bestFit="1" customWidth="1"/>
    <col min="10742" max="10742" width="9.140625" style="37" customWidth="1"/>
    <col min="10743" max="10743" width="11.7109375" style="37" bestFit="1" customWidth="1"/>
    <col min="10744" max="10744" width="9.7109375" style="37" customWidth="1"/>
    <col min="10745" max="10745" width="10.42578125" style="37" customWidth="1"/>
    <col min="10746" max="10746" width="11.28515625" style="37" customWidth="1"/>
    <col min="10747" max="10748" width="9.140625" style="37" customWidth="1"/>
    <col min="10749" max="10749" width="9.7109375" style="37" customWidth="1"/>
    <col min="10750" max="10750" width="9.7109375" style="37" bestFit="1" customWidth="1"/>
    <col min="10751" max="10752" width="10.42578125" style="37" bestFit="1" customWidth="1"/>
    <col min="10753" max="10753" width="12.28515625" style="37" bestFit="1" customWidth="1"/>
    <col min="10754" max="10754" width="15.85546875" style="37" customWidth="1"/>
    <col min="10755" max="10844" width="9.140625" style="37"/>
    <col min="10845" max="10845" width="7.85546875" style="37" customWidth="1"/>
    <col min="10846" max="10846" width="35.28515625" style="37" customWidth="1"/>
    <col min="10847" max="10847" width="10.85546875" style="37" bestFit="1" customWidth="1"/>
    <col min="10848" max="10848" width="9.5703125" style="37" customWidth="1"/>
    <col min="10849" max="10849" width="12.140625" style="37" customWidth="1"/>
    <col min="10850" max="10850" width="10.7109375" style="37" bestFit="1" customWidth="1"/>
    <col min="10851" max="10852" width="9.140625" style="37" customWidth="1"/>
    <col min="10853" max="10853" width="9.85546875" style="37" bestFit="1" customWidth="1"/>
    <col min="10854" max="10855" width="10" style="37" bestFit="1" customWidth="1"/>
    <col min="10856" max="10856" width="11.5703125" style="37" customWidth="1"/>
    <col min="10857" max="10857" width="9.28515625" style="37" customWidth="1"/>
    <col min="10858" max="10858" width="10" style="37" bestFit="1" customWidth="1"/>
    <col min="10859" max="10859" width="11.7109375" style="37" bestFit="1" customWidth="1"/>
    <col min="10860" max="10860" width="10.7109375" style="37" customWidth="1"/>
    <col min="10861" max="10861" width="11.7109375" style="37" bestFit="1" customWidth="1"/>
    <col min="10862" max="10862" width="10.7109375" style="37" customWidth="1"/>
    <col min="10863" max="10863" width="10" style="37" bestFit="1" customWidth="1"/>
    <col min="10864" max="10868" width="11.7109375" style="37" bestFit="1" customWidth="1"/>
    <col min="10869" max="10869" width="14" style="37" customWidth="1"/>
    <col min="10870" max="10871" width="11.7109375" style="37" bestFit="1" customWidth="1"/>
    <col min="10872" max="10872" width="9.5703125" style="37" customWidth="1"/>
    <col min="10873" max="10873" width="12.7109375" style="37" bestFit="1" customWidth="1"/>
    <col min="10874" max="10874" width="9.140625" style="37" customWidth="1"/>
    <col min="10875" max="10875" width="11.7109375" style="37" bestFit="1" customWidth="1"/>
    <col min="10876" max="10876" width="9.140625" style="37" customWidth="1"/>
    <col min="10877" max="10877" width="11.7109375" style="37" bestFit="1" customWidth="1"/>
    <col min="10878" max="10878" width="9.140625" style="37" customWidth="1"/>
    <col min="10879" max="10879" width="9.85546875" style="37" bestFit="1" customWidth="1"/>
    <col min="10880" max="10885" width="9.140625" style="37" customWidth="1"/>
    <col min="10886" max="10886" width="10.5703125" style="37" customWidth="1"/>
    <col min="10887" max="10887" width="10.140625" style="37" customWidth="1"/>
    <col min="10888" max="10888" width="10.7109375" style="37" bestFit="1" customWidth="1"/>
    <col min="10889" max="10890" width="9.140625" style="37" customWidth="1"/>
    <col min="10891" max="10891" width="10.7109375" style="37" bestFit="1" customWidth="1"/>
    <col min="10892" max="10892" width="9.140625" style="37" customWidth="1"/>
    <col min="10893" max="10893" width="11.7109375" style="37" bestFit="1" customWidth="1"/>
    <col min="10894" max="10894" width="10.7109375" style="37" bestFit="1" customWidth="1"/>
    <col min="10895" max="10895" width="9.7109375" style="37" bestFit="1" customWidth="1"/>
    <col min="10896" max="10896" width="9.140625" style="37" customWidth="1"/>
    <col min="10897" max="10897" width="11.7109375" style="37" bestFit="1" customWidth="1"/>
    <col min="10898" max="10898" width="10" style="37" bestFit="1" customWidth="1"/>
    <col min="10899" max="10899" width="9.140625" style="37" customWidth="1"/>
    <col min="10900" max="10902" width="11.7109375" style="37" bestFit="1" customWidth="1"/>
    <col min="10903" max="10903" width="10" style="37" bestFit="1" customWidth="1"/>
    <col min="10904" max="10904" width="9.140625" style="37" customWidth="1"/>
    <col min="10905" max="10905" width="11.7109375" style="37" bestFit="1" customWidth="1"/>
    <col min="10906" max="10906" width="9.140625" style="37" customWidth="1"/>
    <col min="10907" max="10908" width="11.7109375" style="37" bestFit="1" customWidth="1"/>
    <col min="10909" max="10909" width="9.7109375" style="37" bestFit="1" customWidth="1"/>
    <col min="10910" max="10910" width="11.7109375" style="37" bestFit="1" customWidth="1"/>
    <col min="10911" max="10911" width="10.7109375" style="37" bestFit="1" customWidth="1"/>
    <col min="10912" max="10912" width="10" style="37" bestFit="1" customWidth="1"/>
    <col min="10913" max="10913" width="11.7109375" style="37" bestFit="1" customWidth="1"/>
    <col min="10914" max="10917" width="9.140625" style="37" customWidth="1"/>
    <col min="10918" max="10918" width="11.7109375" style="37" customWidth="1"/>
    <col min="10919" max="10923" width="9.140625" style="37" customWidth="1"/>
    <col min="10924" max="10924" width="17" style="37" bestFit="1" customWidth="1"/>
    <col min="10925" max="10931" width="9.140625" style="37" customWidth="1"/>
    <col min="10932" max="10932" width="11.7109375" style="37" bestFit="1" customWidth="1"/>
    <col min="10933" max="10934" width="9.140625" style="37" customWidth="1"/>
    <col min="10935" max="10935" width="9" style="37" bestFit="1" customWidth="1"/>
    <col min="10936" max="10938" width="9.140625" style="37" customWidth="1"/>
    <col min="10939" max="10939" width="9" style="37" bestFit="1" customWidth="1"/>
    <col min="10940" max="10940" width="9.140625" style="37" customWidth="1"/>
    <col min="10941" max="10941" width="14" style="37" customWidth="1"/>
    <col min="10942" max="10942" width="9.42578125" style="37" bestFit="1" customWidth="1"/>
    <col min="10943" max="10943" width="9.7109375" style="37" bestFit="1" customWidth="1"/>
    <col min="10944" max="10946" width="9.140625" style="37" customWidth="1"/>
    <col min="10947" max="10947" width="9" style="37" bestFit="1" customWidth="1"/>
    <col min="10948" max="10949" width="9.140625" style="37" customWidth="1"/>
    <col min="10950" max="10950" width="10" style="37" bestFit="1" customWidth="1"/>
    <col min="10951" max="10955" width="9.140625" style="37" customWidth="1"/>
    <col min="10956" max="10957" width="9.140625" style="37" bestFit="1" customWidth="1"/>
    <col min="10958" max="10961" width="9.140625" style="37" customWidth="1"/>
    <col min="10962" max="10962" width="9.28515625" style="37" customWidth="1"/>
    <col min="10963" max="10965" width="10.140625" style="37" customWidth="1"/>
    <col min="10966" max="10966" width="9.7109375" style="37" customWidth="1"/>
    <col min="10967" max="10967" width="10" style="37" bestFit="1" customWidth="1"/>
    <col min="10968" max="10977" width="11.7109375" style="37" bestFit="1" customWidth="1"/>
    <col min="10978" max="10978" width="10" style="37" bestFit="1" customWidth="1"/>
    <col min="10979" max="10979" width="11.7109375" style="37" bestFit="1" customWidth="1"/>
    <col min="10980" max="10981" width="10.7109375" style="37" bestFit="1" customWidth="1"/>
    <col min="10982" max="10982" width="9" style="37" bestFit="1" customWidth="1"/>
    <col min="10983" max="10983" width="11.7109375" style="37" bestFit="1" customWidth="1"/>
    <col min="10984" max="10984" width="10" style="37" bestFit="1" customWidth="1"/>
    <col min="10985" max="10986" width="10.7109375" style="37" bestFit="1" customWidth="1"/>
    <col min="10987" max="10987" width="11.7109375" style="37" bestFit="1" customWidth="1"/>
    <col min="10988" max="10988" width="10.7109375" style="37" bestFit="1" customWidth="1"/>
    <col min="10989" max="10989" width="11.7109375" style="37" bestFit="1" customWidth="1"/>
    <col min="10990" max="10990" width="10" style="37" bestFit="1" customWidth="1"/>
    <col min="10991" max="10991" width="11.7109375" style="37" bestFit="1" customWidth="1"/>
    <col min="10992" max="10992" width="10.7109375" style="37" bestFit="1" customWidth="1"/>
    <col min="10993" max="10993" width="11.7109375" style="37" bestFit="1" customWidth="1"/>
    <col min="10994" max="10994" width="10.7109375" style="37" bestFit="1" customWidth="1"/>
    <col min="10995" max="10997" width="11.7109375" style="37" bestFit="1" customWidth="1"/>
    <col min="10998" max="10998" width="9.140625" style="37" customWidth="1"/>
    <col min="10999" max="10999" width="11.7109375" style="37" bestFit="1" customWidth="1"/>
    <col min="11000" max="11000" width="9.7109375" style="37" customWidth="1"/>
    <col min="11001" max="11001" width="10.42578125" style="37" customWidth="1"/>
    <col min="11002" max="11002" width="11.28515625" style="37" customWidth="1"/>
    <col min="11003" max="11004" width="9.140625" style="37" customWidth="1"/>
    <col min="11005" max="11005" width="9.7109375" style="37" customWidth="1"/>
    <col min="11006" max="11006" width="9.7109375" style="37" bestFit="1" customWidth="1"/>
    <col min="11007" max="11008" width="10.42578125" style="37" bestFit="1" customWidth="1"/>
    <col min="11009" max="11009" width="12.28515625" style="37" bestFit="1" customWidth="1"/>
    <col min="11010" max="11010" width="15.85546875" style="37" customWidth="1"/>
    <col min="11011" max="11100" width="9.140625" style="37"/>
    <col min="11101" max="11101" width="7.85546875" style="37" customWidth="1"/>
    <col min="11102" max="11102" width="35.28515625" style="37" customWidth="1"/>
    <col min="11103" max="11103" width="10.85546875" style="37" bestFit="1" customWidth="1"/>
    <col min="11104" max="11104" width="9.5703125" style="37" customWidth="1"/>
    <col min="11105" max="11105" width="12.140625" style="37" customWidth="1"/>
    <col min="11106" max="11106" width="10.7109375" style="37" bestFit="1" customWidth="1"/>
    <col min="11107" max="11108" width="9.140625" style="37" customWidth="1"/>
    <col min="11109" max="11109" width="9.85546875" style="37" bestFit="1" customWidth="1"/>
    <col min="11110" max="11111" width="10" style="37" bestFit="1" customWidth="1"/>
    <col min="11112" max="11112" width="11.5703125" style="37" customWidth="1"/>
    <col min="11113" max="11113" width="9.28515625" style="37" customWidth="1"/>
    <col min="11114" max="11114" width="10" style="37" bestFit="1" customWidth="1"/>
    <col min="11115" max="11115" width="11.7109375" style="37" bestFit="1" customWidth="1"/>
    <col min="11116" max="11116" width="10.7109375" style="37" customWidth="1"/>
    <col min="11117" max="11117" width="11.7109375" style="37" bestFit="1" customWidth="1"/>
    <col min="11118" max="11118" width="10.7109375" style="37" customWidth="1"/>
    <col min="11119" max="11119" width="10" style="37" bestFit="1" customWidth="1"/>
    <col min="11120" max="11124" width="11.7109375" style="37" bestFit="1" customWidth="1"/>
    <col min="11125" max="11125" width="14" style="37" customWidth="1"/>
    <col min="11126" max="11127" width="11.7109375" style="37" bestFit="1" customWidth="1"/>
    <col min="11128" max="11128" width="9.5703125" style="37" customWidth="1"/>
    <col min="11129" max="11129" width="12.7109375" style="37" bestFit="1" customWidth="1"/>
    <col min="11130" max="11130" width="9.140625" style="37" customWidth="1"/>
    <col min="11131" max="11131" width="11.7109375" style="37" bestFit="1" customWidth="1"/>
    <col min="11132" max="11132" width="9.140625" style="37" customWidth="1"/>
    <col min="11133" max="11133" width="11.7109375" style="37" bestFit="1" customWidth="1"/>
    <col min="11134" max="11134" width="9.140625" style="37" customWidth="1"/>
    <col min="11135" max="11135" width="9.85546875" style="37" bestFit="1" customWidth="1"/>
    <col min="11136" max="11141" width="9.140625" style="37" customWidth="1"/>
    <col min="11142" max="11142" width="10.5703125" style="37" customWidth="1"/>
    <col min="11143" max="11143" width="10.140625" style="37" customWidth="1"/>
    <col min="11144" max="11144" width="10.7109375" style="37" bestFit="1" customWidth="1"/>
    <col min="11145" max="11146" width="9.140625" style="37" customWidth="1"/>
    <col min="11147" max="11147" width="10.7109375" style="37" bestFit="1" customWidth="1"/>
    <col min="11148" max="11148" width="9.140625" style="37" customWidth="1"/>
    <col min="11149" max="11149" width="11.7109375" style="37" bestFit="1" customWidth="1"/>
    <col min="11150" max="11150" width="10.7109375" style="37" bestFit="1" customWidth="1"/>
    <col min="11151" max="11151" width="9.7109375" style="37" bestFit="1" customWidth="1"/>
    <col min="11152" max="11152" width="9.140625" style="37" customWidth="1"/>
    <col min="11153" max="11153" width="11.7109375" style="37" bestFit="1" customWidth="1"/>
    <col min="11154" max="11154" width="10" style="37" bestFit="1" customWidth="1"/>
    <col min="11155" max="11155" width="9.140625" style="37" customWidth="1"/>
    <col min="11156" max="11158" width="11.7109375" style="37" bestFit="1" customWidth="1"/>
    <col min="11159" max="11159" width="10" style="37" bestFit="1" customWidth="1"/>
    <col min="11160" max="11160" width="9.140625" style="37" customWidth="1"/>
    <col min="11161" max="11161" width="11.7109375" style="37" bestFit="1" customWidth="1"/>
    <col min="11162" max="11162" width="9.140625" style="37" customWidth="1"/>
    <col min="11163" max="11164" width="11.7109375" style="37" bestFit="1" customWidth="1"/>
    <col min="11165" max="11165" width="9.7109375" style="37" bestFit="1" customWidth="1"/>
    <col min="11166" max="11166" width="11.7109375" style="37" bestFit="1" customWidth="1"/>
    <col min="11167" max="11167" width="10.7109375" style="37" bestFit="1" customWidth="1"/>
    <col min="11168" max="11168" width="10" style="37" bestFit="1" customWidth="1"/>
    <col min="11169" max="11169" width="11.7109375" style="37" bestFit="1" customWidth="1"/>
    <col min="11170" max="11173" width="9.140625" style="37" customWidth="1"/>
    <col min="11174" max="11174" width="11.7109375" style="37" customWidth="1"/>
    <col min="11175" max="11179" width="9.140625" style="37" customWidth="1"/>
    <col min="11180" max="11180" width="17" style="37" bestFit="1" customWidth="1"/>
    <col min="11181" max="11187" width="9.140625" style="37" customWidth="1"/>
    <col min="11188" max="11188" width="11.7109375" style="37" bestFit="1" customWidth="1"/>
    <col min="11189" max="11190" width="9.140625" style="37" customWidth="1"/>
    <col min="11191" max="11191" width="9" style="37" bestFit="1" customWidth="1"/>
    <col min="11192" max="11194" width="9.140625" style="37" customWidth="1"/>
    <col min="11195" max="11195" width="9" style="37" bestFit="1" customWidth="1"/>
    <col min="11196" max="11196" width="9.140625" style="37" customWidth="1"/>
    <col min="11197" max="11197" width="14" style="37" customWidth="1"/>
    <col min="11198" max="11198" width="9.42578125" style="37" bestFit="1" customWidth="1"/>
    <col min="11199" max="11199" width="9.7109375" style="37" bestFit="1" customWidth="1"/>
    <col min="11200" max="11202" width="9.140625" style="37" customWidth="1"/>
    <col min="11203" max="11203" width="9" style="37" bestFit="1" customWidth="1"/>
    <col min="11204" max="11205" width="9.140625" style="37" customWidth="1"/>
    <col min="11206" max="11206" width="10" style="37" bestFit="1" customWidth="1"/>
    <col min="11207" max="11211" width="9.140625" style="37" customWidth="1"/>
    <col min="11212" max="11213" width="9.140625" style="37" bestFit="1" customWidth="1"/>
    <col min="11214" max="11217" width="9.140625" style="37" customWidth="1"/>
    <col min="11218" max="11218" width="9.28515625" style="37" customWidth="1"/>
    <col min="11219" max="11221" width="10.140625" style="37" customWidth="1"/>
    <col min="11222" max="11222" width="9.7109375" style="37" customWidth="1"/>
    <col min="11223" max="11223" width="10" style="37" bestFit="1" customWidth="1"/>
    <col min="11224" max="11233" width="11.7109375" style="37" bestFit="1" customWidth="1"/>
    <col min="11234" max="11234" width="10" style="37" bestFit="1" customWidth="1"/>
    <col min="11235" max="11235" width="11.7109375" style="37" bestFit="1" customWidth="1"/>
    <col min="11236" max="11237" width="10.7109375" style="37" bestFit="1" customWidth="1"/>
    <col min="11238" max="11238" width="9" style="37" bestFit="1" customWidth="1"/>
    <col min="11239" max="11239" width="11.7109375" style="37" bestFit="1" customWidth="1"/>
    <col min="11240" max="11240" width="10" style="37" bestFit="1" customWidth="1"/>
    <col min="11241" max="11242" width="10.7109375" style="37" bestFit="1" customWidth="1"/>
    <col min="11243" max="11243" width="11.7109375" style="37" bestFit="1" customWidth="1"/>
    <col min="11244" max="11244" width="10.7109375" style="37" bestFit="1" customWidth="1"/>
    <col min="11245" max="11245" width="11.7109375" style="37" bestFit="1" customWidth="1"/>
    <col min="11246" max="11246" width="10" style="37" bestFit="1" customWidth="1"/>
    <col min="11247" max="11247" width="11.7109375" style="37" bestFit="1" customWidth="1"/>
    <col min="11248" max="11248" width="10.7109375" style="37" bestFit="1" customWidth="1"/>
    <col min="11249" max="11249" width="11.7109375" style="37" bestFit="1" customWidth="1"/>
    <col min="11250" max="11250" width="10.7109375" style="37" bestFit="1" customWidth="1"/>
    <col min="11251" max="11253" width="11.7109375" style="37" bestFit="1" customWidth="1"/>
    <col min="11254" max="11254" width="9.140625" style="37" customWidth="1"/>
    <col min="11255" max="11255" width="11.7109375" style="37" bestFit="1" customWidth="1"/>
    <col min="11256" max="11256" width="9.7109375" style="37" customWidth="1"/>
    <col min="11257" max="11257" width="10.42578125" style="37" customWidth="1"/>
    <col min="11258" max="11258" width="11.28515625" style="37" customWidth="1"/>
    <col min="11259" max="11260" width="9.140625" style="37" customWidth="1"/>
    <col min="11261" max="11261" width="9.7109375" style="37" customWidth="1"/>
    <col min="11262" max="11262" width="9.7109375" style="37" bestFit="1" customWidth="1"/>
    <col min="11263" max="11264" width="10.42578125" style="37" bestFit="1" customWidth="1"/>
    <col min="11265" max="11265" width="12.28515625" style="37" bestFit="1" customWidth="1"/>
    <col min="11266" max="11266" width="15.85546875" style="37" customWidth="1"/>
    <col min="11267" max="11356" width="9.140625" style="37"/>
    <col min="11357" max="11357" width="7.85546875" style="37" customWidth="1"/>
    <col min="11358" max="11358" width="35.28515625" style="37" customWidth="1"/>
    <col min="11359" max="11359" width="10.85546875" style="37" bestFit="1" customWidth="1"/>
    <col min="11360" max="11360" width="9.5703125" style="37" customWidth="1"/>
    <col min="11361" max="11361" width="12.140625" style="37" customWidth="1"/>
    <col min="11362" max="11362" width="10.7109375" style="37" bestFit="1" customWidth="1"/>
    <col min="11363" max="11364" width="9.140625" style="37" customWidth="1"/>
    <col min="11365" max="11365" width="9.85546875" style="37" bestFit="1" customWidth="1"/>
    <col min="11366" max="11367" width="10" style="37" bestFit="1" customWidth="1"/>
    <col min="11368" max="11368" width="11.5703125" style="37" customWidth="1"/>
    <col min="11369" max="11369" width="9.28515625" style="37" customWidth="1"/>
    <col min="11370" max="11370" width="10" style="37" bestFit="1" customWidth="1"/>
    <col min="11371" max="11371" width="11.7109375" style="37" bestFit="1" customWidth="1"/>
    <col min="11372" max="11372" width="10.7109375" style="37" customWidth="1"/>
    <col min="11373" max="11373" width="11.7109375" style="37" bestFit="1" customWidth="1"/>
    <col min="11374" max="11374" width="10.7109375" style="37" customWidth="1"/>
    <col min="11375" max="11375" width="10" style="37" bestFit="1" customWidth="1"/>
    <col min="11376" max="11380" width="11.7109375" style="37" bestFit="1" customWidth="1"/>
    <col min="11381" max="11381" width="14" style="37" customWidth="1"/>
    <col min="11382" max="11383" width="11.7109375" style="37" bestFit="1" customWidth="1"/>
    <col min="11384" max="11384" width="9.5703125" style="37" customWidth="1"/>
    <col min="11385" max="11385" width="12.7109375" style="37" bestFit="1" customWidth="1"/>
    <col min="11386" max="11386" width="9.140625" style="37" customWidth="1"/>
    <col min="11387" max="11387" width="11.7109375" style="37" bestFit="1" customWidth="1"/>
    <col min="11388" max="11388" width="9.140625" style="37" customWidth="1"/>
    <col min="11389" max="11389" width="11.7109375" style="37" bestFit="1" customWidth="1"/>
    <col min="11390" max="11390" width="9.140625" style="37" customWidth="1"/>
    <col min="11391" max="11391" width="9.85546875" style="37" bestFit="1" customWidth="1"/>
    <col min="11392" max="11397" width="9.140625" style="37" customWidth="1"/>
    <col min="11398" max="11398" width="10.5703125" style="37" customWidth="1"/>
    <col min="11399" max="11399" width="10.140625" style="37" customWidth="1"/>
    <col min="11400" max="11400" width="10.7109375" style="37" bestFit="1" customWidth="1"/>
    <col min="11401" max="11402" width="9.140625" style="37" customWidth="1"/>
    <col min="11403" max="11403" width="10.7109375" style="37" bestFit="1" customWidth="1"/>
    <col min="11404" max="11404" width="9.140625" style="37" customWidth="1"/>
    <col min="11405" max="11405" width="11.7109375" style="37" bestFit="1" customWidth="1"/>
    <col min="11406" max="11406" width="10.7109375" style="37" bestFit="1" customWidth="1"/>
    <col min="11407" max="11407" width="9.7109375" style="37" bestFit="1" customWidth="1"/>
    <col min="11408" max="11408" width="9.140625" style="37" customWidth="1"/>
    <col min="11409" max="11409" width="11.7109375" style="37" bestFit="1" customWidth="1"/>
    <col min="11410" max="11410" width="10" style="37" bestFit="1" customWidth="1"/>
    <col min="11411" max="11411" width="9.140625" style="37" customWidth="1"/>
    <col min="11412" max="11414" width="11.7109375" style="37" bestFit="1" customWidth="1"/>
    <col min="11415" max="11415" width="10" style="37" bestFit="1" customWidth="1"/>
    <col min="11416" max="11416" width="9.140625" style="37" customWidth="1"/>
    <col min="11417" max="11417" width="11.7109375" style="37" bestFit="1" customWidth="1"/>
    <col min="11418" max="11418" width="9.140625" style="37" customWidth="1"/>
    <col min="11419" max="11420" width="11.7109375" style="37" bestFit="1" customWidth="1"/>
    <col min="11421" max="11421" width="9.7109375" style="37" bestFit="1" customWidth="1"/>
    <col min="11422" max="11422" width="11.7109375" style="37" bestFit="1" customWidth="1"/>
    <col min="11423" max="11423" width="10.7109375" style="37" bestFit="1" customWidth="1"/>
    <col min="11424" max="11424" width="10" style="37" bestFit="1" customWidth="1"/>
    <col min="11425" max="11425" width="11.7109375" style="37" bestFit="1" customWidth="1"/>
    <col min="11426" max="11429" width="9.140625" style="37" customWidth="1"/>
    <col min="11430" max="11430" width="11.7109375" style="37" customWidth="1"/>
    <col min="11431" max="11435" width="9.140625" style="37" customWidth="1"/>
    <col min="11436" max="11436" width="17" style="37" bestFit="1" customWidth="1"/>
    <col min="11437" max="11443" width="9.140625" style="37" customWidth="1"/>
    <col min="11444" max="11444" width="11.7109375" style="37" bestFit="1" customWidth="1"/>
    <col min="11445" max="11446" width="9.140625" style="37" customWidth="1"/>
    <col min="11447" max="11447" width="9" style="37" bestFit="1" customWidth="1"/>
    <col min="11448" max="11450" width="9.140625" style="37" customWidth="1"/>
    <col min="11451" max="11451" width="9" style="37" bestFit="1" customWidth="1"/>
    <col min="11452" max="11452" width="9.140625" style="37" customWidth="1"/>
    <col min="11453" max="11453" width="14" style="37" customWidth="1"/>
    <col min="11454" max="11454" width="9.42578125" style="37" bestFit="1" customWidth="1"/>
    <col min="11455" max="11455" width="9.7109375" style="37" bestFit="1" customWidth="1"/>
    <col min="11456" max="11458" width="9.140625" style="37" customWidth="1"/>
    <col min="11459" max="11459" width="9" style="37" bestFit="1" customWidth="1"/>
    <col min="11460" max="11461" width="9.140625" style="37" customWidth="1"/>
    <col min="11462" max="11462" width="10" style="37" bestFit="1" customWidth="1"/>
    <col min="11463" max="11467" width="9.140625" style="37" customWidth="1"/>
    <col min="11468" max="11469" width="9.140625" style="37" bestFit="1" customWidth="1"/>
    <col min="11470" max="11473" width="9.140625" style="37" customWidth="1"/>
    <col min="11474" max="11474" width="9.28515625" style="37" customWidth="1"/>
    <col min="11475" max="11477" width="10.140625" style="37" customWidth="1"/>
    <col min="11478" max="11478" width="9.7109375" style="37" customWidth="1"/>
    <col min="11479" max="11479" width="10" style="37" bestFit="1" customWidth="1"/>
    <col min="11480" max="11489" width="11.7109375" style="37" bestFit="1" customWidth="1"/>
    <col min="11490" max="11490" width="10" style="37" bestFit="1" customWidth="1"/>
    <col min="11491" max="11491" width="11.7109375" style="37" bestFit="1" customWidth="1"/>
    <col min="11492" max="11493" width="10.7109375" style="37" bestFit="1" customWidth="1"/>
    <col min="11494" max="11494" width="9" style="37" bestFit="1" customWidth="1"/>
    <col min="11495" max="11495" width="11.7109375" style="37" bestFit="1" customWidth="1"/>
    <col min="11496" max="11496" width="10" style="37" bestFit="1" customWidth="1"/>
    <col min="11497" max="11498" width="10.7109375" style="37" bestFit="1" customWidth="1"/>
    <col min="11499" max="11499" width="11.7109375" style="37" bestFit="1" customWidth="1"/>
    <col min="11500" max="11500" width="10.7109375" style="37" bestFit="1" customWidth="1"/>
    <col min="11501" max="11501" width="11.7109375" style="37" bestFit="1" customWidth="1"/>
    <col min="11502" max="11502" width="10" style="37" bestFit="1" customWidth="1"/>
    <col min="11503" max="11503" width="11.7109375" style="37" bestFit="1" customWidth="1"/>
    <col min="11504" max="11504" width="10.7109375" style="37" bestFit="1" customWidth="1"/>
    <col min="11505" max="11505" width="11.7109375" style="37" bestFit="1" customWidth="1"/>
    <col min="11506" max="11506" width="10.7109375" style="37" bestFit="1" customWidth="1"/>
    <col min="11507" max="11509" width="11.7109375" style="37" bestFit="1" customWidth="1"/>
    <col min="11510" max="11510" width="9.140625" style="37" customWidth="1"/>
    <col min="11511" max="11511" width="11.7109375" style="37" bestFit="1" customWidth="1"/>
    <col min="11512" max="11512" width="9.7109375" style="37" customWidth="1"/>
    <col min="11513" max="11513" width="10.42578125" style="37" customWidth="1"/>
    <col min="11514" max="11514" width="11.28515625" style="37" customWidth="1"/>
    <col min="11515" max="11516" width="9.140625" style="37" customWidth="1"/>
    <col min="11517" max="11517" width="9.7109375" style="37" customWidth="1"/>
    <col min="11518" max="11518" width="9.7109375" style="37" bestFit="1" customWidth="1"/>
    <col min="11519" max="11520" width="10.42578125" style="37" bestFit="1" customWidth="1"/>
    <col min="11521" max="11521" width="12.28515625" style="37" bestFit="1" customWidth="1"/>
    <col min="11522" max="11522" width="15.85546875" style="37" customWidth="1"/>
    <col min="11523" max="11612" width="9.140625" style="37"/>
    <col min="11613" max="11613" width="7.85546875" style="37" customWidth="1"/>
    <col min="11614" max="11614" width="35.28515625" style="37" customWidth="1"/>
    <col min="11615" max="11615" width="10.85546875" style="37" bestFit="1" customWidth="1"/>
    <col min="11616" max="11616" width="9.5703125" style="37" customWidth="1"/>
    <col min="11617" max="11617" width="12.140625" style="37" customWidth="1"/>
    <col min="11618" max="11618" width="10.7109375" style="37" bestFit="1" customWidth="1"/>
    <col min="11619" max="11620" width="9.140625" style="37" customWidth="1"/>
    <col min="11621" max="11621" width="9.85546875" style="37" bestFit="1" customWidth="1"/>
    <col min="11622" max="11623" width="10" style="37" bestFit="1" customWidth="1"/>
    <col min="11624" max="11624" width="11.5703125" style="37" customWidth="1"/>
    <col min="11625" max="11625" width="9.28515625" style="37" customWidth="1"/>
    <col min="11626" max="11626" width="10" style="37" bestFit="1" customWidth="1"/>
    <col min="11627" max="11627" width="11.7109375" style="37" bestFit="1" customWidth="1"/>
    <col min="11628" max="11628" width="10.7109375" style="37" customWidth="1"/>
    <col min="11629" max="11629" width="11.7109375" style="37" bestFit="1" customWidth="1"/>
    <col min="11630" max="11630" width="10.7109375" style="37" customWidth="1"/>
    <col min="11631" max="11631" width="10" style="37" bestFit="1" customWidth="1"/>
    <col min="11632" max="11636" width="11.7109375" style="37" bestFit="1" customWidth="1"/>
    <col min="11637" max="11637" width="14" style="37" customWidth="1"/>
    <col min="11638" max="11639" width="11.7109375" style="37" bestFit="1" customWidth="1"/>
    <col min="11640" max="11640" width="9.5703125" style="37" customWidth="1"/>
    <col min="11641" max="11641" width="12.7109375" style="37" bestFit="1" customWidth="1"/>
    <col min="11642" max="11642" width="9.140625" style="37" customWidth="1"/>
    <col min="11643" max="11643" width="11.7109375" style="37" bestFit="1" customWidth="1"/>
    <col min="11644" max="11644" width="9.140625" style="37" customWidth="1"/>
    <col min="11645" max="11645" width="11.7109375" style="37" bestFit="1" customWidth="1"/>
    <col min="11646" max="11646" width="9.140625" style="37" customWidth="1"/>
    <col min="11647" max="11647" width="9.85546875" style="37" bestFit="1" customWidth="1"/>
    <col min="11648" max="11653" width="9.140625" style="37" customWidth="1"/>
    <col min="11654" max="11654" width="10.5703125" style="37" customWidth="1"/>
    <col min="11655" max="11655" width="10.140625" style="37" customWidth="1"/>
    <col min="11656" max="11656" width="10.7109375" style="37" bestFit="1" customWidth="1"/>
    <col min="11657" max="11658" width="9.140625" style="37" customWidth="1"/>
    <col min="11659" max="11659" width="10.7109375" style="37" bestFit="1" customWidth="1"/>
    <col min="11660" max="11660" width="9.140625" style="37" customWidth="1"/>
    <col min="11661" max="11661" width="11.7109375" style="37" bestFit="1" customWidth="1"/>
    <col min="11662" max="11662" width="10.7109375" style="37" bestFit="1" customWidth="1"/>
    <col min="11663" max="11663" width="9.7109375" style="37" bestFit="1" customWidth="1"/>
    <col min="11664" max="11664" width="9.140625" style="37" customWidth="1"/>
    <col min="11665" max="11665" width="11.7109375" style="37" bestFit="1" customWidth="1"/>
    <col min="11666" max="11666" width="10" style="37" bestFit="1" customWidth="1"/>
    <col min="11667" max="11667" width="9.140625" style="37" customWidth="1"/>
    <col min="11668" max="11670" width="11.7109375" style="37" bestFit="1" customWidth="1"/>
    <col min="11671" max="11671" width="10" style="37" bestFit="1" customWidth="1"/>
    <col min="11672" max="11672" width="9.140625" style="37" customWidth="1"/>
    <col min="11673" max="11673" width="11.7109375" style="37" bestFit="1" customWidth="1"/>
    <col min="11674" max="11674" width="9.140625" style="37" customWidth="1"/>
    <col min="11675" max="11676" width="11.7109375" style="37" bestFit="1" customWidth="1"/>
    <col min="11677" max="11677" width="9.7109375" style="37" bestFit="1" customWidth="1"/>
    <col min="11678" max="11678" width="11.7109375" style="37" bestFit="1" customWidth="1"/>
    <col min="11679" max="11679" width="10.7109375" style="37" bestFit="1" customWidth="1"/>
    <col min="11680" max="11680" width="10" style="37" bestFit="1" customWidth="1"/>
    <col min="11681" max="11681" width="11.7109375" style="37" bestFit="1" customWidth="1"/>
    <col min="11682" max="11685" width="9.140625" style="37" customWidth="1"/>
    <col min="11686" max="11686" width="11.7109375" style="37" customWidth="1"/>
    <col min="11687" max="11691" width="9.140625" style="37" customWidth="1"/>
    <col min="11692" max="11692" width="17" style="37" bestFit="1" customWidth="1"/>
    <col min="11693" max="11699" width="9.140625" style="37" customWidth="1"/>
    <col min="11700" max="11700" width="11.7109375" style="37" bestFit="1" customWidth="1"/>
    <col min="11701" max="11702" width="9.140625" style="37" customWidth="1"/>
    <col min="11703" max="11703" width="9" style="37" bestFit="1" customWidth="1"/>
    <col min="11704" max="11706" width="9.140625" style="37" customWidth="1"/>
    <col min="11707" max="11707" width="9" style="37" bestFit="1" customWidth="1"/>
    <col min="11708" max="11708" width="9.140625" style="37" customWidth="1"/>
    <col min="11709" max="11709" width="14" style="37" customWidth="1"/>
    <col min="11710" max="11710" width="9.42578125" style="37" bestFit="1" customWidth="1"/>
    <col min="11711" max="11711" width="9.7109375" style="37" bestFit="1" customWidth="1"/>
    <col min="11712" max="11714" width="9.140625" style="37" customWidth="1"/>
    <col min="11715" max="11715" width="9" style="37" bestFit="1" customWidth="1"/>
    <col min="11716" max="11717" width="9.140625" style="37" customWidth="1"/>
    <col min="11718" max="11718" width="10" style="37" bestFit="1" customWidth="1"/>
    <col min="11719" max="11723" width="9.140625" style="37" customWidth="1"/>
    <col min="11724" max="11725" width="9.140625" style="37" bestFit="1" customWidth="1"/>
    <col min="11726" max="11729" width="9.140625" style="37" customWidth="1"/>
    <col min="11730" max="11730" width="9.28515625" style="37" customWidth="1"/>
    <col min="11731" max="11733" width="10.140625" style="37" customWidth="1"/>
    <col min="11734" max="11734" width="9.7109375" style="37" customWidth="1"/>
    <col min="11735" max="11735" width="10" style="37" bestFit="1" customWidth="1"/>
    <col min="11736" max="11745" width="11.7109375" style="37" bestFit="1" customWidth="1"/>
    <col min="11746" max="11746" width="10" style="37" bestFit="1" customWidth="1"/>
    <col min="11747" max="11747" width="11.7109375" style="37" bestFit="1" customWidth="1"/>
    <col min="11748" max="11749" width="10.7109375" style="37" bestFit="1" customWidth="1"/>
    <col min="11750" max="11750" width="9" style="37" bestFit="1" customWidth="1"/>
    <col min="11751" max="11751" width="11.7109375" style="37" bestFit="1" customWidth="1"/>
    <col min="11752" max="11752" width="10" style="37" bestFit="1" customWidth="1"/>
    <col min="11753" max="11754" width="10.7109375" style="37" bestFit="1" customWidth="1"/>
    <col min="11755" max="11755" width="11.7109375" style="37" bestFit="1" customWidth="1"/>
    <col min="11756" max="11756" width="10.7109375" style="37" bestFit="1" customWidth="1"/>
    <col min="11757" max="11757" width="11.7109375" style="37" bestFit="1" customWidth="1"/>
    <col min="11758" max="11758" width="10" style="37" bestFit="1" customWidth="1"/>
    <col min="11759" max="11759" width="11.7109375" style="37" bestFit="1" customWidth="1"/>
    <col min="11760" max="11760" width="10.7109375" style="37" bestFit="1" customWidth="1"/>
    <col min="11761" max="11761" width="11.7109375" style="37" bestFit="1" customWidth="1"/>
    <col min="11762" max="11762" width="10.7109375" style="37" bestFit="1" customWidth="1"/>
    <col min="11763" max="11765" width="11.7109375" style="37" bestFit="1" customWidth="1"/>
    <col min="11766" max="11766" width="9.140625" style="37" customWidth="1"/>
    <col min="11767" max="11767" width="11.7109375" style="37" bestFit="1" customWidth="1"/>
    <col min="11768" max="11768" width="9.7109375" style="37" customWidth="1"/>
    <col min="11769" max="11769" width="10.42578125" style="37" customWidth="1"/>
    <col min="11770" max="11770" width="11.28515625" style="37" customWidth="1"/>
    <col min="11771" max="11772" width="9.140625" style="37" customWidth="1"/>
    <col min="11773" max="11773" width="9.7109375" style="37" customWidth="1"/>
    <col min="11774" max="11774" width="9.7109375" style="37" bestFit="1" customWidth="1"/>
    <col min="11775" max="11776" width="10.42578125" style="37" bestFit="1" customWidth="1"/>
    <col min="11777" max="11777" width="12.28515625" style="37" bestFit="1" customWidth="1"/>
    <col min="11778" max="11778" width="15.85546875" style="37" customWidth="1"/>
    <col min="11779" max="11868" width="9.140625" style="37"/>
    <col min="11869" max="11869" width="7.85546875" style="37" customWidth="1"/>
    <col min="11870" max="11870" width="35.28515625" style="37" customWidth="1"/>
    <col min="11871" max="11871" width="10.85546875" style="37" bestFit="1" customWidth="1"/>
    <col min="11872" max="11872" width="9.5703125" style="37" customWidth="1"/>
    <col min="11873" max="11873" width="12.140625" style="37" customWidth="1"/>
    <col min="11874" max="11874" width="10.7109375" style="37" bestFit="1" customWidth="1"/>
    <col min="11875" max="11876" width="9.140625" style="37" customWidth="1"/>
    <col min="11877" max="11877" width="9.85546875" style="37" bestFit="1" customWidth="1"/>
    <col min="11878" max="11879" width="10" style="37" bestFit="1" customWidth="1"/>
    <col min="11880" max="11880" width="11.5703125" style="37" customWidth="1"/>
    <col min="11881" max="11881" width="9.28515625" style="37" customWidth="1"/>
    <col min="11882" max="11882" width="10" style="37" bestFit="1" customWidth="1"/>
    <col min="11883" max="11883" width="11.7109375" style="37" bestFit="1" customWidth="1"/>
    <col min="11884" max="11884" width="10.7109375" style="37" customWidth="1"/>
    <col min="11885" max="11885" width="11.7109375" style="37" bestFit="1" customWidth="1"/>
    <col min="11886" max="11886" width="10.7109375" style="37" customWidth="1"/>
    <col min="11887" max="11887" width="10" style="37" bestFit="1" customWidth="1"/>
    <col min="11888" max="11892" width="11.7109375" style="37" bestFit="1" customWidth="1"/>
    <col min="11893" max="11893" width="14" style="37" customWidth="1"/>
    <col min="11894" max="11895" width="11.7109375" style="37" bestFit="1" customWidth="1"/>
    <col min="11896" max="11896" width="9.5703125" style="37" customWidth="1"/>
    <col min="11897" max="11897" width="12.7109375" style="37" bestFit="1" customWidth="1"/>
    <col min="11898" max="11898" width="9.140625" style="37" customWidth="1"/>
    <col min="11899" max="11899" width="11.7109375" style="37" bestFit="1" customWidth="1"/>
    <col min="11900" max="11900" width="9.140625" style="37" customWidth="1"/>
    <col min="11901" max="11901" width="11.7109375" style="37" bestFit="1" customWidth="1"/>
    <col min="11902" max="11902" width="9.140625" style="37" customWidth="1"/>
    <col min="11903" max="11903" width="9.85546875" style="37" bestFit="1" customWidth="1"/>
    <col min="11904" max="11909" width="9.140625" style="37" customWidth="1"/>
    <col min="11910" max="11910" width="10.5703125" style="37" customWidth="1"/>
    <col min="11911" max="11911" width="10.140625" style="37" customWidth="1"/>
    <col min="11912" max="11912" width="10.7109375" style="37" bestFit="1" customWidth="1"/>
    <col min="11913" max="11914" width="9.140625" style="37" customWidth="1"/>
    <col min="11915" max="11915" width="10.7109375" style="37" bestFit="1" customWidth="1"/>
    <col min="11916" max="11916" width="9.140625" style="37" customWidth="1"/>
    <col min="11917" max="11917" width="11.7109375" style="37" bestFit="1" customWidth="1"/>
    <col min="11918" max="11918" width="10.7109375" style="37" bestFit="1" customWidth="1"/>
    <col min="11919" max="11919" width="9.7109375" style="37" bestFit="1" customWidth="1"/>
    <col min="11920" max="11920" width="9.140625" style="37" customWidth="1"/>
    <col min="11921" max="11921" width="11.7109375" style="37" bestFit="1" customWidth="1"/>
    <col min="11922" max="11922" width="10" style="37" bestFit="1" customWidth="1"/>
    <col min="11923" max="11923" width="9.140625" style="37" customWidth="1"/>
    <col min="11924" max="11926" width="11.7109375" style="37" bestFit="1" customWidth="1"/>
    <col min="11927" max="11927" width="10" style="37" bestFit="1" customWidth="1"/>
    <col min="11928" max="11928" width="9.140625" style="37" customWidth="1"/>
    <col min="11929" max="11929" width="11.7109375" style="37" bestFit="1" customWidth="1"/>
    <col min="11930" max="11930" width="9.140625" style="37" customWidth="1"/>
    <col min="11931" max="11932" width="11.7109375" style="37" bestFit="1" customWidth="1"/>
    <col min="11933" max="11933" width="9.7109375" style="37" bestFit="1" customWidth="1"/>
    <col min="11934" max="11934" width="11.7109375" style="37" bestFit="1" customWidth="1"/>
    <col min="11935" max="11935" width="10.7109375" style="37" bestFit="1" customWidth="1"/>
    <col min="11936" max="11936" width="10" style="37" bestFit="1" customWidth="1"/>
    <col min="11937" max="11937" width="11.7109375" style="37" bestFit="1" customWidth="1"/>
    <col min="11938" max="11941" width="9.140625" style="37" customWidth="1"/>
    <col min="11942" max="11942" width="11.7109375" style="37" customWidth="1"/>
    <col min="11943" max="11947" width="9.140625" style="37" customWidth="1"/>
    <col min="11948" max="11948" width="17" style="37" bestFit="1" customWidth="1"/>
    <col min="11949" max="11955" width="9.140625" style="37" customWidth="1"/>
    <col min="11956" max="11956" width="11.7109375" style="37" bestFit="1" customWidth="1"/>
    <col min="11957" max="11958" width="9.140625" style="37" customWidth="1"/>
    <col min="11959" max="11959" width="9" style="37" bestFit="1" customWidth="1"/>
    <col min="11960" max="11962" width="9.140625" style="37" customWidth="1"/>
    <col min="11963" max="11963" width="9" style="37" bestFit="1" customWidth="1"/>
    <col min="11964" max="11964" width="9.140625" style="37" customWidth="1"/>
    <col min="11965" max="11965" width="14" style="37" customWidth="1"/>
    <col min="11966" max="11966" width="9.42578125" style="37" bestFit="1" customWidth="1"/>
    <col min="11967" max="11967" width="9.7109375" style="37" bestFit="1" customWidth="1"/>
    <col min="11968" max="11970" width="9.140625" style="37" customWidth="1"/>
    <col min="11971" max="11971" width="9" style="37" bestFit="1" customWidth="1"/>
    <col min="11972" max="11973" width="9.140625" style="37" customWidth="1"/>
    <col min="11974" max="11974" width="10" style="37" bestFit="1" customWidth="1"/>
    <col min="11975" max="11979" width="9.140625" style="37" customWidth="1"/>
    <col min="11980" max="11981" width="9.140625" style="37" bestFit="1" customWidth="1"/>
    <col min="11982" max="11985" width="9.140625" style="37" customWidth="1"/>
    <col min="11986" max="11986" width="9.28515625" style="37" customWidth="1"/>
    <col min="11987" max="11989" width="10.140625" style="37" customWidth="1"/>
    <col min="11990" max="11990" width="9.7109375" style="37" customWidth="1"/>
    <col min="11991" max="11991" width="10" style="37" bestFit="1" customWidth="1"/>
    <col min="11992" max="12001" width="11.7109375" style="37" bestFit="1" customWidth="1"/>
    <col min="12002" max="12002" width="10" style="37" bestFit="1" customWidth="1"/>
    <col min="12003" max="12003" width="11.7109375" style="37" bestFit="1" customWidth="1"/>
    <col min="12004" max="12005" width="10.7109375" style="37" bestFit="1" customWidth="1"/>
    <col min="12006" max="12006" width="9" style="37" bestFit="1" customWidth="1"/>
    <col min="12007" max="12007" width="11.7109375" style="37" bestFit="1" customWidth="1"/>
    <col min="12008" max="12008" width="10" style="37" bestFit="1" customWidth="1"/>
    <col min="12009" max="12010" width="10.7109375" style="37" bestFit="1" customWidth="1"/>
    <col min="12011" max="12011" width="11.7109375" style="37" bestFit="1" customWidth="1"/>
    <col min="12012" max="12012" width="10.7109375" style="37" bestFit="1" customWidth="1"/>
    <col min="12013" max="12013" width="11.7109375" style="37" bestFit="1" customWidth="1"/>
    <col min="12014" max="12014" width="10" style="37" bestFit="1" customWidth="1"/>
    <col min="12015" max="12015" width="11.7109375" style="37" bestFit="1" customWidth="1"/>
    <col min="12016" max="12016" width="10.7109375" style="37" bestFit="1" customWidth="1"/>
    <col min="12017" max="12017" width="11.7109375" style="37" bestFit="1" customWidth="1"/>
    <col min="12018" max="12018" width="10.7109375" style="37" bestFit="1" customWidth="1"/>
    <col min="12019" max="12021" width="11.7109375" style="37" bestFit="1" customWidth="1"/>
    <col min="12022" max="12022" width="9.140625" style="37" customWidth="1"/>
    <col min="12023" max="12023" width="11.7109375" style="37" bestFit="1" customWidth="1"/>
    <col min="12024" max="12024" width="9.7109375" style="37" customWidth="1"/>
    <col min="12025" max="12025" width="10.42578125" style="37" customWidth="1"/>
    <col min="12026" max="12026" width="11.28515625" style="37" customWidth="1"/>
    <col min="12027" max="12028" width="9.140625" style="37" customWidth="1"/>
    <col min="12029" max="12029" width="9.7109375" style="37" customWidth="1"/>
    <col min="12030" max="12030" width="9.7109375" style="37" bestFit="1" customWidth="1"/>
    <col min="12031" max="12032" width="10.42578125" style="37" bestFit="1" customWidth="1"/>
    <col min="12033" max="12033" width="12.28515625" style="37" bestFit="1" customWidth="1"/>
    <col min="12034" max="12034" width="15.85546875" style="37" customWidth="1"/>
    <col min="12035" max="12124" width="9.140625" style="37"/>
    <col min="12125" max="12125" width="7.85546875" style="37" customWidth="1"/>
    <col min="12126" max="12126" width="35.28515625" style="37" customWidth="1"/>
    <col min="12127" max="12127" width="10.85546875" style="37" bestFit="1" customWidth="1"/>
    <col min="12128" max="12128" width="9.5703125" style="37" customWidth="1"/>
    <col min="12129" max="12129" width="12.140625" style="37" customWidth="1"/>
    <col min="12130" max="12130" width="10.7109375" style="37" bestFit="1" customWidth="1"/>
    <col min="12131" max="12132" width="9.140625" style="37" customWidth="1"/>
    <col min="12133" max="12133" width="9.85546875" style="37" bestFit="1" customWidth="1"/>
    <col min="12134" max="12135" width="10" style="37" bestFit="1" customWidth="1"/>
    <col min="12136" max="12136" width="11.5703125" style="37" customWidth="1"/>
    <col min="12137" max="12137" width="9.28515625" style="37" customWidth="1"/>
    <col min="12138" max="12138" width="10" style="37" bestFit="1" customWidth="1"/>
    <col min="12139" max="12139" width="11.7109375" style="37" bestFit="1" customWidth="1"/>
    <col min="12140" max="12140" width="10.7109375" style="37" customWidth="1"/>
    <col min="12141" max="12141" width="11.7109375" style="37" bestFit="1" customWidth="1"/>
    <col min="12142" max="12142" width="10.7109375" style="37" customWidth="1"/>
    <col min="12143" max="12143" width="10" style="37" bestFit="1" customWidth="1"/>
    <col min="12144" max="12148" width="11.7109375" style="37" bestFit="1" customWidth="1"/>
    <col min="12149" max="12149" width="14" style="37" customWidth="1"/>
    <col min="12150" max="12151" width="11.7109375" style="37" bestFit="1" customWidth="1"/>
    <col min="12152" max="12152" width="9.5703125" style="37" customWidth="1"/>
    <col min="12153" max="12153" width="12.7109375" style="37" bestFit="1" customWidth="1"/>
    <col min="12154" max="12154" width="9.140625" style="37" customWidth="1"/>
    <col min="12155" max="12155" width="11.7109375" style="37" bestFit="1" customWidth="1"/>
    <col min="12156" max="12156" width="9.140625" style="37" customWidth="1"/>
    <col min="12157" max="12157" width="11.7109375" style="37" bestFit="1" customWidth="1"/>
    <col min="12158" max="12158" width="9.140625" style="37" customWidth="1"/>
    <col min="12159" max="12159" width="9.85546875" style="37" bestFit="1" customWidth="1"/>
    <col min="12160" max="12165" width="9.140625" style="37" customWidth="1"/>
    <col min="12166" max="12166" width="10.5703125" style="37" customWidth="1"/>
    <col min="12167" max="12167" width="10.140625" style="37" customWidth="1"/>
    <col min="12168" max="12168" width="10.7109375" style="37" bestFit="1" customWidth="1"/>
    <col min="12169" max="12170" width="9.140625" style="37" customWidth="1"/>
    <col min="12171" max="12171" width="10.7109375" style="37" bestFit="1" customWidth="1"/>
    <col min="12172" max="12172" width="9.140625" style="37" customWidth="1"/>
    <col min="12173" max="12173" width="11.7109375" style="37" bestFit="1" customWidth="1"/>
    <col min="12174" max="12174" width="10.7109375" style="37" bestFit="1" customWidth="1"/>
    <col min="12175" max="12175" width="9.7109375" style="37" bestFit="1" customWidth="1"/>
    <col min="12176" max="12176" width="9.140625" style="37" customWidth="1"/>
    <col min="12177" max="12177" width="11.7109375" style="37" bestFit="1" customWidth="1"/>
    <col min="12178" max="12178" width="10" style="37" bestFit="1" customWidth="1"/>
    <col min="12179" max="12179" width="9.140625" style="37" customWidth="1"/>
    <col min="12180" max="12182" width="11.7109375" style="37" bestFit="1" customWidth="1"/>
    <col min="12183" max="12183" width="10" style="37" bestFit="1" customWidth="1"/>
    <col min="12184" max="12184" width="9.140625" style="37" customWidth="1"/>
    <col min="12185" max="12185" width="11.7109375" style="37" bestFit="1" customWidth="1"/>
    <col min="12186" max="12186" width="9.140625" style="37" customWidth="1"/>
    <col min="12187" max="12188" width="11.7109375" style="37" bestFit="1" customWidth="1"/>
    <col min="12189" max="12189" width="9.7109375" style="37" bestFit="1" customWidth="1"/>
    <col min="12190" max="12190" width="11.7109375" style="37" bestFit="1" customWidth="1"/>
    <col min="12191" max="12191" width="10.7109375" style="37" bestFit="1" customWidth="1"/>
    <col min="12192" max="12192" width="10" style="37" bestFit="1" customWidth="1"/>
    <col min="12193" max="12193" width="11.7109375" style="37" bestFit="1" customWidth="1"/>
    <col min="12194" max="12197" width="9.140625" style="37" customWidth="1"/>
    <col min="12198" max="12198" width="11.7109375" style="37" customWidth="1"/>
    <col min="12199" max="12203" width="9.140625" style="37" customWidth="1"/>
    <col min="12204" max="12204" width="17" style="37" bestFit="1" customWidth="1"/>
    <col min="12205" max="12211" width="9.140625" style="37" customWidth="1"/>
    <col min="12212" max="12212" width="11.7109375" style="37" bestFit="1" customWidth="1"/>
    <col min="12213" max="12214" width="9.140625" style="37" customWidth="1"/>
    <col min="12215" max="12215" width="9" style="37" bestFit="1" customWidth="1"/>
    <col min="12216" max="12218" width="9.140625" style="37" customWidth="1"/>
    <col min="12219" max="12219" width="9" style="37" bestFit="1" customWidth="1"/>
    <col min="12220" max="12220" width="9.140625" style="37" customWidth="1"/>
    <col min="12221" max="12221" width="14" style="37" customWidth="1"/>
    <col min="12222" max="12222" width="9.42578125" style="37" bestFit="1" customWidth="1"/>
    <col min="12223" max="12223" width="9.7109375" style="37" bestFit="1" customWidth="1"/>
    <col min="12224" max="12226" width="9.140625" style="37" customWidth="1"/>
    <col min="12227" max="12227" width="9" style="37" bestFit="1" customWidth="1"/>
    <col min="12228" max="12229" width="9.140625" style="37" customWidth="1"/>
    <col min="12230" max="12230" width="10" style="37" bestFit="1" customWidth="1"/>
    <col min="12231" max="12235" width="9.140625" style="37" customWidth="1"/>
    <col min="12236" max="12237" width="9.140625" style="37" bestFit="1" customWidth="1"/>
    <col min="12238" max="12241" width="9.140625" style="37" customWidth="1"/>
    <col min="12242" max="12242" width="9.28515625" style="37" customWidth="1"/>
    <col min="12243" max="12245" width="10.140625" style="37" customWidth="1"/>
    <col min="12246" max="12246" width="9.7109375" style="37" customWidth="1"/>
    <col min="12247" max="12247" width="10" style="37" bestFit="1" customWidth="1"/>
    <col min="12248" max="12257" width="11.7109375" style="37" bestFit="1" customWidth="1"/>
    <col min="12258" max="12258" width="10" style="37" bestFit="1" customWidth="1"/>
    <col min="12259" max="12259" width="11.7109375" style="37" bestFit="1" customWidth="1"/>
    <col min="12260" max="12261" width="10.7109375" style="37" bestFit="1" customWidth="1"/>
    <col min="12262" max="12262" width="9" style="37" bestFit="1" customWidth="1"/>
    <col min="12263" max="12263" width="11.7109375" style="37" bestFit="1" customWidth="1"/>
    <col min="12264" max="12264" width="10" style="37" bestFit="1" customWidth="1"/>
    <col min="12265" max="12266" width="10.7109375" style="37" bestFit="1" customWidth="1"/>
    <col min="12267" max="12267" width="11.7109375" style="37" bestFit="1" customWidth="1"/>
    <col min="12268" max="12268" width="10.7109375" style="37" bestFit="1" customWidth="1"/>
    <col min="12269" max="12269" width="11.7109375" style="37" bestFit="1" customWidth="1"/>
    <col min="12270" max="12270" width="10" style="37" bestFit="1" customWidth="1"/>
    <col min="12271" max="12271" width="11.7109375" style="37" bestFit="1" customWidth="1"/>
    <col min="12272" max="12272" width="10.7109375" style="37" bestFit="1" customWidth="1"/>
    <col min="12273" max="12273" width="11.7109375" style="37" bestFit="1" customWidth="1"/>
    <col min="12274" max="12274" width="10.7109375" style="37" bestFit="1" customWidth="1"/>
    <col min="12275" max="12277" width="11.7109375" style="37" bestFit="1" customWidth="1"/>
    <col min="12278" max="12278" width="9.140625" style="37" customWidth="1"/>
    <col min="12279" max="12279" width="11.7109375" style="37" bestFit="1" customWidth="1"/>
    <col min="12280" max="12280" width="9.7109375" style="37" customWidth="1"/>
    <col min="12281" max="12281" width="10.42578125" style="37" customWidth="1"/>
    <col min="12282" max="12282" width="11.28515625" style="37" customWidth="1"/>
    <col min="12283" max="12284" width="9.140625" style="37" customWidth="1"/>
    <col min="12285" max="12285" width="9.7109375" style="37" customWidth="1"/>
    <col min="12286" max="12286" width="9.7109375" style="37" bestFit="1" customWidth="1"/>
    <col min="12287" max="12288" width="10.42578125" style="37" bestFit="1" customWidth="1"/>
    <col min="12289" max="12289" width="12.28515625" style="37" bestFit="1" customWidth="1"/>
    <col min="12290" max="12290" width="15.85546875" style="37" customWidth="1"/>
    <col min="12291" max="12380" width="9.140625" style="37"/>
    <col min="12381" max="12381" width="7.85546875" style="37" customWidth="1"/>
    <col min="12382" max="12382" width="35.28515625" style="37" customWidth="1"/>
    <col min="12383" max="12383" width="10.85546875" style="37" bestFit="1" customWidth="1"/>
    <col min="12384" max="12384" width="9.5703125" style="37" customWidth="1"/>
    <col min="12385" max="12385" width="12.140625" style="37" customWidth="1"/>
    <col min="12386" max="12386" width="10.7109375" style="37" bestFit="1" customWidth="1"/>
    <col min="12387" max="12388" width="9.140625" style="37" customWidth="1"/>
    <col min="12389" max="12389" width="9.85546875" style="37" bestFit="1" customWidth="1"/>
    <col min="12390" max="12391" width="10" style="37" bestFit="1" customWidth="1"/>
    <col min="12392" max="12392" width="11.5703125" style="37" customWidth="1"/>
    <col min="12393" max="12393" width="9.28515625" style="37" customWidth="1"/>
    <col min="12394" max="12394" width="10" style="37" bestFit="1" customWidth="1"/>
    <col min="12395" max="12395" width="11.7109375" style="37" bestFit="1" customWidth="1"/>
    <col min="12396" max="12396" width="10.7109375" style="37" customWidth="1"/>
    <col min="12397" max="12397" width="11.7109375" style="37" bestFit="1" customWidth="1"/>
    <col min="12398" max="12398" width="10.7109375" style="37" customWidth="1"/>
    <col min="12399" max="12399" width="10" style="37" bestFit="1" customWidth="1"/>
    <col min="12400" max="12404" width="11.7109375" style="37" bestFit="1" customWidth="1"/>
    <col min="12405" max="12405" width="14" style="37" customWidth="1"/>
    <col min="12406" max="12407" width="11.7109375" style="37" bestFit="1" customWidth="1"/>
    <col min="12408" max="12408" width="9.5703125" style="37" customWidth="1"/>
    <col min="12409" max="12409" width="12.7109375" style="37" bestFit="1" customWidth="1"/>
    <col min="12410" max="12410" width="9.140625" style="37" customWidth="1"/>
    <col min="12411" max="12411" width="11.7109375" style="37" bestFit="1" customWidth="1"/>
    <col min="12412" max="12412" width="9.140625" style="37" customWidth="1"/>
    <col min="12413" max="12413" width="11.7109375" style="37" bestFit="1" customWidth="1"/>
    <col min="12414" max="12414" width="9.140625" style="37" customWidth="1"/>
    <col min="12415" max="12415" width="9.85546875" style="37" bestFit="1" customWidth="1"/>
    <col min="12416" max="12421" width="9.140625" style="37" customWidth="1"/>
    <col min="12422" max="12422" width="10.5703125" style="37" customWidth="1"/>
    <col min="12423" max="12423" width="10.140625" style="37" customWidth="1"/>
    <col min="12424" max="12424" width="10.7109375" style="37" bestFit="1" customWidth="1"/>
    <col min="12425" max="12426" width="9.140625" style="37" customWidth="1"/>
    <col min="12427" max="12427" width="10.7109375" style="37" bestFit="1" customWidth="1"/>
    <col min="12428" max="12428" width="9.140625" style="37" customWidth="1"/>
    <col min="12429" max="12429" width="11.7109375" style="37" bestFit="1" customWidth="1"/>
    <col min="12430" max="12430" width="10.7109375" style="37" bestFit="1" customWidth="1"/>
    <col min="12431" max="12431" width="9.7109375" style="37" bestFit="1" customWidth="1"/>
    <col min="12432" max="12432" width="9.140625" style="37" customWidth="1"/>
    <col min="12433" max="12433" width="11.7109375" style="37" bestFit="1" customWidth="1"/>
    <col min="12434" max="12434" width="10" style="37" bestFit="1" customWidth="1"/>
    <col min="12435" max="12435" width="9.140625" style="37" customWidth="1"/>
    <col min="12436" max="12438" width="11.7109375" style="37" bestFit="1" customWidth="1"/>
    <col min="12439" max="12439" width="10" style="37" bestFit="1" customWidth="1"/>
    <col min="12440" max="12440" width="9.140625" style="37" customWidth="1"/>
    <col min="12441" max="12441" width="11.7109375" style="37" bestFit="1" customWidth="1"/>
    <col min="12442" max="12442" width="9.140625" style="37" customWidth="1"/>
    <col min="12443" max="12444" width="11.7109375" style="37" bestFit="1" customWidth="1"/>
    <col min="12445" max="12445" width="9.7109375" style="37" bestFit="1" customWidth="1"/>
    <col min="12446" max="12446" width="11.7109375" style="37" bestFit="1" customWidth="1"/>
    <col min="12447" max="12447" width="10.7109375" style="37" bestFit="1" customWidth="1"/>
    <col min="12448" max="12448" width="10" style="37" bestFit="1" customWidth="1"/>
    <col min="12449" max="12449" width="11.7109375" style="37" bestFit="1" customWidth="1"/>
    <col min="12450" max="12453" width="9.140625" style="37" customWidth="1"/>
    <col min="12454" max="12454" width="11.7109375" style="37" customWidth="1"/>
    <col min="12455" max="12459" width="9.140625" style="37" customWidth="1"/>
    <col min="12460" max="12460" width="17" style="37" bestFit="1" customWidth="1"/>
    <col min="12461" max="12467" width="9.140625" style="37" customWidth="1"/>
    <col min="12468" max="12468" width="11.7109375" style="37" bestFit="1" customWidth="1"/>
    <col min="12469" max="12470" width="9.140625" style="37" customWidth="1"/>
    <col min="12471" max="12471" width="9" style="37" bestFit="1" customWidth="1"/>
    <col min="12472" max="12474" width="9.140625" style="37" customWidth="1"/>
    <col min="12475" max="12475" width="9" style="37" bestFit="1" customWidth="1"/>
    <col min="12476" max="12476" width="9.140625" style="37" customWidth="1"/>
    <col min="12477" max="12477" width="14" style="37" customWidth="1"/>
    <col min="12478" max="12478" width="9.42578125" style="37" bestFit="1" customWidth="1"/>
    <col min="12479" max="12479" width="9.7109375" style="37" bestFit="1" customWidth="1"/>
    <col min="12480" max="12482" width="9.140625" style="37" customWidth="1"/>
    <col min="12483" max="12483" width="9" style="37" bestFit="1" customWidth="1"/>
    <col min="12484" max="12485" width="9.140625" style="37" customWidth="1"/>
    <col min="12486" max="12486" width="10" style="37" bestFit="1" customWidth="1"/>
    <col min="12487" max="12491" width="9.140625" style="37" customWidth="1"/>
    <col min="12492" max="12493" width="9.140625" style="37" bestFit="1" customWidth="1"/>
    <col min="12494" max="12497" width="9.140625" style="37" customWidth="1"/>
    <col min="12498" max="12498" width="9.28515625" style="37" customWidth="1"/>
    <col min="12499" max="12501" width="10.140625" style="37" customWidth="1"/>
    <col min="12502" max="12502" width="9.7109375" style="37" customWidth="1"/>
    <col min="12503" max="12503" width="10" style="37" bestFit="1" customWidth="1"/>
    <col min="12504" max="12513" width="11.7109375" style="37" bestFit="1" customWidth="1"/>
    <col min="12514" max="12514" width="10" style="37" bestFit="1" customWidth="1"/>
    <col min="12515" max="12515" width="11.7109375" style="37" bestFit="1" customWidth="1"/>
    <col min="12516" max="12517" width="10.7109375" style="37" bestFit="1" customWidth="1"/>
    <col min="12518" max="12518" width="9" style="37" bestFit="1" customWidth="1"/>
    <col min="12519" max="12519" width="11.7109375" style="37" bestFit="1" customWidth="1"/>
    <col min="12520" max="12520" width="10" style="37" bestFit="1" customWidth="1"/>
    <col min="12521" max="12522" width="10.7109375" style="37" bestFit="1" customWidth="1"/>
    <col min="12523" max="12523" width="11.7109375" style="37" bestFit="1" customWidth="1"/>
    <col min="12524" max="12524" width="10.7109375" style="37" bestFit="1" customWidth="1"/>
    <col min="12525" max="12525" width="11.7109375" style="37" bestFit="1" customWidth="1"/>
    <col min="12526" max="12526" width="10" style="37" bestFit="1" customWidth="1"/>
    <col min="12527" max="12527" width="11.7109375" style="37" bestFit="1" customWidth="1"/>
    <col min="12528" max="12528" width="10.7109375" style="37" bestFit="1" customWidth="1"/>
    <col min="12529" max="12529" width="11.7109375" style="37" bestFit="1" customWidth="1"/>
    <col min="12530" max="12530" width="10.7109375" style="37" bestFit="1" customWidth="1"/>
    <col min="12531" max="12533" width="11.7109375" style="37" bestFit="1" customWidth="1"/>
    <col min="12534" max="12534" width="9.140625" style="37" customWidth="1"/>
    <col min="12535" max="12535" width="11.7109375" style="37" bestFit="1" customWidth="1"/>
    <col min="12536" max="12536" width="9.7109375" style="37" customWidth="1"/>
    <col min="12537" max="12537" width="10.42578125" style="37" customWidth="1"/>
    <col min="12538" max="12538" width="11.28515625" style="37" customWidth="1"/>
    <col min="12539" max="12540" width="9.140625" style="37" customWidth="1"/>
    <col min="12541" max="12541" width="9.7109375" style="37" customWidth="1"/>
    <col min="12542" max="12542" width="9.7109375" style="37" bestFit="1" customWidth="1"/>
    <col min="12543" max="12544" width="10.42578125" style="37" bestFit="1" customWidth="1"/>
    <col min="12545" max="12545" width="12.28515625" style="37" bestFit="1" customWidth="1"/>
    <col min="12546" max="12546" width="15.85546875" style="37" customWidth="1"/>
    <col min="12547" max="12636" width="9.140625" style="37"/>
    <col min="12637" max="12637" width="7.85546875" style="37" customWidth="1"/>
    <col min="12638" max="12638" width="35.28515625" style="37" customWidth="1"/>
    <col min="12639" max="12639" width="10.85546875" style="37" bestFit="1" customWidth="1"/>
    <col min="12640" max="12640" width="9.5703125" style="37" customWidth="1"/>
    <col min="12641" max="12641" width="12.140625" style="37" customWidth="1"/>
    <col min="12642" max="12642" width="10.7109375" style="37" bestFit="1" customWidth="1"/>
    <col min="12643" max="12644" width="9.140625" style="37" customWidth="1"/>
    <col min="12645" max="12645" width="9.85546875" style="37" bestFit="1" customWidth="1"/>
    <col min="12646" max="12647" width="10" style="37" bestFit="1" customWidth="1"/>
    <col min="12648" max="12648" width="11.5703125" style="37" customWidth="1"/>
    <col min="12649" max="12649" width="9.28515625" style="37" customWidth="1"/>
    <col min="12650" max="12650" width="10" style="37" bestFit="1" customWidth="1"/>
    <col min="12651" max="12651" width="11.7109375" style="37" bestFit="1" customWidth="1"/>
    <col min="12652" max="12652" width="10.7109375" style="37" customWidth="1"/>
    <col min="12653" max="12653" width="11.7109375" style="37" bestFit="1" customWidth="1"/>
    <col min="12654" max="12654" width="10.7109375" style="37" customWidth="1"/>
    <col min="12655" max="12655" width="10" style="37" bestFit="1" customWidth="1"/>
    <col min="12656" max="12660" width="11.7109375" style="37" bestFit="1" customWidth="1"/>
    <col min="12661" max="12661" width="14" style="37" customWidth="1"/>
    <col min="12662" max="12663" width="11.7109375" style="37" bestFit="1" customWidth="1"/>
    <col min="12664" max="12664" width="9.5703125" style="37" customWidth="1"/>
    <col min="12665" max="12665" width="12.7109375" style="37" bestFit="1" customWidth="1"/>
    <col min="12666" max="12666" width="9.140625" style="37" customWidth="1"/>
    <col min="12667" max="12667" width="11.7109375" style="37" bestFit="1" customWidth="1"/>
    <col min="12668" max="12668" width="9.140625" style="37" customWidth="1"/>
    <col min="12669" max="12669" width="11.7109375" style="37" bestFit="1" customWidth="1"/>
    <col min="12670" max="12670" width="9.140625" style="37" customWidth="1"/>
    <col min="12671" max="12671" width="9.85546875" style="37" bestFit="1" customWidth="1"/>
    <col min="12672" max="12677" width="9.140625" style="37" customWidth="1"/>
    <col min="12678" max="12678" width="10.5703125" style="37" customWidth="1"/>
    <col min="12679" max="12679" width="10.140625" style="37" customWidth="1"/>
    <col min="12680" max="12680" width="10.7109375" style="37" bestFit="1" customWidth="1"/>
    <col min="12681" max="12682" width="9.140625" style="37" customWidth="1"/>
    <col min="12683" max="12683" width="10.7109375" style="37" bestFit="1" customWidth="1"/>
    <col min="12684" max="12684" width="9.140625" style="37" customWidth="1"/>
    <col min="12685" max="12685" width="11.7109375" style="37" bestFit="1" customWidth="1"/>
    <col min="12686" max="12686" width="10.7109375" style="37" bestFit="1" customWidth="1"/>
    <col min="12687" max="12687" width="9.7109375" style="37" bestFit="1" customWidth="1"/>
    <col min="12688" max="12688" width="9.140625" style="37" customWidth="1"/>
    <col min="12689" max="12689" width="11.7109375" style="37" bestFit="1" customWidth="1"/>
    <col min="12690" max="12690" width="10" style="37" bestFit="1" customWidth="1"/>
    <col min="12691" max="12691" width="9.140625" style="37" customWidth="1"/>
    <col min="12692" max="12694" width="11.7109375" style="37" bestFit="1" customWidth="1"/>
    <col min="12695" max="12695" width="10" style="37" bestFit="1" customWidth="1"/>
    <col min="12696" max="12696" width="9.140625" style="37" customWidth="1"/>
    <col min="12697" max="12697" width="11.7109375" style="37" bestFit="1" customWidth="1"/>
    <col min="12698" max="12698" width="9.140625" style="37" customWidth="1"/>
    <col min="12699" max="12700" width="11.7109375" style="37" bestFit="1" customWidth="1"/>
    <col min="12701" max="12701" width="9.7109375" style="37" bestFit="1" customWidth="1"/>
    <col min="12702" max="12702" width="11.7109375" style="37" bestFit="1" customWidth="1"/>
    <col min="12703" max="12703" width="10.7109375" style="37" bestFit="1" customWidth="1"/>
    <col min="12704" max="12704" width="10" style="37" bestFit="1" customWidth="1"/>
    <col min="12705" max="12705" width="11.7109375" style="37" bestFit="1" customWidth="1"/>
    <col min="12706" max="12709" width="9.140625" style="37" customWidth="1"/>
    <col min="12710" max="12710" width="11.7109375" style="37" customWidth="1"/>
    <col min="12711" max="12715" width="9.140625" style="37" customWidth="1"/>
    <col min="12716" max="12716" width="17" style="37" bestFit="1" customWidth="1"/>
    <col min="12717" max="12723" width="9.140625" style="37" customWidth="1"/>
    <col min="12724" max="12724" width="11.7109375" style="37" bestFit="1" customWidth="1"/>
    <col min="12725" max="12726" width="9.140625" style="37" customWidth="1"/>
    <col min="12727" max="12727" width="9" style="37" bestFit="1" customWidth="1"/>
    <col min="12728" max="12730" width="9.140625" style="37" customWidth="1"/>
    <col min="12731" max="12731" width="9" style="37" bestFit="1" customWidth="1"/>
    <col min="12732" max="12732" width="9.140625" style="37" customWidth="1"/>
    <col min="12733" max="12733" width="14" style="37" customWidth="1"/>
    <col min="12734" max="12734" width="9.42578125" style="37" bestFit="1" customWidth="1"/>
    <col min="12735" max="12735" width="9.7109375" style="37" bestFit="1" customWidth="1"/>
    <col min="12736" max="12738" width="9.140625" style="37" customWidth="1"/>
    <col min="12739" max="12739" width="9" style="37" bestFit="1" customWidth="1"/>
    <col min="12740" max="12741" width="9.140625" style="37" customWidth="1"/>
    <col min="12742" max="12742" width="10" style="37" bestFit="1" customWidth="1"/>
    <col min="12743" max="12747" width="9.140625" style="37" customWidth="1"/>
    <col min="12748" max="12749" width="9.140625" style="37" bestFit="1" customWidth="1"/>
    <col min="12750" max="12753" width="9.140625" style="37" customWidth="1"/>
    <col min="12754" max="12754" width="9.28515625" style="37" customWidth="1"/>
    <col min="12755" max="12757" width="10.140625" style="37" customWidth="1"/>
    <col min="12758" max="12758" width="9.7109375" style="37" customWidth="1"/>
    <col min="12759" max="12759" width="10" style="37" bestFit="1" customWidth="1"/>
    <col min="12760" max="12769" width="11.7109375" style="37" bestFit="1" customWidth="1"/>
    <col min="12770" max="12770" width="10" style="37" bestFit="1" customWidth="1"/>
    <col min="12771" max="12771" width="11.7109375" style="37" bestFit="1" customWidth="1"/>
    <col min="12772" max="12773" width="10.7109375" style="37" bestFit="1" customWidth="1"/>
    <col min="12774" max="12774" width="9" style="37" bestFit="1" customWidth="1"/>
    <col min="12775" max="12775" width="11.7109375" style="37" bestFit="1" customWidth="1"/>
    <col min="12776" max="12776" width="10" style="37" bestFit="1" customWidth="1"/>
    <col min="12777" max="12778" width="10.7109375" style="37" bestFit="1" customWidth="1"/>
    <col min="12779" max="12779" width="11.7109375" style="37" bestFit="1" customWidth="1"/>
    <col min="12780" max="12780" width="10.7109375" style="37" bestFit="1" customWidth="1"/>
    <col min="12781" max="12781" width="11.7109375" style="37" bestFit="1" customWidth="1"/>
    <col min="12782" max="12782" width="10" style="37" bestFit="1" customWidth="1"/>
    <col min="12783" max="12783" width="11.7109375" style="37" bestFit="1" customWidth="1"/>
    <col min="12784" max="12784" width="10.7109375" style="37" bestFit="1" customWidth="1"/>
    <col min="12785" max="12785" width="11.7109375" style="37" bestFit="1" customWidth="1"/>
    <col min="12786" max="12786" width="10.7109375" style="37" bestFit="1" customWidth="1"/>
    <col min="12787" max="12789" width="11.7109375" style="37" bestFit="1" customWidth="1"/>
    <col min="12790" max="12790" width="9.140625" style="37" customWidth="1"/>
    <col min="12791" max="12791" width="11.7109375" style="37" bestFit="1" customWidth="1"/>
    <col min="12792" max="12792" width="9.7109375" style="37" customWidth="1"/>
    <col min="12793" max="12793" width="10.42578125" style="37" customWidth="1"/>
    <col min="12794" max="12794" width="11.28515625" style="37" customWidth="1"/>
    <col min="12795" max="12796" width="9.140625" style="37" customWidth="1"/>
    <col min="12797" max="12797" width="9.7109375" style="37" customWidth="1"/>
    <col min="12798" max="12798" width="9.7109375" style="37" bestFit="1" customWidth="1"/>
    <col min="12799" max="12800" width="10.42578125" style="37" bestFit="1" customWidth="1"/>
    <col min="12801" max="12801" width="12.28515625" style="37" bestFit="1" customWidth="1"/>
    <col min="12802" max="12802" width="15.85546875" style="37" customWidth="1"/>
    <col min="12803" max="12892" width="9.140625" style="37"/>
    <col min="12893" max="12893" width="7.85546875" style="37" customWidth="1"/>
    <col min="12894" max="12894" width="35.28515625" style="37" customWidth="1"/>
    <col min="12895" max="12895" width="10.85546875" style="37" bestFit="1" customWidth="1"/>
    <col min="12896" max="12896" width="9.5703125" style="37" customWidth="1"/>
    <col min="12897" max="12897" width="12.140625" style="37" customWidth="1"/>
    <col min="12898" max="12898" width="10.7109375" style="37" bestFit="1" customWidth="1"/>
    <col min="12899" max="12900" width="9.140625" style="37" customWidth="1"/>
    <col min="12901" max="12901" width="9.85546875" style="37" bestFit="1" customWidth="1"/>
    <col min="12902" max="12903" width="10" style="37" bestFit="1" customWidth="1"/>
    <col min="12904" max="12904" width="11.5703125" style="37" customWidth="1"/>
    <col min="12905" max="12905" width="9.28515625" style="37" customWidth="1"/>
    <col min="12906" max="12906" width="10" style="37" bestFit="1" customWidth="1"/>
    <col min="12907" max="12907" width="11.7109375" style="37" bestFit="1" customWidth="1"/>
    <col min="12908" max="12908" width="10.7109375" style="37" customWidth="1"/>
    <col min="12909" max="12909" width="11.7109375" style="37" bestFit="1" customWidth="1"/>
    <col min="12910" max="12910" width="10.7109375" style="37" customWidth="1"/>
    <col min="12911" max="12911" width="10" style="37" bestFit="1" customWidth="1"/>
    <col min="12912" max="12916" width="11.7109375" style="37" bestFit="1" customWidth="1"/>
    <col min="12917" max="12917" width="14" style="37" customWidth="1"/>
    <col min="12918" max="12919" width="11.7109375" style="37" bestFit="1" customWidth="1"/>
    <col min="12920" max="12920" width="9.5703125" style="37" customWidth="1"/>
    <col min="12921" max="12921" width="12.7109375" style="37" bestFit="1" customWidth="1"/>
    <col min="12922" max="12922" width="9.140625" style="37" customWidth="1"/>
    <col min="12923" max="12923" width="11.7109375" style="37" bestFit="1" customWidth="1"/>
    <col min="12924" max="12924" width="9.140625" style="37" customWidth="1"/>
    <col min="12925" max="12925" width="11.7109375" style="37" bestFit="1" customWidth="1"/>
    <col min="12926" max="12926" width="9.140625" style="37" customWidth="1"/>
    <col min="12927" max="12927" width="9.85546875" style="37" bestFit="1" customWidth="1"/>
    <col min="12928" max="12933" width="9.140625" style="37" customWidth="1"/>
    <col min="12934" max="12934" width="10.5703125" style="37" customWidth="1"/>
    <col min="12935" max="12935" width="10.140625" style="37" customWidth="1"/>
    <col min="12936" max="12936" width="10.7109375" style="37" bestFit="1" customWidth="1"/>
    <col min="12937" max="12938" width="9.140625" style="37" customWidth="1"/>
    <col min="12939" max="12939" width="10.7109375" style="37" bestFit="1" customWidth="1"/>
    <col min="12940" max="12940" width="9.140625" style="37" customWidth="1"/>
    <col min="12941" max="12941" width="11.7109375" style="37" bestFit="1" customWidth="1"/>
    <col min="12942" max="12942" width="10.7109375" style="37" bestFit="1" customWidth="1"/>
    <col min="12943" max="12943" width="9.7109375" style="37" bestFit="1" customWidth="1"/>
    <col min="12944" max="12944" width="9.140625" style="37" customWidth="1"/>
    <col min="12945" max="12945" width="11.7109375" style="37" bestFit="1" customWidth="1"/>
    <col min="12946" max="12946" width="10" style="37" bestFit="1" customWidth="1"/>
    <col min="12947" max="12947" width="9.140625" style="37" customWidth="1"/>
    <col min="12948" max="12950" width="11.7109375" style="37" bestFit="1" customWidth="1"/>
    <col min="12951" max="12951" width="10" style="37" bestFit="1" customWidth="1"/>
    <col min="12952" max="12952" width="9.140625" style="37" customWidth="1"/>
    <col min="12953" max="12953" width="11.7109375" style="37" bestFit="1" customWidth="1"/>
    <col min="12954" max="12954" width="9.140625" style="37" customWidth="1"/>
    <col min="12955" max="12956" width="11.7109375" style="37" bestFit="1" customWidth="1"/>
    <col min="12957" max="12957" width="9.7109375" style="37" bestFit="1" customWidth="1"/>
    <col min="12958" max="12958" width="11.7109375" style="37" bestFit="1" customWidth="1"/>
    <col min="12959" max="12959" width="10.7109375" style="37" bestFit="1" customWidth="1"/>
    <col min="12960" max="12960" width="10" style="37" bestFit="1" customWidth="1"/>
    <col min="12961" max="12961" width="11.7109375" style="37" bestFit="1" customWidth="1"/>
    <col min="12962" max="12965" width="9.140625" style="37" customWidth="1"/>
    <col min="12966" max="12966" width="11.7109375" style="37" customWidth="1"/>
    <col min="12967" max="12971" width="9.140625" style="37" customWidth="1"/>
    <col min="12972" max="12972" width="17" style="37" bestFit="1" customWidth="1"/>
    <col min="12973" max="12979" width="9.140625" style="37" customWidth="1"/>
    <col min="12980" max="12980" width="11.7109375" style="37" bestFit="1" customWidth="1"/>
    <col min="12981" max="12982" width="9.140625" style="37" customWidth="1"/>
    <col min="12983" max="12983" width="9" style="37" bestFit="1" customWidth="1"/>
    <col min="12984" max="12986" width="9.140625" style="37" customWidth="1"/>
    <col min="12987" max="12987" width="9" style="37" bestFit="1" customWidth="1"/>
    <col min="12988" max="12988" width="9.140625" style="37" customWidth="1"/>
    <col min="12989" max="12989" width="14" style="37" customWidth="1"/>
    <col min="12990" max="12990" width="9.42578125" style="37" bestFit="1" customWidth="1"/>
    <col min="12991" max="12991" width="9.7109375" style="37" bestFit="1" customWidth="1"/>
    <col min="12992" max="12994" width="9.140625" style="37" customWidth="1"/>
    <col min="12995" max="12995" width="9" style="37" bestFit="1" customWidth="1"/>
    <col min="12996" max="12997" width="9.140625" style="37" customWidth="1"/>
    <col min="12998" max="12998" width="10" style="37" bestFit="1" customWidth="1"/>
    <col min="12999" max="13003" width="9.140625" style="37" customWidth="1"/>
    <col min="13004" max="13005" width="9.140625" style="37" bestFit="1" customWidth="1"/>
    <col min="13006" max="13009" width="9.140625" style="37" customWidth="1"/>
    <col min="13010" max="13010" width="9.28515625" style="37" customWidth="1"/>
    <col min="13011" max="13013" width="10.140625" style="37" customWidth="1"/>
    <col min="13014" max="13014" width="9.7109375" style="37" customWidth="1"/>
    <col min="13015" max="13015" width="10" style="37" bestFit="1" customWidth="1"/>
    <col min="13016" max="13025" width="11.7109375" style="37" bestFit="1" customWidth="1"/>
    <col min="13026" max="13026" width="10" style="37" bestFit="1" customWidth="1"/>
    <col min="13027" max="13027" width="11.7109375" style="37" bestFit="1" customWidth="1"/>
    <col min="13028" max="13029" width="10.7109375" style="37" bestFit="1" customWidth="1"/>
    <col min="13030" max="13030" width="9" style="37" bestFit="1" customWidth="1"/>
    <col min="13031" max="13031" width="11.7109375" style="37" bestFit="1" customWidth="1"/>
    <col min="13032" max="13032" width="10" style="37" bestFit="1" customWidth="1"/>
    <col min="13033" max="13034" width="10.7109375" style="37" bestFit="1" customWidth="1"/>
    <col min="13035" max="13035" width="11.7109375" style="37" bestFit="1" customWidth="1"/>
    <col min="13036" max="13036" width="10.7109375" style="37" bestFit="1" customWidth="1"/>
    <col min="13037" max="13037" width="11.7109375" style="37" bestFit="1" customWidth="1"/>
    <col min="13038" max="13038" width="10" style="37" bestFit="1" customWidth="1"/>
    <col min="13039" max="13039" width="11.7109375" style="37" bestFit="1" customWidth="1"/>
    <col min="13040" max="13040" width="10.7109375" style="37" bestFit="1" customWidth="1"/>
    <col min="13041" max="13041" width="11.7109375" style="37" bestFit="1" customWidth="1"/>
    <col min="13042" max="13042" width="10.7109375" style="37" bestFit="1" customWidth="1"/>
    <col min="13043" max="13045" width="11.7109375" style="37" bestFit="1" customWidth="1"/>
    <col min="13046" max="13046" width="9.140625" style="37" customWidth="1"/>
    <col min="13047" max="13047" width="11.7109375" style="37" bestFit="1" customWidth="1"/>
    <col min="13048" max="13048" width="9.7109375" style="37" customWidth="1"/>
    <col min="13049" max="13049" width="10.42578125" style="37" customWidth="1"/>
    <col min="13050" max="13050" width="11.28515625" style="37" customWidth="1"/>
    <col min="13051" max="13052" width="9.140625" style="37" customWidth="1"/>
    <col min="13053" max="13053" width="9.7109375" style="37" customWidth="1"/>
    <col min="13054" max="13054" width="9.7109375" style="37" bestFit="1" customWidth="1"/>
    <col min="13055" max="13056" width="10.42578125" style="37" bestFit="1" customWidth="1"/>
    <col min="13057" max="13057" width="12.28515625" style="37" bestFit="1" customWidth="1"/>
    <col min="13058" max="13058" width="15.85546875" style="37" customWidth="1"/>
    <col min="13059" max="13148" width="9.140625" style="37"/>
    <col min="13149" max="13149" width="7.85546875" style="37" customWidth="1"/>
    <col min="13150" max="13150" width="35.28515625" style="37" customWidth="1"/>
    <col min="13151" max="13151" width="10.85546875" style="37" bestFit="1" customWidth="1"/>
    <col min="13152" max="13152" width="9.5703125" style="37" customWidth="1"/>
    <col min="13153" max="13153" width="12.140625" style="37" customWidth="1"/>
    <col min="13154" max="13154" width="10.7109375" style="37" bestFit="1" customWidth="1"/>
    <col min="13155" max="13156" width="9.140625" style="37" customWidth="1"/>
    <col min="13157" max="13157" width="9.85546875" style="37" bestFit="1" customWidth="1"/>
    <col min="13158" max="13159" width="10" style="37" bestFit="1" customWidth="1"/>
    <col min="13160" max="13160" width="11.5703125" style="37" customWidth="1"/>
    <col min="13161" max="13161" width="9.28515625" style="37" customWidth="1"/>
    <col min="13162" max="13162" width="10" style="37" bestFit="1" customWidth="1"/>
    <col min="13163" max="13163" width="11.7109375" style="37" bestFit="1" customWidth="1"/>
    <col min="13164" max="13164" width="10.7109375" style="37" customWidth="1"/>
    <col min="13165" max="13165" width="11.7109375" style="37" bestFit="1" customWidth="1"/>
    <col min="13166" max="13166" width="10.7109375" style="37" customWidth="1"/>
    <col min="13167" max="13167" width="10" style="37" bestFit="1" customWidth="1"/>
    <col min="13168" max="13172" width="11.7109375" style="37" bestFit="1" customWidth="1"/>
    <col min="13173" max="13173" width="14" style="37" customWidth="1"/>
    <col min="13174" max="13175" width="11.7109375" style="37" bestFit="1" customWidth="1"/>
    <col min="13176" max="13176" width="9.5703125" style="37" customWidth="1"/>
    <col min="13177" max="13177" width="12.7109375" style="37" bestFit="1" customWidth="1"/>
    <col min="13178" max="13178" width="9.140625" style="37" customWidth="1"/>
    <col min="13179" max="13179" width="11.7109375" style="37" bestFit="1" customWidth="1"/>
    <col min="13180" max="13180" width="9.140625" style="37" customWidth="1"/>
    <col min="13181" max="13181" width="11.7109375" style="37" bestFit="1" customWidth="1"/>
    <col min="13182" max="13182" width="9.140625" style="37" customWidth="1"/>
    <col min="13183" max="13183" width="9.85546875" style="37" bestFit="1" customWidth="1"/>
    <col min="13184" max="13189" width="9.140625" style="37" customWidth="1"/>
    <col min="13190" max="13190" width="10.5703125" style="37" customWidth="1"/>
    <col min="13191" max="13191" width="10.140625" style="37" customWidth="1"/>
    <col min="13192" max="13192" width="10.7109375" style="37" bestFit="1" customWidth="1"/>
    <col min="13193" max="13194" width="9.140625" style="37" customWidth="1"/>
    <col min="13195" max="13195" width="10.7109375" style="37" bestFit="1" customWidth="1"/>
    <col min="13196" max="13196" width="9.140625" style="37" customWidth="1"/>
    <col min="13197" max="13197" width="11.7109375" style="37" bestFit="1" customWidth="1"/>
    <col min="13198" max="13198" width="10.7109375" style="37" bestFit="1" customWidth="1"/>
    <col min="13199" max="13199" width="9.7109375" style="37" bestFit="1" customWidth="1"/>
    <col min="13200" max="13200" width="9.140625" style="37" customWidth="1"/>
    <col min="13201" max="13201" width="11.7109375" style="37" bestFit="1" customWidth="1"/>
    <col min="13202" max="13202" width="10" style="37" bestFit="1" customWidth="1"/>
    <col min="13203" max="13203" width="9.140625" style="37" customWidth="1"/>
    <col min="13204" max="13206" width="11.7109375" style="37" bestFit="1" customWidth="1"/>
    <col min="13207" max="13207" width="10" style="37" bestFit="1" customWidth="1"/>
    <col min="13208" max="13208" width="9.140625" style="37" customWidth="1"/>
    <col min="13209" max="13209" width="11.7109375" style="37" bestFit="1" customWidth="1"/>
    <col min="13210" max="13210" width="9.140625" style="37" customWidth="1"/>
    <col min="13211" max="13212" width="11.7109375" style="37" bestFit="1" customWidth="1"/>
    <col min="13213" max="13213" width="9.7109375" style="37" bestFit="1" customWidth="1"/>
    <col min="13214" max="13214" width="11.7109375" style="37" bestFit="1" customWidth="1"/>
    <col min="13215" max="13215" width="10.7109375" style="37" bestFit="1" customWidth="1"/>
    <col min="13216" max="13216" width="10" style="37" bestFit="1" customWidth="1"/>
    <col min="13217" max="13217" width="11.7109375" style="37" bestFit="1" customWidth="1"/>
    <col min="13218" max="13221" width="9.140625" style="37" customWidth="1"/>
    <col min="13222" max="13222" width="11.7109375" style="37" customWidth="1"/>
    <col min="13223" max="13227" width="9.140625" style="37" customWidth="1"/>
    <col min="13228" max="13228" width="17" style="37" bestFit="1" customWidth="1"/>
    <col min="13229" max="13235" width="9.140625" style="37" customWidth="1"/>
    <col min="13236" max="13236" width="11.7109375" style="37" bestFit="1" customWidth="1"/>
    <col min="13237" max="13238" width="9.140625" style="37" customWidth="1"/>
    <col min="13239" max="13239" width="9" style="37" bestFit="1" customWidth="1"/>
    <col min="13240" max="13242" width="9.140625" style="37" customWidth="1"/>
    <col min="13243" max="13243" width="9" style="37" bestFit="1" customWidth="1"/>
    <col min="13244" max="13244" width="9.140625" style="37" customWidth="1"/>
    <col min="13245" max="13245" width="14" style="37" customWidth="1"/>
    <col min="13246" max="13246" width="9.42578125" style="37" bestFit="1" customWidth="1"/>
    <col min="13247" max="13247" width="9.7109375" style="37" bestFit="1" customWidth="1"/>
    <col min="13248" max="13250" width="9.140625" style="37" customWidth="1"/>
    <col min="13251" max="13251" width="9" style="37" bestFit="1" customWidth="1"/>
    <col min="13252" max="13253" width="9.140625" style="37" customWidth="1"/>
    <col min="13254" max="13254" width="10" style="37" bestFit="1" customWidth="1"/>
    <col min="13255" max="13259" width="9.140625" style="37" customWidth="1"/>
    <col min="13260" max="13261" width="9.140625" style="37" bestFit="1" customWidth="1"/>
    <col min="13262" max="13265" width="9.140625" style="37" customWidth="1"/>
    <col min="13266" max="13266" width="9.28515625" style="37" customWidth="1"/>
    <col min="13267" max="13269" width="10.140625" style="37" customWidth="1"/>
    <col min="13270" max="13270" width="9.7109375" style="37" customWidth="1"/>
    <col min="13271" max="13271" width="10" style="37" bestFit="1" customWidth="1"/>
    <col min="13272" max="13281" width="11.7109375" style="37" bestFit="1" customWidth="1"/>
    <col min="13282" max="13282" width="10" style="37" bestFit="1" customWidth="1"/>
    <col min="13283" max="13283" width="11.7109375" style="37" bestFit="1" customWidth="1"/>
    <col min="13284" max="13285" width="10.7109375" style="37" bestFit="1" customWidth="1"/>
    <col min="13286" max="13286" width="9" style="37" bestFit="1" customWidth="1"/>
    <col min="13287" max="13287" width="11.7109375" style="37" bestFit="1" customWidth="1"/>
    <col min="13288" max="13288" width="10" style="37" bestFit="1" customWidth="1"/>
    <col min="13289" max="13290" width="10.7109375" style="37" bestFit="1" customWidth="1"/>
    <col min="13291" max="13291" width="11.7109375" style="37" bestFit="1" customWidth="1"/>
    <col min="13292" max="13292" width="10.7109375" style="37" bestFit="1" customWidth="1"/>
    <col min="13293" max="13293" width="11.7109375" style="37" bestFit="1" customWidth="1"/>
    <col min="13294" max="13294" width="10" style="37" bestFit="1" customWidth="1"/>
    <col min="13295" max="13295" width="11.7109375" style="37" bestFit="1" customWidth="1"/>
    <col min="13296" max="13296" width="10.7109375" style="37" bestFit="1" customWidth="1"/>
    <col min="13297" max="13297" width="11.7109375" style="37" bestFit="1" customWidth="1"/>
    <col min="13298" max="13298" width="10.7109375" style="37" bestFit="1" customWidth="1"/>
    <col min="13299" max="13301" width="11.7109375" style="37" bestFit="1" customWidth="1"/>
    <col min="13302" max="13302" width="9.140625" style="37" customWidth="1"/>
    <col min="13303" max="13303" width="11.7109375" style="37" bestFit="1" customWidth="1"/>
    <col min="13304" max="13304" width="9.7109375" style="37" customWidth="1"/>
    <col min="13305" max="13305" width="10.42578125" style="37" customWidth="1"/>
    <col min="13306" max="13306" width="11.28515625" style="37" customWidth="1"/>
    <col min="13307" max="13308" width="9.140625" style="37" customWidth="1"/>
    <col min="13309" max="13309" width="9.7109375" style="37" customWidth="1"/>
    <col min="13310" max="13310" width="9.7109375" style="37" bestFit="1" customWidth="1"/>
    <col min="13311" max="13312" width="10.42578125" style="37" bestFit="1" customWidth="1"/>
    <col min="13313" max="13313" width="12.28515625" style="37" bestFit="1" customWidth="1"/>
    <col min="13314" max="13314" width="15.85546875" style="37" customWidth="1"/>
    <col min="13315" max="13404" width="9.140625" style="37"/>
    <col min="13405" max="13405" width="7.85546875" style="37" customWidth="1"/>
    <col min="13406" max="13406" width="35.28515625" style="37" customWidth="1"/>
    <col min="13407" max="13407" width="10.85546875" style="37" bestFit="1" customWidth="1"/>
    <col min="13408" max="13408" width="9.5703125" style="37" customWidth="1"/>
    <col min="13409" max="13409" width="12.140625" style="37" customWidth="1"/>
    <col min="13410" max="13410" width="10.7109375" style="37" bestFit="1" customWidth="1"/>
    <col min="13411" max="13412" width="9.140625" style="37" customWidth="1"/>
    <col min="13413" max="13413" width="9.85546875" style="37" bestFit="1" customWidth="1"/>
    <col min="13414" max="13415" width="10" style="37" bestFit="1" customWidth="1"/>
    <col min="13416" max="13416" width="11.5703125" style="37" customWidth="1"/>
    <col min="13417" max="13417" width="9.28515625" style="37" customWidth="1"/>
    <col min="13418" max="13418" width="10" style="37" bestFit="1" customWidth="1"/>
    <col min="13419" max="13419" width="11.7109375" style="37" bestFit="1" customWidth="1"/>
    <col min="13420" max="13420" width="10.7109375" style="37" customWidth="1"/>
    <col min="13421" max="13421" width="11.7109375" style="37" bestFit="1" customWidth="1"/>
    <col min="13422" max="13422" width="10.7109375" style="37" customWidth="1"/>
    <col min="13423" max="13423" width="10" style="37" bestFit="1" customWidth="1"/>
    <col min="13424" max="13428" width="11.7109375" style="37" bestFit="1" customWidth="1"/>
    <col min="13429" max="13429" width="14" style="37" customWidth="1"/>
    <col min="13430" max="13431" width="11.7109375" style="37" bestFit="1" customWidth="1"/>
    <col min="13432" max="13432" width="9.5703125" style="37" customWidth="1"/>
    <col min="13433" max="13433" width="12.7109375" style="37" bestFit="1" customWidth="1"/>
    <col min="13434" max="13434" width="9.140625" style="37" customWidth="1"/>
    <col min="13435" max="13435" width="11.7109375" style="37" bestFit="1" customWidth="1"/>
    <col min="13436" max="13436" width="9.140625" style="37" customWidth="1"/>
    <col min="13437" max="13437" width="11.7109375" style="37" bestFit="1" customWidth="1"/>
    <col min="13438" max="13438" width="9.140625" style="37" customWidth="1"/>
    <col min="13439" max="13439" width="9.85546875" style="37" bestFit="1" customWidth="1"/>
    <col min="13440" max="13445" width="9.140625" style="37" customWidth="1"/>
    <col min="13446" max="13446" width="10.5703125" style="37" customWidth="1"/>
    <col min="13447" max="13447" width="10.140625" style="37" customWidth="1"/>
    <col min="13448" max="13448" width="10.7109375" style="37" bestFit="1" customWidth="1"/>
    <col min="13449" max="13450" width="9.140625" style="37" customWidth="1"/>
    <col min="13451" max="13451" width="10.7109375" style="37" bestFit="1" customWidth="1"/>
    <col min="13452" max="13452" width="9.140625" style="37" customWidth="1"/>
    <col min="13453" max="13453" width="11.7109375" style="37" bestFit="1" customWidth="1"/>
    <col min="13454" max="13454" width="10.7109375" style="37" bestFit="1" customWidth="1"/>
    <col min="13455" max="13455" width="9.7109375" style="37" bestFit="1" customWidth="1"/>
    <col min="13456" max="13456" width="9.140625" style="37" customWidth="1"/>
    <col min="13457" max="13457" width="11.7109375" style="37" bestFit="1" customWidth="1"/>
    <col min="13458" max="13458" width="10" style="37" bestFit="1" customWidth="1"/>
    <col min="13459" max="13459" width="9.140625" style="37" customWidth="1"/>
    <col min="13460" max="13462" width="11.7109375" style="37" bestFit="1" customWidth="1"/>
    <col min="13463" max="13463" width="10" style="37" bestFit="1" customWidth="1"/>
    <col min="13464" max="13464" width="9.140625" style="37" customWidth="1"/>
    <col min="13465" max="13465" width="11.7109375" style="37" bestFit="1" customWidth="1"/>
    <col min="13466" max="13466" width="9.140625" style="37" customWidth="1"/>
    <col min="13467" max="13468" width="11.7109375" style="37" bestFit="1" customWidth="1"/>
    <col min="13469" max="13469" width="9.7109375" style="37" bestFit="1" customWidth="1"/>
    <col min="13470" max="13470" width="11.7109375" style="37" bestFit="1" customWidth="1"/>
    <col min="13471" max="13471" width="10.7109375" style="37" bestFit="1" customWidth="1"/>
    <col min="13472" max="13472" width="10" style="37" bestFit="1" customWidth="1"/>
    <col min="13473" max="13473" width="11.7109375" style="37" bestFit="1" customWidth="1"/>
    <col min="13474" max="13477" width="9.140625" style="37" customWidth="1"/>
    <col min="13478" max="13478" width="11.7109375" style="37" customWidth="1"/>
    <col min="13479" max="13483" width="9.140625" style="37" customWidth="1"/>
    <col min="13484" max="13484" width="17" style="37" bestFit="1" customWidth="1"/>
    <col min="13485" max="13491" width="9.140625" style="37" customWidth="1"/>
    <col min="13492" max="13492" width="11.7109375" style="37" bestFit="1" customWidth="1"/>
    <col min="13493" max="13494" width="9.140625" style="37" customWidth="1"/>
    <col min="13495" max="13495" width="9" style="37" bestFit="1" customWidth="1"/>
    <col min="13496" max="13498" width="9.140625" style="37" customWidth="1"/>
    <col min="13499" max="13499" width="9" style="37" bestFit="1" customWidth="1"/>
    <col min="13500" max="13500" width="9.140625" style="37" customWidth="1"/>
    <col min="13501" max="13501" width="14" style="37" customWidth="1"/>
    <col min="13502" max="13502" width="9.42578125" style="37" bestFit="1" customWidth="1"/>
    <col min="13503" max="13503" width="9.7109375" style="37" bestFit="1" customWidth="1"/>
    <col min="13504" max="13506" width="9.140625" style="37" customWidth="1"/>
    <col min="13507" max="13507" width="9" style="37" bestFit="1" customWidth="1"/>
    <col min="13508" max="13509" width="9.140625" style="37" customWidth="1"/>
    <col min="13510" max="13510" width="10" style="37" bestFit="1" customWidth="1"/>
    <col min="13511" max="13515" width="9.140625" style="37" customWidth="1"/>
    <col min="13516" max="13517" width="9.140625" style="37" bestFit="1" customWidth="1"/>
    <col min="13518" max="13521" width="9.140625" style="37" customWidth="1"/>
    <col min="13522" max="13522" width="9.28515625" style="37" customWidth="1"/>
    <col min="13523" max="13525" width="10.140625" style="37" customWidth="1"/>
    <col min="13526" max="13526" width="9.7109375" style="37" customWidth="1"/>
    <col min="13527" max="13527" width="10" style="37" bestFit="1" customWidth="1"/>
    <col min="13528" max="13537" width="11.7109375" style="37" bestFit="1" customWidth="1"/>
    <col min="13538" max="13538" width="10" style="37" bestFit="1" customWidth="1"/>
    <col min="13539" max="13539" width="11.7109375" style="37" bestFit="1" customWidth="1"/>
    <col min="13540" max="13541" width="10.7109375" style="37" bestFit="1" customWidth="1"/>
    <col min="13542" max="13542" width="9" style="37" bestFit="1" customWidth="1"/>
    <col min="13543" max="13543" width="11.7109375" style="37" bestFit="1" customWidth="1"/>
    <col min="13544" max="13544" width="10" style="37" bestFit="1" customWidth="1"/>
    <col min="13545" max="13546" width="10.7109375" style="37" bestFit="1" customWidth="1"/>
    <col min="13547" max="13547" width="11.7109375" style="37" bestFit="1" customWidth="1"/>
    <col min="13548" max="13548" width="10.7109375" style="37" bestFit="1" customWidth="1"/>
    <col min="13549" max="13549" width="11.7109375" style="37" bestFit="1" customWidth="1"/>
    <col min="13550" max="13550" width="10" style="37" bestFit="1" customWidth="1"/>
    <col min="13551" max="13551" width="11.7109375" style="37" bestFit="1" customWidth="1"/>
    <col min="13552" max="13552" width="10.7109375" style="37" bestFit="1" customWidth="1"/>
    <col min="13553" max="13553" width="11.7109375" style="37" bestFit="1" customWidth="1"/>
    <col min="13554" max="13554" width="10.7109375" style="37" bestFit="1" customWidth="1"/>
    <col min="13555" max="13557" width="11.7109375" style="37" bestFit="1" customWidth="1"/>
    <col min="13558" max="13558" width="9.140625" style="37" customWidth="1"/>
    <col min="13559" max="13559" width="11.7109375" style="37" bestFit="1" customWidth="1"/>
    <col min="13560" max="13560" width="9.7109375" style="37" customWidth="1"/>
    <col min="13561" max="13561" width="10.42578125" style="37" customWidth="1"/>
    <col min="13562" max="13562" width="11.28515625" style="37" customWidth="1"/>
    <col min="13563" max="13564" width="9.140625" style="37" customWidth="1"/>
    <col min="13565" max="13565" width="9.7109375" style="37" customWidth="1"/>
    <col min="13566" max="13566" width="9.7109375" style="37" bestFit="1" customWidth="1"/>
    <col min="13567" max="13568" width="10.42578125" style="37" bestFit="1" customWidth="1"/>
    <col min="13569" max="13569" width="12.28515625" style="37" bestFit="1" customWidth="1"/>
    <col min="13570" max="13570" width="15.85546875" style="37" customWidth="1"/>
    <col min="13571" max="13660" width="9.140625" style="37"/>
    <col min="13661" max="13661" width="7.85546875" style="37" customWidth="1"/>
    <col min="13662" max="13662" width="35.28515625" style="37" customWidth="1"/>
    <col min="13663" max="13663" width="10.85546875" style="37" bestFit="1" customWidth="1"/>
    <col min="13664" max="13664" width="9.5703125" style="37" customWidth="1"/>
    <col min="13665" max="13665" width="12.140625" style="37" customWidth="1"/>
    <col min="13666" max="13666" width="10.7109375" style="37" bestFit="1" customWidth="1"/>
    <col min="13667" max="13668" width="9.140625" style="37" customWidth="1"/>
    <col min="13669" max="13669" width="9.85546875" style="37" bestFit="1" customWidth="1"/>
    <col min="13670" max="13671" width="10" style="37" bestFit="1" customWidth="1"/>
    <col min="13672" max="13672" width="11.5703125" style="37" customWidth="1"/>
    <col min="13673" max="13673" width="9.28515625" style="37" customWidth="1"/>
    <col min="13674" max="13674" width="10" style="37" bestFit="1" customWidth="1"/>
    <col min="13675" max="13675" width="11.7109375" style="37" bestFit="1" customWidth="1"/>
    <col min="13676" max="13676" width="10.7109375" style="37" customWidth="1"/>
    <col min="13677" max="13677" width="11.7109375" style="37" bestFit="1" customWidth="1"/>
    <col min="13678" max="13678" width="10.7109375" style="37" customWidth="1"/>
    <col min="13679" max="13679" width="10" style="37" bestFit="1" customWidth="1"/>
    <col min="13680" max="13684" width="11.7109375" style="37" bestFit="1" customWidth="1"/>
    <col min="13685" max="13685" width="14" style="37" customWidth="1"/>
    <col min="13686" max="13687" width="11.7109375" style="37" bestFit="1" customWidth="1"/>
    <col min="13688" max="13688" width="9.5703125" style="37" customWidth="1"/>
    <col min="13689" max="13689" width="12.7109375" style="37" bestFit="1" customWidth="1"/>
    <col min="13690" max="13690" width="9.140625" style="37" customWidth="1"/>
    <col min="13691" max="13691" width="11.7109375" style="37" bestFit="1" customWidth="1"/>
    <col min="13692" max="13692" width="9.140625" style="37" customWidth="1"/>
    <col min="13693" max="13693" width="11.7109375" style="37" bestFit="1" customWidth="1"/>
    <col min="13694" max="13694" width="9.140625" style="37" customWidth="1"/>
    <col min="13695" max="13695" width="9.85546875" style="37" bestFit="1" customWidth="1"/>
    <col min="13696" max="13701" width="9.140625" style="37" customWidth="1"/>
    <col min="13702" max="13702" width="10.5703125" style="37" customWidth="1"/>
    <col min="13703" max="13703" width="10.140625" style="37" customWidth="1"/>
    <col min="13704" max="13704" width="10.7109375" style="37" bestFit="1" customWidth="1"/>
    <col min="13705" max="13706" width="9.140625" style="37" customWidth="1"/>
    <col min="13707" max="13707" width="10.7109375" style="37" bestFit="1" customWidth="1"/>
    <col min="13708" max="13708" width="9.140625" style="37" customWidth="1"/>
    <col min="13709" max="13709" width="11.7109375" style="37" bestFit="1" customWidth="1"/>
    <col min="13710" max="13710" width="10.7109375" style="37" bestFit="1" customWidth="1"/>
    <col min="13711" max="13711" width="9.7109375" style="37" bestFit="1" customWidth="1"/>
    <col min="13712" max="13712" width="9.140625" style="37" customWidth="1"/>
    <col min="13713" max="13713" width="11.7109375" style="37" bestFit="1" customWidth="1"/>
    <col min="13714" max="13714" width="10" style="37" bestFit="1" customWidth="1"/>
    <col min="13715" max="13715" width="9.140625" style="37" customWidth="1"/>
    <col min="13716" max="13718" width="11.7109375" style="37" bestFit="1" customWidth="1"/>
    <col min="13719" max="13719" width="10" style="37" bestFit="1" customWidth="1"/>
    <col min="13720" max="13720" width="9.140625" style="37" customWidth="1"/>
    <col min="13721" max="13721" width="11.7109375" style="37" bestFit="1" customWidth="1"/>
    <col min="13722" max="13722" width="9.140625" style="37" customWidth="1"/>
    <col min="13723" max="13724" width="11.7109375" style="37" bestFit="1" customWidth="1"/>
    <col min="13725" max="13725" width="9.7109375" style="37" bestFit="1" customWidth="1"/>
    <col min="13726" max="13726" width="11.7109375" style="37" bestFit="1" customWidth="1"/>
    <col min="13727" max="13727" width="10.7109375" style="37" bestFit="1" customWidth="1"/>
    <col min="13728" max="13728" width="10" style="37" bestFit="1" customWidth="1"/>
    <col min="13729" max="13729" width="11.7109375" style="37" bestFit="1" customWidth="1"/>
    <col min="13730" max="13733" width="9.140625" style="37" customWidth="1"/>
    <col min="13734" max="13734" width="11.7109375" style="37" customWidth="1"/>
    <col min="13735" max="13739" width="9.140625" style="37" customWidth="1"/>
    <col min="13740" max="13740" width="17" style="37" bestFit="1" customWidth="1"/>
    <col min="13741" max="13747" width="9.140625" style="37" customWidth="1"/>
    <col min="13748" max="13748" width="11.7109375" style="37" bestFit="1" customWidth="1"/>
    <col min="13749" max="13750" width="9.140625" style="37" customWidth="1"/>
    <col min="13751" max="13751" width="9" style="37" bestFit="1" customWidth="1"/>
    <col min="13752" max="13754" width="9.140625" style="37" customWidth="1"/>
    <col min="13755" max="13755" width="9" style="37" bestFit="1" customWidth="1"/>
    <col min="13756" max="13756" width="9.140625" style="37" customWidth="1"/>
    <col min="13757" max="13757" width="14" style="37" customWidth="1"/>
    <col min="13758" max="13758" width="9.42578125" style="37" bestFit="1" customWidth="1"/>
    <col min="13759" max="13759" width="9.7109375" style="37" bestFit="1" customWidth="1"/>
    <col min="13760" max="13762" width="9.140625" style="37" customWidth="1"/>
    <col min="13763" max="13763" width="9" style="37" bestFit="1" customWidth="1"/>
    <col min="13764" max="13765" width="9.140625" style="37" customWidth="1"/>
    <col min="13766" max="13766" width="10" style="37" bestFit="1" customWidth="1"/>
    <col min="13767" max="13771" width="9.140625" style="37" customWidth="1"/>
    <col min="13772" max="13773" width="9.140625" style="37" bestFit="1" customWidth="1"/>
    <col min="13774" max="13777" width="9.140625" style="37" customWidth="1"/>
    <col min="13778" max="13778" width="9.28515625" style="37" customWidth="1"/>
    <col min="13779" max="13781" width="10.140625" style="37" customWidth="1"/>
    <col min="13782" max="13782" width="9.7109375" style="37" customWidth="1"/>
    <col min="13783" max="13783" width="10" style="37" bestFit="1" customWidth="1"/>
    <col min="13784" max="13793" width="11.7109375" style="37" bestFit="1" customWidth="1"/>
    <col min="13794" max="13794" width="10" style="37" bestFit="1" customWidth="1"/>
    <col min="13795" max="13795" width="11.7109375" style="37" bestFit="1" customWidth="1"/>
    <col min="13796" max="13797" width="10.7109375" style="37" bestFit="1" customWidth="1"/>
    <col min="13798" max="13798" width="9" style="37" bestFit="1" customWidth="1"/>
    <col min="13799" max="13799" width="11.7109375" style="37" bestFit="1" customWidth="1"/>
    <col min="13800" max="13800" width="10" style="37" bestFit="1" customWidth="1"/>
    <col min="13801" max="13802" width="10.7109375" style="37" bestFit="1" customWidth="1"/>
    <col min="13803" max="13803" width="11.7109375" style="37" bestFit="1" customWidth="1"/>
    <col min="13804" max="13804" width="10.7109375" style="37" bestFit="1" customWidth="1"/>
    <col min="13805" max="13805" width="11.7109375" style="37" bestFit="1" customWidth="1"/>
    <col min="13806" max="13806" width="10" style="37" bestFit="1" customWidth="1"/>
    <col min="13807" max="13807" width="11.7109375" style="37" bestFit="1" customWidth="1"/>
    <col min="13808" max="13808" width="10.7109375" style="37" bestFit="1" customWidth="1"/>
    <col min="13809" max="13809" width="11.7109375" style="37" bestFit="1" customWidth="1"/>
    <col min="13810" max="13810" width="10.7109375" style="37" bestFit="1" customWidth="1"/>
    <col min="13811" max="13813" width="11.7109375" style="37" bestFit="1" customWidth="1"/>
    <col min="13814" max="13814" width="9.140625" style="37" customWidth="1"/>
    <col min="13815" max="13815" width="11.7109375" style="37" bestFit="1" customWidth="1"/>
    <col min="13816" max="13816" width="9.7109375" style="37" customWidth="1"/>
    <col min="13817" max="13817" width="10.42578125" style="37" customWidth="1"/>
    <col min="13818" max="13818" width="11.28515625" style="37" customWidth="1"/>
    <col min="13819" max="13820" width="9.140625" style="37" customWidth="1"/>
    <col min="13821" max="13821" width="9.7109375" style="37" customWidth="1"/>
    <col min="13822" max="13822" width="9.7109375" style="37" bestFit="1" customWidth="1"/>
    <col min="13823" max="13824" width="10.42578125" style="37" bestFit="1" customWidth="1"/>
    <col min="13825" max="13825" width="12.28515625" style="37" bestFit="1" customWidth="1"/>
    <col min="13826" max="13826" width="15.85546875" style="37" customWidth="1"/>
    <col min="13827" max="13916" width="9.140625" style="37"/>
    <col min="13917" max="13917" width="7.85546875" style="37" customWidth="1"/>
    <col min="13918" max="13918" width="35.28515625" style="37" customWidth="1"/>
    <col min="13919" max="13919" width="10.85546875" style="37" bestFit="1" customWidth="1"/>
    <col min="13920" max="13920" width="9.5703125" style="37" customWidth="1"/>
    <col min="13921" max="13921" width="12.140625" style="37" customWidth="1"/>
    <col min="13922" max="13922" width="10.7109375" style="37" bestFit="1" customWidth="1"/>
    <col min="13923" max="13924" width="9.140625" style="37" customWidth="1"/>
    <col min="13925" max="13925" width="9.85546875" style="37" bestFit="1" customWidth="1"/>
    <col min="13926" max="13927" width="10" style="37" bestFit="1" customWidth="1"/>
    <col min="13928" max="13928" width="11.5703125" style="37" customWidth="1"/>
    <col min="13929" max="13929" width="9.28515625" style="37" customWidth="1"/>
    <col min="13930" max="13930" width="10" style="37" bestFit="1" customWidth="1"/>
    <col min="13931" max="13931" width="11.7109375" style="37" bestFit="1" customWidth="1"/>
    <col min="13932" max="13932" width="10.7109375" style="37" customWidth="1"/>
    <col min="13933" max="13933" width="11.7109375" style="37" bestFit="1" customWidth="1"/>
    <col min="13934" max="13934" width="10.7109375" style="37" customWidth="1"/>
    <col min="13935" max="13935" width="10" style="37" bestFit="1" customWidth="1"/>
    <col min="13936" max="13940" width="11.7109375" style="37" bestFit="1" customWidth="1"/>
    <col min="13941" max="13941" width="14" style="37" customWidth="1"/>
    <col min="13942" max="13943" width="11.7109375" style="37" bestFit="1" customWidth="1"/>
    <col min="13944" max="13944" width="9.5703125" style="37" customWidth="1"/>
    <col min="13945" max="13945" width="12.7109375" style="37" bestFit="1" customWidth="1"/>
    <col min="13946" max="13946" width="9.140625" style="37" customWidth="1"/>
    <col min="13947" max="13947" width="11.7109375" style="37" bestFit="1" customWidth="1"/>
    <col min="13948" max="13948" width="9.140625" style="37" customWidth="1"/>
    <col min="13949" max="13949" width="11.7109375" style="37" bestFit="1" customWidth="1"/>
    <col min="13950" max="13950" width="9.140625" style="37" customWidth="1"/>
    <col min="13951" max="13951" width="9.85546875" style="37" bestFit="1" customWidth="1"/>
    <col min="13952" max="13957" width="9.140625" style="37" customWidth="1"/>
    <col min="13958" max="13958" width="10.5703125" style="37" customWidth="1"/>
    <col min="13959" max="13959" width="10.140625" style="37" customWidth="1"/>
    <col min="13960" max="13960" width="10.7109375" style="37" bestFit="1" customWidth="1"/>
    <col min="13961" max="13962" width="9.140625" style="37" customWidth="1"/>
    <col min="13963" max="13963" width="10.7109375" style="37" bestFit="1" customWidth="1"/>
    <col min="13964" max="13964" width="9.140625" style="37" customWidth="1"/>
    <col min="13965" max="13965" width="11.7109375" style="37" bestFit="1" customWidth="1"/>
    <col min="13966" max="13966" width="10.7109375" style="37" bestFit="1" customWidth="1"/>
    <col min="13967" max="13967" width="9.7109375" style="37" bestFit="1" customWidth="1"/>
    <col min="13968" max="13968" width="9.140625" style="37" customWidth="1"/>
    <col min="13969" max="13969" width="11.7109375" style="37" bestFit="1" customWidth="1"/>
    <col min="13970" max="13970" width="10" style="37" bestFit="1" customWidth="1"/>
    <col min="13971" max="13971" width="9.140625" style="37" customWidth="1"/>
    <col min="13972" max="13974" width="11.7109375" style="37" bestFit="1" customWidth="1"/>
    <col min="13975" max="13975" width="10" style="37" bestFit="1" customWidth="1"/>
    <col min="13976" max="13976" width="9.140625" style="37" customWidth="1"/>
    <col min="13977" max="13977" width="11.7109375" style="37" bestFit="1" customWidth="1"/>
    <col min="13978" max="13978" width="9.140625" style="37" customWidth="1"/>
    <col min="13979" max="13980" width="11.7109375" style="37" bestFit="1" customWidth="1"/>
    <col min="13981" max="13981" width="9.7109375" style="37" bestFit="1" customWidth="1"/>
    <col min="13982" max="13982" width="11.7109375" style="37" bestFit="1" customWidth="1"/>
    <col min="13983" max="13983" width="10.7109375" style="37" bestFit="1" customWidth="1"/>
    <col min="13984" max="13984" width="10" style="37" bestFit="1" customWidth="1"/>
    <col min="13985" max="13985" width="11.7109375" style="37" bestFit="1" customWidth="1"/>
    <col min="13986" max="13989" width="9.140625" style="37" customWidth="1"/>
    <col min="13990" max="13990" width="11.7109375" style="37" customWidth="1"/>
    <col min="13991" max="13995" width="9.140625" style="37" customWidth="1"/>
    <col min="13996" max="13996" width="17" style="37" bestFit="1" customWidth="1"/>
    <col min="13997" max="14003" width="9.140625" style="37" customWidth="1"/>
    <col min="14004" max="14004" width="11.7109375" style="37" bestFit="1" customWidth="1"/>
    <col min="14005" max="14006" width="9.140625" style="37" customWidth="1"/>
    <col min="14007" max="14007" width="9" style="37" bestFit="1" customWidth="1"/>
    <col min="14008" max="14010" width="9.140625" style="37" customWidth="1"/>
    <col min="14011" max="14011" width="9" style="37" bestFit="1" customWidth="1"/>
    <col min="14012" max="14012" width="9.140625" style="37" customWidth="1"/>
    <col min="14013" max="14013" width="14" style="37" customWidth="1"/>
    <col min="14014" max="14014" width="9.42578125" style="37" bestFit="1" customWidth="1"/>
    <col min="14015" max="14015" width="9.7109375" style="37" bestFit="1" customWidth="1"/>
    <col min="14016" max="14018" width="9.140625" style="37" customWidth="1"/>
    <col min="14019" max="14019" width="9" style="37" bestFit="1" customWidth="1"/>
    <col min="14020" max="14021" width="9.140625" style="37" customWidth="1"/>
    <col min="14022" max="14022" width="10" style="37" bestFit="1" customWidth="1"/>
    <col min="14023" max="14027" width="9.140625" style="37" customWidth="1"/>
    <col min="14028" max="14029" width="9.140625" style="37" bestFit="1" customWidth="1"/>
    <col min="14030" max="14033" width="9.140625" style="37" customWidth="1"/>
    <col min="14034" max="14034" width="9.28515625" style="37" customWidth="1"/>
    <col min="14035" max="14037" width="10.140625" style="37" customWidth="1"/>
    <col min="14038" max="14038" width="9.7109375" style="37" customWidth="1"/>
    <col min="14039" max="14039" width="10" style="37" bestFit="1" customWidth="1"/>
    <col min="14040" max="14049" width="11.7109375" style="37" bestFit="1" customWidth="1"/>
    <col min="14050" max="14050" width="10" style="37" bestFit="1" customWidth="1"/>
    <col min="14051" max="14051" width="11.7109375" style="37" bestFit="1" customWidth="1"/>
    <col min="14052" max="14053" width="10.7109375" style="37" bestFit="1" customWidth="1"/>
    <col min="14054" max="14054" width="9" style="37" bestFit="1" customWidth="1"/>
    <col min="14055" max="14055" width="11.7109375" style="37" bestFit="1" customWidth="1"/>
    <col min="14056" max="14056" width="10" style="37" bestFit="1" customWidth="1"/>
    <col min="14057" max="14058" width="10.7109375" style="37" bestFit="1" customWidth="1"/>
    <col min="14059" max="14059" width="11.7109375" style="37" bestFit="1" customWidth="1"/>
    <col min="14060" max="14060" width="10.7109375" style="37" bestFit="1" customWidth="1"/>
    <col min="14061" max="14061" width="11.7109375" style="37" bestFit="1" customWidth="1"/>
    <col min="14062" max="14062" width="10" style="37" bestFit="1" customWidth="1"/>
    <col min="14063" max="14063" width="11.7109375" style="37" bestFit="1" customWidth="1"/>
    <col min="14064" max="14064" width="10.7109375" style="37" bestFit="1" customWidth="1"/>
    <col min="14065" max="14065" width="11.7109375" style="37" bestFit="1" customWidth="1"/>
    <col min="14066" max="14066" width="10.7109375" style="37" bestFit="1" customWidth="1"/>
    <col min="14067" max="14069" width="11.7109375" style="37" bestFit="1" customWidth="1"/>
    <col min="14070" max="14070" width="9.140625" style="37" customWidth="1"/>
    <col min="14071" max="14071" width="11.7109375" style="37" bestFit="1" customWidth="1"/>
    <col min="14072" max="14072" width="9.7109375" style="37" customWidth="1"/>
    <col min="14073" max="14073" width="10.42578125" style="37" customWidth="1"/>
    <col min="14074" max="14074" width="11.28515625" style="37" customWidth="1"/>
    <col min="14075" max="14076" width="9.140625" style="37" customWidth="1"/>
    <col min="14077" max="14077" width="9.7109375" style="37" customWidth="1"/>
    <col min="14078" max="14078" width="9.7109375" style="37" bestFit="1" customWidth="1"/>
    <col min="14079" max="14080" width="10.42578125" style="37" bestFit="1" customWidth="1"/>
    <col min="14081" max="14081" width="12.28515625" style="37" bestFit="1" customWidth="1"/>
    <col min="14082" max="14082" width="15.85546875" style="37" customWidth="1"/>
    <col min="14083" max="14172" width="9.140625" style="37"/>
    <col min="14173" max="14173" width="7.85546875" style="37" customWidth="1"/>
    <col min="14174" max="14174" width="35.28515625" style="37" customWidth="1"/>
    <col min="14175" max="14175" width="10.85546875" style="37" bestFit="1" customWidth="1"/>
    <col min="14176" max="14176" width="9.5703125" style="37" customWidth="1"/>
    <col min="14177" max="14177" width="12.140625" style="37" customWidth="1"/>
    <col min="14178" max="14178" width="10.7109375" style="37" bestFit="1" customWidth="1"/>
    <col min="14179" max="14180" width="9.140625" style="37" customWidth="1"/>
    <col min="14181" max="14181" width="9.85546875" style="37" bestFit="1" customWidth="1"/>
    <col min="14182" max="14183" width="10" style="37" bestFit="1" customWidth="1"/>
    <col min="14184" max="14184" width="11.5703125" style="37" customWidth="1"/>
    <col min="14185" max="14185" width="9.28515625" style="37" customWidth="1"/>
    <col min="14186" max="14186" width="10" style="37" bestFit="1" customWidth="1"/>
    <col min="14187" max="14187" width="11.7109375" style="37" bestFit="1" customWidth="1"/>
    <col min="14188" max="14188" width="10.7109375" style="37" customWidth="1"/>
    <col min="14189" max="14189" width="11.7109375" style="37" bestFit="1" customWidth="1"/>
    <col min="14190" max="14190" width="10.7109375" style="37" customWidth="1"/>
    <col min="14191" max="14191" width="10" style="37" bestFit="1" customWidth="1"/>
    <col min="14192" max="14196" width="11.7109375" style="37" bestFit="1" customWidth="1"/>
    <col min="14197" max="14197" width="14" style="37" customWidth="1"/>
    <col min="14198" max="14199" width="11.7109375" style="37" bestFit="1" customWidth="1"/>
    <col min="14200" max="14200" width="9.5703125" style="37" customWidth="1"/>
    <col min="14201" max="14201" width="12.7109375" style="37" bestFit="1" customWidth="1"/>
    <col min="14202" max="14202" width="9.140625" style="37" customWidth="1"/>
    <col min="14203" max="14203" width="11.7109375" style="37" bestFit="1" customWidth="1"/>
    <col min="14204" max="14204" width="9.140625" style="37" customWidth="1"/>
    <col min="14205" max="14205" width="11.7109375" style="37" bestFit="1" customWidth="1"/>
    <col min="14206" max="14206" width="9.140625" style="37" customWidth="1"/>
    <col min="14207" max="14207" width="9.85546875" style="37" bestFit="1" customWidth="1"/>
    <col min="14208" max="14213" width="9.140625" style="37" customWidth="1"/>
    <col min="14214" max="14214" width="10.5703125" style="37" customWidth="1"/>
    <col min="14215" max="14215" width="10.140625" style="37" customWidth="1"/>
    <col min="14216" max="14216" width="10.7109375" style="37" bestFit="1" customWidth="1"/>
    <col min="14217" max="14218" width="9.140625" style="37" customWidth="1"/>
    <col min="14219" max="14219" width="10.7109375" style="37" bestFit="1" customWidth="1"/>
    <col min="14220" max="14220" width="9.140625" style="37" customWidth="1"/>
    <col min="14221" max="14221" width="11.7109375" style="37" bestFit="1" customWidth="1"/>
    <col min="14222" max="14222" width="10.7109375" style="37" bestFit="1" customWidth="1"/>
    <col min="14223" max="14223" width="9.7109375" style="37" bestFit="1" customWidth="1"/>
    <col min="14224" max="14224" width="9.140625" style="37" customWidth="1"/>
    <col min="14225" max="14225" width="11.7109375" style="37" bestFit="1" customWidth="1"/>
    <col min="14226" max="14226" width="10" style="37" bestFit="1" customWidth="1"/>
    <col min="14227" max="14227" width="9.140625" style="37" customWidth="1"/>
    <col min="14228" max="14230" width="11.7109375" style="37" bestFit="1" customWidth="1"/>
    <col min="14231" max="14231" width="10" style="37" bestFit="1" customWidth="1"/>
    <col min="14232" max="14232" width="9.140625" style="37" customWidth="1"/>
    <col min="14233" max="14233" width="11.7109375" style="37" bestFit="1" customWidth="1"/>
    <col min="14234" max="14234" width="9.140625" style="37" customWidth="1"/>
    <col min="14235" max="14236" width="11.7109375" style="37" bestFit="1" customWidth="1"/>
    <col min="14237" max="14237" width="9.7109375" style="37" bestFit="1" customWidth="1"/>
    <col min="14238" max="14238" width="11.7109375" style="37" bestFit="1" customWidth="1"/>
    <col min="14239" max="14239" width="10.7109375" style="37" bestFit="1" customWidth="1"/>
    <col min="14240" max="14240" width="10" style="37" bestFit="1" customWidth="1"/>
    <col min="14241" max="14241" width="11.7109375" style="37" bestFit="1" customWidth="1"/>
    <col min="14242" max="14245" width="9.140625" style="37" customWidth="1"/>
    <col min="14246" max="14246" width="11.7109375" style="37" customWidth="1"/>
    <col min="14247" max="14251" width="9.140625" style="37" customWidth="1"/>
    <col min="14252" max="14252" width="17" style="37" bestFit="1" customWidth="1"/>
    <col min="14253" max="14259" width="9.140625" style="37" customWidth="1"/>
    <col min="14260" max="14260" width="11.7109375" style="37" bestFit="1" customWidth="1"/>
    <col min="14261" max="14262" width="9.140625" style="37" customWidth="1"/>
    <col min="14263" max="14263" width="9" style="37" bestFit="1" customWidth="1"/>
    <col min="14264" max="14266" width="9.140625" style="37" customWidth="1"/>
    <col min="14267" max="14267" width="9" style="37" bestFit="1" customWidth="1"/>
    <col min="14268" max="14268" width="9.140625" style="37" customWidth="1"/>
    <col min="14269" max="14269" width="14" style="37" customWidth="1"/>
    <col min="14270" max="14270" width="9.42578125" style="37" bestFit="1" customWidth="1"/>
    <col min="14271" max="14271" width="9.7109375" style="37" bestFit="1" customWidth="1"/>
    <col min="14272" max="14274" width="9.140625" style="37" customWidth="1"/>
    <col min="14275" max="14275" width="9" style="37" bestFit="1" customWidth="1"/>
    <col min="14276" max="14277" width="9.140625" style="37" customWidth="1"/>
    <col min="14278" max="14278" width="10" style="37" bestFit="1" customWidth="1"/>
    <col min="14279" max="14283" width="9.140625" style="37" customWidth="1"/>
    <col min="14284" max="14285" width="9.140625" style="37" bestFit="1" customWidth="1"/>
    <col min="14286" max="14289" width="9.140625" style="37" customWidth="1"/>
    <col min="14290" max="14290" width="9.28515625" style="37" customWidth="1"/>
    <col min="14291" max="14293" width="10.140625" style="37" customWidth="1"/>
    <col min="14294" max="14294" width="9.7109375" style="37" customWidth="1"/>
    <col min="14295" max="14295" width="10" style="37" bestFit="1" customWidth="1"/>
    <col min="14296" max="14305" width="11.7109375" style="37" bestFit="1" customWidth="1"/>
    <col min="14306" max="14306" width="10" style="37" bestFit="1" customWidth="1"/>
    <col min="14307" max="14307" width="11.7109375" style="37" bestFit="1" customWidth="1"/>
    <col min="14308" max="14309" width="10.7109375" style="37" bestFit="1" customWidth="1"/>
    <col min="14310" max="14310" width="9" style="37" bestFit="1" customWidth="1"/>
    <col min="14311" max="14311" width="11.7109375" style="37" bestFit="1" customWidth="1"/>
    <col min="14312" max="14312" width="10" style="37" bestFit="1" customWidth="1"/>
    <col min="14313" max="14314" width="10.7109375" style="37" bestFit="1" customWidth="1"/>
    <col min="14315" max="14315" width="11.7109375" style="37" bestFit="1" customWidth="1"/>
    <col min="14316" max="14316" width="10.7109375" style="37" bestFit="1" customWidth="1"/>
    <col min="14317" max="14317" width="11.7109375" style="37" bestFit="1" customWidth="1"/>
    <col min="14318" max="14318" width="10" style="37" bestFit="1" customWidth="1"/>
    <col min="14319" max="14319" width="11.7109375" style="37" bestFit="1" customWidth="1"/>
    <col min="14320" max="14320" width="10.7109375" style="37" bestFit="1" customWidth="1"/>
    <col min="14321" max="14321" width="11.7109375" style="37" bestFit="1" customWidth="1"/>
    <col min="14322" max="14322" width="10.7109375" style="37" bestFit="1" customWidth="1"/>
    <col min="14323" max="14325" width="11.7109375" style="37" bestFit="1" customWidth="1"/>
    <col min="14326" max="14326" width="9.140625" style="37" customWidth="1"/>
    <col min="14327" max="14327" width="11.7109375" style="37" bestFit="1" customWidth="1"/>
    <col min="14328" max="14328" width="9.7109375" style="37" customWidth="1"/>
    <col min="14329" max="14329" width="10.42578125" style="37" customWidth="1"/>
    <col min="14330" max="14330" width="11.28515625" style="37" customWidth="1"/>
    <col min="14331" max="14332" width="9.140625" style="37" customWidth="1"/>
    <col min="14333" max="14333" width="9.7109375" style="37" customWidth="1"/>
    <col min="14334" max="14334" width="9.7109375" style="37" bestFit="1" customWidth="1"/>
    <col min="14335" max="14336" width="10.42578125" style="37" bestFit="1" customWidth="1"/>
    <col min="14337" max="14337" width="12.28515625" style="37" bestFit="1" customWidth="1"/>
    <col min="14338" max="14338" width="15.85546875" style="37" customWidth="1"/>
    <col min="14339" max="14428" width="9.140625" style="37"/>
    <col min="14429" max="14429" width="7.85546875" style="37" customWidth="1"/>
    <col min="14430" max="14430" width="35.28515625" style="37" customWidth="1"/>
    <col min="14431" max="14431" width="10.85546875" style="37" bestFit="1" customWidth="1"/>
    <col min="14432" max="14432" width="9.5703125" style="37" customWidth="1"/>
    <col min="14433" max="14433" width="12.140625" style="37" customWidth="1"/>
    <col min="14434" max="14434" width="10.7109375" style="37" bestFit="1" customWidth="1"/>
    <col min="14435" max="14436" width="9.140625" style="37" customWidth="1"/>
    <col min="14437" max="14437" width="9.85546875" style="37" bestFit="1" customWidth="1"/>
    <col min="14438" max="14439" width="10" style="37" bestFit="1" customWidth="1"/>
    <col min="14440" max="14440" width="11.5703125" style="37" customWidth="1"/>
    <col min="14441" max="14441" width="9.28515625" style="37" customWidth="1"/>
    <col min="14442" max="14442" width="10" style="37" bestFit="1" customWidth="1"/>
    <col min="14443" max="14443" width="11.7109375" style="37" bestFit="1" customWidth="1"/>
    <col min="14444" max="14444" width="10.7109375" style="37" customWidth="1"/>
    <col min="14445" max="14445" width="11.7109375" style="37" bestFit="1" customWidth="1"/>
    <col min="14446" max="14446" width="10.7109375" style="37" customWidth="1"/>
    <col min="14447" max="14447" width="10" style="37" bestFit="1" customWidth="1"/>
    <col min="14448" max="14452" width="11.7109375" style="37" bestFit="1" customWidth="1"/>
    <col min="14453" max="14453" width="14" style="37" customWidth="1"/>
    <col min="14454" max="14455" width="11.7109375" style="37" bestFit="1" customWidth="1"/>
    <col min="14456" max="14456" width="9.5703125" style="37" customWidth="1"/>
    <col min="14457" max="14457" width="12.7109375" style="37" bestFit="1" customWidth="1"/>
    <col min="14458" max="14458" width="9.140625" style="37" customWidth="1"/>
    <col min="14459" max="14459" width="11.7109375" style="37" bestFit="1" customWidth="1"/>
    <col min="14460" max="14460" width="9.140625" style="37" customWidth="1"/>
    <col min="14461" max="14461" width="11.7109375" style="37" bestFit="1" customWidth="1"/>
    <col min="14462" max="14462" width="9.140625" style="37" customWidth="1"/>
    <col min="14463" max="14463" width="9.85546875" style="37" bestFit="1" customWidth="1"/>
    <col min="14464" max="14469" width="9.140625" style="37" customWidth="1"/>
    <col min="14470" max="14470" width="10.5703125" style="37" customWidth="1"/>
    <col min="14471" max="14471" width="10.140625" style="37" customWidth="1"/>
    <col min="14472" max="14472" width="10.7109375" style="37" bestFit="1" customWidth="1"/>
    <col min="14473" max="14474" width="9.140625" style="37" customWidth="1"/>
    <col min="14475" max="14475" width="10.7109375" style="37" bestFit="1" customWidth="1"/>
    <col min="14476" max="14476" width="9.140625" style="37" customWidth="1"/>
    <col min="14477" max="14477" width="11.7109375" style="37" bestFit="1" customWidth="1"/>
    <col min="14478" max="14478" width="10.7109375" style="37" bestFit="1" customWidth="1"/>
    <col min="14479" max="14479" width="9.7109375" style="37" bestFit="1" customWidth="1"/>
    <col min="14480" max="14480" width="9.140625" style="37" customWidth="1"/>
    <col min="14481" max="14481" width="11.7109375" style="37" bestFit="1" customWidth="1"/>
    <col min="14482" max="14482" width="10" style="37" bestFit="1" customWidth="1"/>
    <col min="14483" max="14483" width="9.140625" style="37" customWidth="1"/>
    <col min="14484" max="14486" width="11.7109375" style="37" bestFit="1" customWidth="1"/>
    <col min="14487" max="14487" width="10" style="37" bestFit="1" customWidth="1"/>
    <col min="14488" max="14488" width="9.140625" style="37" customWidth="1"/>
    <col min="14489" max="14489" width="11.7109375" style="37" bestFit="1" customWidth="1"/>
    <col min="14490" max="14490" width="9.140625" style="37" customWidth="1"/>
    <col min="14491" max="14492" width="11.7109375" style="37" bestFit="1" customWidth="1"/>
    <col min="14493" max="14493" width="9.7109375" style="37" bestFit="1" customWidth="1"/>
    <col min="14494" max="14494" width="11.7109375" style="37" bestFit="1" customWidth="1"/>
    <col min="14495" max="14495" width="10.7109375" style="37" bestFit="1" customWidth="1"/>
    <col min="14496" max="14496" width="10" style="37" bestFit="1" customWidth="1"/>
    <col min="14497" max="14497" width="11.7109375" style="37" bestFit="1" customWidth="1"/>
    <col min="14498" max="14501" width="9.140625" style="37" customWidth="1"/>
    <col min="14502" max="14502" width="11.7109375" style="37" customWidth="1"/>
    <col min="14503" max="14507" width="9.140625" style="37" customWidth="1"/>
    <col min="14508" max="14508" width="17" style="37" bestFit="1" customWidth="1"/>
    <col min="14509" max="14515" width="9.140625" style="37" customWidth="1"/>
    <col min="14516" max="14516" width="11.7109375" style="37" bestFit="1" customWidth="1"/>
    <col min="14517" max="14518" width="9.140625" style="37" customWidth="1"/>
    <col min="14519" max="14519" width="9" style="37" bestFit="1" customWidth="1"/>
    <col min="14520" max="14522" width="9.140625" style="37" customWidth="1"/>
    <col min="14523" max="14523" width="9" style="37" bestFit="1" customWidth="1"/>
    <col min="14524" max="14524" width="9.140625" style="37" customWidth="1"/>
    <col min="14525" max="14525" width="14" style="37" customWidth="1"/>
    <col min="14526" max="14526" width="9.42578125" style="37" bestFit="1" customWidth="1"/>
    <col min="14527" max="14527" width="9.7109375" style="37" bestFit="1" customWidth="1"/>
    <col min="14528" max="14530" width="9.140625" style="37" customWidth="1"/>
    <col min="14531" max="14531" width="9" style="37" bestFit="1" customWidth="1"/>
    <col min="14532" max="14533" width="9.140625" style="37" customWidth="1"/>
    <col min="14534" max="14534" width="10" style="37" bestFit="1" customWidth="1"/>
    <col min="14535" max="14539" width="9.140625" style="37" customWidth="1"/>
    <col min="14540" max="14541" width="9.140625" style="37" bestFit="1" customWidth="1"/>
    <col min="14542" max="14545" width="9.140625" style="37" customWidth="1"/>
    <col min="14546" max="14546" width="9.28515625" style="37" customWidth="1"/>
    <col min="14547" max="14549" width="10.140625" style="37" customWidth="1"/>
    <col min="14550" max="14550" width="9.7109375" style="37" customWidth="1"/>
    <col min="14551" max="14551" width="10" style="37" bestFit="1" customWidth="1"/>
    <col min="14552" max="14561" width="11.7109375" style="37" bestFit="1" customWidth="1"/>
    <col min="14562" max="14562" width="10" style="37" bestFit="1" customWidth="1"/>
    <col min="14563" max="14563" width="11.7109375" style="37" bestFit="1" customWidth="1"/>
    <col min="14564" max="14565" width="10.7109375" style="37" bestFit="1" customWidth="1"/>
    <col min="14566" max="14566" width="9" style="37" bestFit="1" customWidth="1"/>
    <col min="14567" max="14567" width="11.7109375" style="37" bestFit="1" customWidth="1"/>
    <col min="14568" max="14568" width="10" style="37" bestFit="1" customWidth="1"/>
    <col min="14569" max="14570" width="10.7109375" style="37" bestFit="1" customWidth="1"/>
    <col min="14571" max="14571" width="11.7109375" style="37" bestFit="1" customWidth="1"/>
    <col min="14572" max="14572" width="10.7109375" style="37" bestFit="1" customWidth="1"/>
    <col min="14573" max="14573" width="11.7109375" style="37" bestFit="1" customWidth="1"/>
    <col min="14574" max="14574" width="10" style="37" bestFit="1" customWidth="1"/>
    <col min="14575" max="14575" width="11.7109375" style="37" bestFit="1" customWidth="1"/>
    <col min="14576" max="14576" width="10.7109375" style="37" bestFit="1" customWidth="1"/>
    <col min="14577" max="14577" width="11.7109375" style="37" bestFit="1" customWidth="1"/>
    <col min="14578" max="14578" width="10.7109375" style="37" bestFit="1" customWidth="1"/>
    <col min="14579" max="14581" width="11.7109375" style="37" bestFit="1" customWidth="1"/>
    <col min="14582" max="14582" width="9.140625" style="37" customWidth="1"/>
    <col min="14583" max="14583" width="11.7109375" style="37" bestFit="1" customWidth="1"/>
    <col min="14584" max="14584" width="9.7109375" style="37" customWidth="1"/>
    <col min="14585" max="14585" width="10.42578125" style="37" customWidth="1"/>
    <col min="14586" max="14586" width="11.28515625" style="37" customWidth="1"/>
    <col min="14587" max="14588" width="9.140625" style="37" customWidth="1"/>
    <col min="14589" max="14589" width="9.7109375" style="37" customWidth="1"/>
    <col min="14590" max="14590" width="9.7109375" style="37" bestFit="1" customWidth="1"/>
    <col min="14591" max="14592" width="10.42578125" style="37" bestFit="1" customWidth="1"/>
    <col min="14593" max="14593" width="12.28515625" style="37" bestFit="1" customWidth="1"/>
    <col min="14594" max="14594" width="15.85546875" style="37" customWidth="1"/>
    <col min="14595" max="14684" width="9.140625" style="37"/>
    <col min="14685" max="14685" width="7.85546875" style="37" customWidth="1"/>
    <col min="14686" max="14686" width="35.28515625" style="37" customWidth="1"/>
    <col min="14687" max="14687" width="10.85546875" style="37" bestFit="1" customWidth="1"/>
    <col min="14688" max="14688" width="9.5703125" style="37" customWidth="1"/>
    <col min="14689" max="14689" width="12.140625" style="37" customWidth="1"/>
    <col min="14690" max="14690" width="10.7109375" style="37" bestFit="1" customWidth="1"/>
    <col min="14691" max="14692" width="9.140625" style="37" customWidth="1"/>
    <col min="14693" max="14693" width="9.85546875" style="37" bestFit="1" customWidth="1"/>
    <col min="14694" max="14695" width="10" style="37" bestFit="1" customWidth="1"/>
    <col min="14696" max="14696" width="11.5703125" style="37" customWidth="1"/>
    <col min="14697" max="14697" width="9.28515625" style="37" customWidth="1"/>
    <col min="14698" max="14698" width="10" style="37" bestFit="1" customWidth="1"/>
    <col min="14699" max="14699" width="11.7109375" style="37" bestFit="1" customWidth="1"/>
    <col min="14700" max="14700" width="10.7109375" style="37" customWidth="1"/>
    <col min="14701" max="14701" width="11.7109375" style="37" bestFit="1" customWidth="1"/>
    <col min="14702" max="14702" width="10.7109375" style="37" customWidth="1"/>
    <col min="14703" max="14703" width="10" style="37" bestFit="1" customWidth="1"/>
    <col min="14704" max="14708" width="11.7109375" style="37" bestFit="1" customWidth="1"/>
    <col min="14709" max="14709" width="14" style="37" customWidth="1"/>
    <col min="14710" max="14711" width="11.7109375" style="37" bestFit="1" customWidth="1"/>
    <col min="14712" max="14712" width="9.5703125" style="37" customWidth="1"/>
    <col min="14713" max="14713" width="12.7109375" style="37" bestFit="1" customWidth="1"/>
    <col min="14714" max="14714" width="9.140625" style="37" customWidth="1"/>
    <col min="14715" max="14715" width="11.7109375" style="37" bestFit="1" customWidth="1"/>
    <col min="14716" max="14716" width="9.140625" style="37" customWidth="1"/>
    <col min="14717" max="14717" width="11.7109375" style="37" bestFit="1" customWidth="1"/>
    <col min="14718" max="14718" width="9.140625" style="37" customWidth="1"/>
    <col min="14719" max="14719" width="9.85546875" style="37" bestFit="1" customWidth="1"/>
    <col min="14720" max="14725" width="9.140625" style="37" customWidth="1"/>
    <col min="14726" max="14726" width="10.5703125" style="37" customWidth="1"/>
    <col min="14727" max="14727" width="10.140625" style="37" customWidth="1"/>
    <col min="14728" max="14728" width="10.7109375" style="37" bestFit="1" customWidth="1"/>
    <col min="14729" max="14730" width="9.140625" style="37" customWidth="1"/>
    <col min="14731" max="14731" width="10.7109375" style="37" bestFit="1" customWidth="1"/>
    <col min="14732" max="14732" width="9.140625" style="37" customWidth="1"/>
    <col min="14733" max="14733" width="11.7109375" style="37" bestFit="1" customWidth="1"/>
    <col min="14734" max="14734" width="10.7109375" style="37" bestFit="1" customWidth="1"/>
    <col min="14735" max="14735" width="9.7109375" style="37" bestFit="1" customWidth="1"/>
    <col min="14736" max="14736" width="9.140625" style="37" customWidth="1"/>
    <col min="14737" max="14737" width="11.7109375" style="37" bestFit="1" customWidth="1"/>
    <col min="14738" max="14738" width="10" style="37" bestFit="1" customWidth="1"/>
    <col min="14739" max="14739" width="9.140625" style="37" customWidth="1"/>
    <col min="14740" max="14742" width="11.7109375" style="37" bestFit="1" customWidth="1"/>
    <col min="14743" max="14743" width="10" style="37" bestFit="1" customWidth="1"/>
    <col min="14744" max="14744" width="9.140625" style="37" customWidth="1"/>
    <col min="14745" max="14745" width="11.7109375" style="37" bestFit="1" customWidth="1"/>
    <col min="14746" max="14746" width="9.140625" style="37" customWidth="1"/>
    <col min="14747" max="14748" width="11.7109375" style="37" bestFit="1" customWidth="1"/>
    <col min="14749" max="14749" width="9.7109375" style="37" bestFit="1" customWidth="1"/>
    <col min="14750" max="14750" width="11.7109375" style="37" bestFit="1" customWidth="1"/>
    <col min="14751" max="14751" width="10.7109375" style="37" bestFit="1" customWidth="1"/>
    <col min="14752" max="14752" width="10" style="37" bestFit="1" customWidth="1"/>
    <col min="14753" max="14753" width="11.7109375" style="37" bestFit="1" customWidth="1"/>
    <col min="14754" max="14757" width="9.140625" style="37" customWidth="1"/>
    <col min="14758" max="14758" width="11.7109375" style="37" customWidth="1"/>
    <col min="14759" max="14763" width="9.140625" style="37" customWidth="1"/>
    <col min="14764" max="14764" width="17" style="37" bestFit="1" customWidth="1"/>
    <col min="14765" max="14771" width="9.140625" style="37" customWidth="1"/>
    <col min="14772" max="14772" width="11.7109375" style="37" bestFit="1" customWidth="1"/>
    <col min="14773" max="14774" width="9.140625" style="37" customWidth="1"/>
    <col min="14775" max="14775" width="9" style="37" bestFit="1" customWidth="1"/>
    <col min="14776" max="14778" width="9.140625" style="37" customWidth="1"/>
    <col min="14779" max="14779" width="9" style="37" bestFit="1" customWidth="1"/>
    <col min="14780" max="14780" width="9.140625" style="37" customWidth="1"/>
    <col min="14781" max="14781" width="14" style="37" customWidth="1"/>
    <col min="14782" max="14782" width="9.42578125" style="37" bestFit="1" customWidth="1"/>
    <col min="14783" max="14783" width="9.7109375" style="37" bestFit="1" customWidth="1"/>
    <col min="14784" max="14786" width="9.140625" style="37" customWidth="1"/>
    <col min="14787" max="14787" width="9" style="37" bestFit="1" customWidth="1"/>
    <col min="14788" max="14789" width="9.140625" style="37" customWidth="1"/>
    <col min="14790" max="14790" width="10" style="37" bestFit="1" customWidth="1"/>
    <col min="14791" max="14795" width="9.140625" style="37" customWidth="1"/>
    <col min="14796" max="14797" width="9.140625" style="37" bestFit="1" customWidth="1"/>
    <col min="14798" max="14801" width="9.140625" style="37" customWidth="1"/>
    <col min="14802" max="14802" width="9.28515625" style="37" customWidth="1"/>
    <col min="14803" max="14805" width="10.140625" style="37" customWidth="1"/>
    <col min="14806" max="14806" width="9.7109375" style="37" customWidth="1"/>
    <col min="14807" max="14807" width="10" style="37" bestFit="1" customWidth="1"/>
    <col min="14808" max="14817" width="11.7109375" style="37" bestFit="1" customWidth="1"/>
    <col min="14818" max="14818" width="10" style="37" bestFit="1" customWidth="1"/>
    <col min="14819" max="14819" width="11.7109375" style="37" bestFit="1" customWidth="1"/>
    <col min="14820" max="14821" width="10.7109375" style="37" bestFit="1" customWidth="1"/>
    <col min="14822" max="14822" width="9" style="37" bestFit="1" customWidth="1"/>
    <col min="14823" max="14823" width="11.7109375" style="37" bestFit="1" customWidth="1"/>
    <col min="14824" max="14824" width="10" style="37" bestFit="1" customWidth="1"/>
    <col min="14825" max="14826" width="10.7109375" style="37" bestFit="1" customWidth="1"/>
    <col min="14827" max="14827" width="11.7109375" style="37" bestFit="1" customWidth="1"/>
    <col min="14828" max="14828" width="10.7109375" style="37" bestFit="1" customWidth="1"/>
    <col min="14829" max="14829" width="11.7109375" style="37" bestFit="1" customWidth="1"/>
    <col min="14830" max="14830" width="10" style="37" bestFit="1" customWidth="1"/>
    <col min="14831" max="14831" width="11.7109375" style="37" bestFit="1" customWidth="1"/>
    <col min="14832" max="14832" width="10.7109375" style="37" bestFit="1" customWidth="1"/>
    <col min="14833" max="14833" width="11.7109375" style="37" bestFit="1" customWidth="1"/>
    <col min="14834" max="14834" width="10.7109375" style="37" bestFit="1" customWidth="1"/>
    <col min="14835" max="14837" width="11.7109375" style="37" bestFit="1" customWidth="1"/>
    <col min="14838" max="14838" width="9.140625" style="37" customWidth="1"/>
    <col min="14839" max="14839" width="11.7109375" style="37" bestFit="1" customWidth="1"/>
    <col min="14840" max="14840" width="9.7109375" style="37" customWidth="1"/>
    <col min="14841" max="14841" width="10.42578125" style="37" customWidth="1"/>
    <col min="14842" max="14842" width="11.28515625" style="37" customWidth="1"/>
    <col min="14843" max="14844" width="9.140625" style="37" customWidth="1"/>
    <col min="14845" max="14845" width="9.7109375" style="37" customWidth="1"/>
    <col min="14846" max="14846" width="9.7109375" style="37" bestFit="1" customWidth="1"/>
    <col min="14847" max="14848" width="10.42578125" style="37" bestFit="1" customWidth="1"/>
    <col min="14849" max="14849" width="12.28515625" style="37" bestFit="1" customWidth="1"/>
    <col min="14850" max="14850" width="15.85546875" style="37" customWidth="1"/>
    <col min="14851" max="14940" width="9.140625" style="37"/>
    <col min="14941" max="14941" width="7.85546875" style="37" customWidth="1"/>
    <col min="14942" max="14942" width="35.28515625" style="37" customWidth="1"/>
    <col min="14943" max="14943" width="10.85546875" style="37" bestFit="1" customWidth="1"/>
    <col min="14944" max="14944" width="9.5703125" style="37" customWidth="1"/>
    <col min="14945" max="14945" width="12.140625" style="37" customWidth="1"/>
    <col min="14946" max="14946" width="10.7109375" style="37" bestFit="1" customWidth="1"/>
    <col min="14947" max="14948" width="9.140625" style="37" customWidth="1"/>
    <col min="14949" max="14949" width="9.85546875" style="37" bestFit="1" customWidth="1"/>
    <col min="14950" max="14951" width="10" style="37" bestFit="1" customWidth="1"/>
    <col min="14952" max="14952" width="11.5703125" style="37" customWidth="1"/>
    <col min="14953" max="14953" width="9.28515625" style="37" customWidth="1"/>
    <col min="14954" max="14954" width="10" style="37" bestFit="1" customWidth="1"/>
    <col min="14955" max="14955" width="11.7109375" style="37" bestFit="1" customWidth="1"/>
    <col min="14956" max="14956" width="10.7109375" style="37" customWidth="1"/>
    <col min="14957" max="14957" width="11.7109375" style="37" bestFit="1" customWidth="1"/>
    <col min="14958" max="14958" width="10.7109375" style="37" customWidth="1"/>
    <col min="14959" max="14959" width="10" style="37" bestFit="1" customWidth="1"/>
    <col min="14960" max="14964" width="11.7109375" style="37" bestFit="1" customWidth="1"/>
    <col min="14965" max="14965" width="14" style="37" customWidth="1"/>
    <col min="14966" max="14967" width="11.7109375" style="37" bestFit="1" customWidth="1"/>
    <col min="14968" max="14968" width="9.5703125" style="37" customWidth="1"/>
    <col min="14969" max="14969" width="12.7109375" style="37" bestFit="1" customWidth="1"/>
    <col min="14970" max="14970" width="9.140625" style="37" customWidth="1"/>
    <col min="14971" max="14971" width="11.7109375" style="37" bestFit="1" customWidth="1"/>
    <col min="14972" max="14972" width="9.140625" style="37" customWidth="1"/>
    <col min="14973" max="14973" width="11.7109375" style="37" bestFit="1" customWidth="1"/>
    <col min="14974" max="14974" width="9.140625" style="37" customWidth="1"/>
    <col min="14975" max="14975" width="9.85546875" style="37" bestFit="1" customWidth="1"/>
    <col min="14976" max="14981" width="9.140625" style="37" customWidth="1"/>
    <col min="14982" max="14982" width="10.5703125" style="37" customWidth="1"/>
    <col min="14983" max="14983" width="10.140625" style="37" customWidth="1"/>
    <col min="14984" max="14984" width="10.7109375" style="37" bestFit="1" customWidth="1"/>
    <col min="14985" max="14986" width="9.140625" style="37" customWidth="1"/>
    <col min="14987" max="14987" width="10.7109375" style="37" bestFit="1" customWidth="1"/>
    <col min="14988" max="14988" width="9.140625" style="37" customWidth="1"/>
    <col min="14989" max="14989" width="11.7109375" style="37" bestFit="1" customWidth="1"/>
    <col min="14990" max="14990" width="10.7109375" style="37" bestFit="1" customWidth="1"/>
    <col min="14991" max="14991" width="9.7109375" style="37" bestFit="1" customWidth="1"/>
    <col min="14992" max="14992" width="9.140625" style="37" customWidth="1"/>
    <col min="14993" max="14993" width="11.7109375" style="37" bestFit="1" customWidth="1"/>
    <col min="14994" max="14994" width="10" style="37" bestFit="1" customWidth="1"/>
    <col min="14995" max="14995" width="9.140625" style="37" customWidth="1"/>
    <col min="14996" max="14998" width="11.7109375" style="37" bestFit="1" customWidth="1"/>
    <col min="14999" max="14999" width="10" style="37" bestFit="1" customWidth="1"/>
    <col min="15000" max="15000" width="9.140625" style="37" customWidth="1"/>
    <col min="15001" max="15001" width="11.7109375" style="37" bestFit="1" customWidth="1"/>
    <col min="15002" max="15002" width="9.140625" style="37" customWidth="1"/>
    <col min="15003" max="15004" width="11.7109375" style="37" bestFit="1" customWidth="1"/>
    <col min="15005" max="15005" width="9.7109375" style="37" bestFit="1" customWidth="1"/>
    <col min="15006" max="15006" width="11.7109375" style="37" bestFit="1" customWidth="1"/>
    <col min="15007" max="15007" width="10.7109375" style="37" bestFit="1" customWidth="1"/>
    <col min="15008" max="15008" width="10" style="37" bestFit="1" customWidth="1"/>
    <col min="15009" max="15009" width="11.7109375" style="37" bestFit="1" customWidth="1"/>
    <col min="15010" max="15013" width="9.140625" style="37" customWidth="1"/>
    <col min="15014" max="15014" width="11.7109375" style="37" customWidth="1"/>
    <col min="15015" max="15019" width="9.140625" style="37" customWidth="1"/>
    <col min="15020" max="15020" width="17" style="37" bestFit="1" customWidth="1"/>
    <col min="15021" max="15027" width="9.140625" style="37" customWidth="1"/>
    <col min="15028" max="15028" width="11.7109375" style="37" bestFit="1" customWidth="1"/>
    <col min="15029" max="15030" width="9.140625" style="37" customWidth="1"/>
    <col min="15031" max="15031" width="9" style="37" bestFit="1" customWidth="1"/>
    <col min="15032" max="15034" width="9.140625" style="37" customWidth="1"/>
    <col min="15035" max="15035" width="9" style="37" bestFit="1" customWidth="1"/>
    <col min="15036" max="15036" width="9.140625" style="37" customWidth="1"/>
    <col min="15037" max="15037" width="14" style="37" customWidth="1"/>
    <col min="15038" max="15038" width="9.42578125" style="37" bestFit="1" customWidth="1"/>
    <col min="15039" max="15039" width="9.7109375" style="37" bestFit="1" customWidth="1"/>
    <col min="15040" max="15042" width="9.140625" style="37" customWidth="1"/>
    <col min="15043" max="15043" width="9" style="37" bestFit="1" customWidth="1"/>
    <col min="15044" max="15045" width="9.140625" style="37" customWidth="1"/>
    <col min="15046" max="15046" width="10" style="37" bestFit="1" customWidth="1"/>
    <col min="15047" max="15051" width="9.140625" style="37" customWidth="1"/>
    <col min="15052" max="15053" width="9.140625" style="37" bestFit="1" customWidth="1"/>
    <col min="15054" max="15057" width="9.140625" style="37" customWidth="1"/>
    <col min="15058" max="15058" width="9.28515625" style="37" customWidth="1"/>
    <col min="15059" max="15061" width="10.140625" style="37" customWidth="1"/>
    <col min="15062" max="15062" width="9.7109375" style="37" customWidth="1"/>
    <col min="15063" max="15063" width="10" style="37" bestFit="1" customWidth="1"/>
    <col min="15064" max="15073" width="11.7109375" style="37" bestFit="1" customWidth="1"/>
    <col min="15074" max="15074" width="10" style="37" bestFit="1" customWidth="1"/>
    <col min="15075" max="15075" width="11.7109375" style="37" bestFit="1" customWidth="1"/>
    <col min="15076" max="15077" width="10.7109375" style="37" bestFit="1" customWidth="1"/>
    <col min="15078" max="15078" width="9" style="37" bestFit="1" customWidth="1"/>
    <col min="15079" max="15079" width="11.7109375" style="37" bestFit="1" customWidth="1"/>
    <col min="15080" max="15080" width="10" style="37" bestFit="1" customWidth="1"/>
    <col min="15081" max="15082" width="10.7109375" style="37" bestFit="1" customWidth="1"/>
    <col min="15083" max="15083" width="11.7109375" style="37" bestFit="1" customWidth="1"/>
    <col min="15084" max="15084" width="10.7109375" style="37" bestFit="1" customWidth="1"/>
    <col min="15085" max="15085" width="11.7109375" style="37" bestFit="1" customWidth="1"/>
    <col min="15086" max="15086" width="10" style="37" bestFit="1" customWidth="1"/>
    <col min="15087" max="15087" width="11.7109375" style="37" bestFit="1" customWidth="1"/>
    <col min="15088" max="15088" width="10.7109375" style="37" bestFit="1" customWidth="1"/>
    <col min="15089" max="15089" width="11.7109375" style="37" bestFit="1" customWidth="1"/>
    <col min="15090" max="15090" width="10.7109375" style="37" bestFit="1" customWidth="1"/>
    <col min="15091" max="15093" width="11.7109375" style="37" bestFit="1" customWidth="1"/>
    <col min="15094" max="15094" width="9.140625" style="37" customWidth="1"/>
    <col min="15095" max="15095" width="11.7109375" style="37" bestFit="1" customWidth="1"/>
    <col min="15096" max="15096" width="9.7109375" style="37" customWidth="1"/>
    <col min="15097" max="15097" width="10.42578125" style="37" customWidth="1"/>
    <col min="15098" max="15098" width="11.28515625" style="37" customWidth="1"/>
    <col min="15099" max="15100" width="9.140625" style="37" customWidth="1"/>
    <col min="15101" max="15101" width="9.7109375" style="37" customWidth="1"/>
    <col min="15102" max="15102" width="9.7109375" style="37" bestFit="1" customWidth="1"/>
    <col min="15103" max="15104" width="10.42578125" style="37" bestFit="1" customWidth="1"/>
    <col min="15105" max="15105" width="12.28515625" style="37" bestFit="1" customWidth="1"/>
    <col min="15106" max="15106" width="15.85546875" style="37" customWidth="1"/>
    <col min="15107" max="15196" width="9.140625" style="37"/>
    <col min="15197" max="15197" width="7.85546875" style="37" customWidth="1"/>
    <col min="15198" max="15198" width="35.28515625" style="37" customWidth="1"/>
    <col min="15199" max="15199" width="10.85546875" style="37" bestFit="1" customWidth="1"/>
    <col min="15200" max="15200" width="9.5703125" style="37" customWidth="1"/>
    <col min="15201" max="15201" width="12.140625" style="37" customWidth="1"/>
    <col min="15202" max="15202" width="10.7109375" style="37" bestFit="1" customWidth="1"/>
    <col min="15203" max="15204" width="9.140625" style="37" customWidth="1"/>
    <col min="15205" max="15205" width="9.85546875" style="37" bestFit="1" customWidth="1"/>
    <col min="15206" max="15207" width="10" style="37" bestFit="1" customWidth="1"/>
    <col min="15208" max="15208" width="11.5703125" style="37" customWidth="1"/>
    <col min="15209" max="15209" width="9.28515625" style="37" customWidth="1"/>
    <col min="15210" max="15210" width="10" style="37" bestFit="1" customWidth="1"/>
    <col min="15211" max="15211" width="11.7109375" style="37" bestFit="1" customWidth="1"/>
    <col min="15212" max="15212" width="10.7109375" style="37" customWidth="1"/>
    <col min="15213" max="15213" width="11.7109375" style="37" bestFit="1" customWidth="1"/>
    <col min="15214" max="15214" width="10.7109375" style="37" customWidth="1"/>
    <col min="15215" max="15215" width="10" style="37" bestFit="1" customWidth="1"/>
    <col min="15216" max="15220" width="11.7109375" style="37" bestFit="1" customWidth="1"/>
    <col min="15221" max="15221" width="14" style="37" customWidth="1"/>
    <col min="15222" max="15223" width="11.7109375" style="37" bestFit="1" customWidth="1"/>
    <col min="15224" max="15224" width="9.5703125" style="37" customWidth="1"/>
    <col min="15225" max="15225" width="12.7109375" style="37" bestFit="1" customWidth="1"/>
    <col min="15226" max="15226" width="9.140625" style="37" customWidth="1"/>
    <col min="15227" max="15227" width="11.7109375" style="37" bestFit="1" customWidth="1"/>
    <col min="15228" max="15228" width="9.140625" style="37" customWidth="1"/>
    <col min="15229" max="15229" width="11.7109375" style="37" bestFit="1" customWidth="1"/>
    <col min="15230" max="15230" width="9.140625" style="37" customWidth="1"/>
    <col min="15231" max="15231" width="9.85546875" style="37" bestFit="1" customWidth="1"/>
    <col min="15232" max="15237" width="9.140625" style="37" customWidth="1"/>
    <col min="15238" max="15238" width="10.5703125" style="37" customWidth="1"/>
    <col min="15239" max="15239" width="10.140625" style="37" customWidth="1"/>
    <col min="15240" max="15240" width="10.7109375" style="37" bestFit="1" customWidth="1"/>
    <col min="15241" max="15242" width="9.140625" style="37" customWidth="1"/>
    <col min="15243" max="15243" width="10.7109375" style="37" bestFit="1" customWidth="1"/>
    <col min="15244" max="15244" width="9.140625" style="37" customWidth="1"/>
    <col min="15245" max="15245" width="11.7109375" style="37" bestFit="1" customWidth="1"/>
    <col min="15246" max="15246" width="10.7109375" style="37" bestFit="1" customWidth="1"/>
    <col min="15247" max="15247" width="9.7109375" style="37" bestFit="1" customWidth="1"/>
    <col min="15248" max="15248" width="9.140625" style="37" customWidth="1"/>
    <col min="15249" max="15249" width="11.7109375" style="37" bestFit="1" customWidth="1"/>
    <col min="15250" max="15250" width="10" style="37" bestFit="1" customWidth="1"/>
    <col min="15251" max="15251" width="9.140625" style="37" customWidth="1"/>
    <col min="15252" max="15254" width="11.7109375" style="37" bestFit="1" customWidth="1"/>
    <col min="15255" max="15255" width="10" style="37" bestFit="1" customWidth="1"/>
    <col min="15256" max="15256" width="9.140625" style="37" customWidth="1"/>
    <col min="15257" max="15257" width="11.7109375" style="37" bestFit="1" customWidth="1"/>
    <col min="15258" max="15258" width="9.140625" style="37" customWidth="1"/>
    <col min="15259" max="15260" width="11.7109375" style="37" bestFit="1" customWidth="1"/>
    <col min="15261" max="15261" width="9.7109375" style="37" bestFit="1" customWidth="1"/>
    <col min="15262" max="15262" width="11.7109375" style="37" bestFit="1" customWidth="1"/>
    <col min="15263" max="15263" width="10.7109375" style="37" bestFit="1" customWidth="1"/>
    <col min="15264" max="15264" width="10" style="37" bestFit="1" customWidth="1"/>
    <col min="15265" max="15265" width="11.7109375" style="37" bestFit="1" customWidth="1"/>
    <col min="15266" max="15269" width="9.140625" style="37" customWidth="1"/>
    <col min="15270" max="15270" width="11.7109375" style="37" customWidth="1"/>
    <col min="15271" max="15275" width="9.140625" style="37" customWidth="1"/>
    <col min="15276" max="15276" width="17" style="37" bestFit="1" customWidth="1"/>
    <col min="15277" max="15283" width="9.140625" style="37" customWidth="1"/>
    <col min="15284" max="15284" width="11.7109375" style="37" bestFit="1" customWidth="1"/>
    <col min="15285" max="15286" width="9.140625" style="37" customWidth="1"/>
    <col min="15287" max="15287" width="9" style="37" bestFit="1" customWidth="1"/>
    <col min="15288" max="15290" width="9.140625" style="37" customWidth="1"/>
    <col min="15291" max="15291" width="9" style="37" bestFit="1" customWidth="1"/>
    <col min="15292" max="15292" width="9.140625" style="37" customWidth="1"/>
    <col min="15293" max="15293" width="14" style="37" customWidth="1"/>
    <col min="15294" max="15294" width="9.42578125" style="37" bestFit="1" customWidth="1"/>
    <col min="15295" max="15295" width="9.7109375" style="37" bestFit="1" customWidth="1"/>
    <col min="15296" max="15298" width="9.140625" style="37" customWidth="1"/>
    <col min="15299" max="15299" width="9" style="37" bestFit="1" customWidth="1"/>
    <col min="15300" max="15301" width="9.140625" style="37" customWidth="1"/>
    <col min="15302" max="15302" width="10" style="37" bestFit="1" customWidth="1"/>
    <col min="15303" max="15307" width="9.140625" style="37" customWidth="1"/>
    <col min="15308" max="15309" width="9.140625" style="37" bestFit="1" customWidth="1"/>
    <col min="15310" max="15313" width="9.140625" style="37" customWidth="1"/>
    <col min="15314" max="15314" width="9.28515625" style="37" customWidth="1"/>
    <col min="15315" max="15317" width="10.140625" style="37" customWidth="1"/>
    <col min="15318" max="15318" width="9.7109375" style="37" customWidth="1"/>
    <col min="15319" max="15319" width="10" style="37" bestFit="1" customWidth="1"/>
    <col min="15320" max="15329" width="11.7109375" style="37" bestFit="1" customWidth="1"/>
    <col min="15330" max="15330" width="10" style="37" bestFit="1" customWidth="1"/>
    <col min="15331" max="15331" width="11.7109375" style="37" bestFit="1" customWidth="1"/>
    <col min="15332" max="15333" width="10.7109375" style="37" bestFit="1" customWidth="1"/>
    <col min="15334" max="15334" width="9" style="37" bestFit="1" customWidth="1"/>
    <col min="15335" max="15335" width="11.7109375" style="37" bestFit="1" customWidth="1"/>
    <col min="15336" max="15336" width="10" style="37" bestFit="1" customWidth="1"/>
    <col min="15337" max="15338" width="10.7109375" style="37" bestFit="1" customWidth="1"/>
    <col min="15339" max="15339" width="11.7109375" style="37" bestFit="1" customWidth="1"/>
    <col min="15340" max="15340" width="10.7109375" style="37" bestFit="1" customWidth="1"/>
    <col min="15341" max="15341" width="11.7109375" style="37" bestFit="1" customWidth="1"/>
    <col min="15342" max="15342" width="10" style="37" bestFit="1" customWidth="1"/>
    <col min="15343" max="15343" width="11.7109375" style="37" bestFit="1" customWidth="1"/>
    <col min="15344" max="15344" width="10.7109375" style="37" bestFit="1" customWidth="1"/>
    <col min="15345" max="15345" width="11.7109375" style="37" bestFit="1" customWidth="1"/>
    <col min="15346" max="15346" width="10.7109375" style="37" bestFit="1" customWidth="1"/>
    <col min="15347" max="15349" width="11.7109375" style="37" bestFit="1" customWidth="1"/>
    <col min="15350" max="15350" width="9.140625" style="37" customWidth="1"/>
    <col min="15351" max="15351" width="11.7109375" style="37" bestFit="1" customWidth="1"/>
    <col min="15352" max="15352" width="9.7109375" style="37" customWidth="1"/>
    <col min="15353" max="15353" width="10.42578125" style="37" customWidth="1"/>
    <col min="15354" max="15354" width="11.28515625" style="37" customWidth="1"/>
    <col min="15355" max="15356" width="9.140625" style="37" customWidth="1"/>
    <col min="15357" max="15357" width="9.7109375" style="37" customWidth="1"/>
    <col min="15358" max="15358" width="9.7109375" style="37" bestFit="1" customWidth="1"/>
    <col min="15359" max="15360" width="10.42578125" style="37" bestFit="1" customWidth="1"/>
    <col min="15361" max="15361" width="12.28515625" style="37" bestFit="1" customWidth="1"/>
    <col min="15362" max="15362" width="15.85546875" style="37" customWidth="1"/>
    <col min="15363" max="15452" width="9.140625" style="37"/>
    <col min="15453" max="15453" width="7.85546875" style="37" customWidth="1"/>
    <col min="15454" max="15454" width="35.28515625" style="37" customWidth="1"/>
    <col min="15455" max="15455" width="10.85546875" style="37" bestFit="1" customWidth="1"/>
    <col min="15456" max="15456" width="9.5703125" style="37" customWidth="1"/>
    <col min="15457" max="15457" width="12.140625" style="37" customWidth="1"/>
    <col min="15458" max="15458" width="10.7109375" style="37" bestFit="1" customWidth="1"/>
    <col min="15459" max="15460" width="9.140625" style="37" customWidth="1"/>
    <col min="15461" max="15461" width="9.85546875" style="37" bestFit="1" customWidth="1"/>
    <col min="15462" max="15463" width="10" style="37" bestFit="1" customWidth="1"/>
    <col min="15464" max="15464" width="11.5703125" style="37" customWidth="1"/>
    <col min="15465" max="15465" width="9.28515625" style="37" customWidth="1"/>
    <col min="15466" max="15466" width="10" style="37" bestFit="1" customWidth="1"/>
    <col min="15467" max="15467" width="11.7109375" style="37" bestFit="1" customWidth="1"/>
    <col min="15468" max="15468" width="10.7109375" style="37" customWidth="1"/>
    <col min="15469" max="15469" width="11.7109375" style="37" bestFit="1" customWidth="1"/>
    <col min="15470" max="15470" width="10.7109375" style="37" customWidth="1"/>
    <col min="15471" max="15471" width="10" style="37" bestFit="1" customWidth="1"/>
    <col min="15472" max="15476" width="11.7109375" style="37" bestFit="1" customWidth="1"/>
    <col min="15477" max="15477" width="14" style="37" customWidth="1"/>
    <col min="15478" max="15479" width="11.7109375" style="37" bestFit="1" customWidth="1"/>
    <col min="15480" max="15480" width="9.5703125" style="37" customWidth="1"/>
    <col min="15481" max="15481" width="12.7109375" style="37" bestFit="1" customWidth="1"/>
    <col min="15482" max="15482" width="9.140625" style="37" customWidth="1"/>
    <col min="15483" max="15483" width="11.7109375" style="37" bestFit="1" customWidth="1"/>
    <col min="15484" max="15484" width="9.140625" style="37" customWidth="1"/>
    <col min="15485" max="15485" width="11.7109375" style="37" bestFit="1" customWidth="1"/>
    <col min="15486" max="15486" width="9.140625" style="37" customWidth="1"/>
    <col min="15487" max="15487" width="9.85546875" style="37" bestFit="1" customWidth="1"/>
    <col min="15488" max="15493" width="9.140625" style="37" customWidth="1"/>
    <col min="15494" max="15494" width="10.5703125" style="37" customWidth="1"/>
    <col min="15495" max="15495" width="10.140625" style="37" customWidth="1"/>
    <col min="15496" max="15496" width="10.7109375" style="37" bestFit="1" customWidth="1"/>
    <col min="15497" max="15498" width="9.140625" style="37" customWidth="1"/>
    <col min="15499" max="15499" width="10.7109375" style="37" bestFit="1" customWidth="1"/>
    <col min="15500" max="15500" width="9.140625" style="37" customWidth="1"/>
    <col min="15501" max="15501" width="11.7109375" style="37" bestFit="1" customWidth="1"/>
    <col min="15502" max="15502" width="10.7109375" style="37" bestFit="1" customWidth="1"/>
    <col min="15503" max="15503" width="9.7109375" style="37" bestFit="1" customWidth="1"/>
    <col min="15504" max="15504" width="9.140625" style="37" customWidth="1"/>
    <col min="15505" max="15505" width="11.7109375" style="37" bestFit="1" customWidth="1"/>
    <col min="15506" max="15506" width="10" style="37" bestFit="1" customWidth="1"/>
    <col min="15507" max="15507" width="9.140625" style="37" customWidth="1"/>
    <col min="15508" max="15510" width="11.7109375" style="37" bestFit="1" customWidth="1"/>
    <col min="15511" max="15511" width="10" style="37" bestFit="1" customWidth="1"/>
    <col min="15512" max="15512" width="9.140625" style="37" customWidth="1"/>
    <col min="15513" max="15513" width="11.7109375" style="37" bestFit="1" customWidth="1"/>
    <col min="15514" max="15514" width="9.140625" style="37" customWidth="1"/>
    <col min="15515" max="15516" width="11.7109375" style="37" bestFit="1" customWidth="1"/>
    <col min="15517" max="15517" width="9.7109375" style="37" bestFit="1" customWidth="1"/>
    <col min="15518" max="15518" width="11.7109375" style="37" bestFit="1" customWidth="1"/>
    <col min="15519" max="15519" width="10.7109375" style="37" bestFit="1" customWidth="1"/>
    <col min="15520" max="15520" width="10" style="37" bestFit="1" customWidth="1"/>
    <col min="15521" max="15521" width="11.7109375" style="37" bestFit="1" customWidth="1"/>
    <col min="15522" max="15525" width="9.140625" style="37" customWidth="1"/>
    <col min="15526" max="15526" width="11.7109375" style="37" customWidth="1"/>
    <col min="15527" max="15531" width="9.140625" style="37" customWidth="1"/>
    <col min="15532" max="15532" width="17" style="37" bestFit="1" customWidth="1"/>
    <col min="15533" max="15539" width="9.140625" style="37" customWidth="1"/>
    <col min="15540" max="15540" width="11.7109375" style="37" bestFit="1" customWidth="1"/>
    <col min="15541" max="15542" width="9.140625" style="37" customWidth="1"/>
    <col min="15543" max="15543" width="9" style="37" bestFit="1" customWidth="1"/>
    <col min="15544" max="15546" width="9.140625" style="37" customWidth="1"/>
    <col min="15547" max="15547" width="9" style="37" bestFit="1" customWidth="1"/>
    <col min="15548" max="15548" width="9.140625" style="37" customWidth="1"/>
    <col min="15549" max="15549" width="14" style="37" customWidth="1"/>
    <col min="15550" max="15550" width="9.42578125" style="37" bestFit="1" customWidth="1"/>
    <col min="15551" max="15551" width="9.7109375" style="37" bestFit="1" customWidth="1"/>
    <col min="15552" max="15554" width="9.140625" style="37" customWidth="1"/>
    <col min="15555" max="15555" width="9" style="37" bestFit="1" customWidth="1"/>
    <col min="15556" max="15557" width="9.140625" style="37" customWidth="1"/>
    <col min="15558" max="15558" width="10" style="37" bestFit="1" customWidth="1"/>
    <col min="15559" max="15563" width="9.140625" style="37" customWidth="1"/>
    <col min="15564" max="15565" width="9.140625" style="37" bestFit="1" customWidth="1"/>
    <col min="15566" max="15569" width="9.140625" style="37" customWidth="1"/>
    <col min="15570" max="15570" width="9.28515625" style="37" customWidth="1"/>
    <col min="15571" max="15573" width="10.140625" style="37" customWidth="1"/>
    <col min="15574" max="15574" width="9.7109375" style="37" customWidth="1"/>
    <col min="15575" max="15575" width="10" style="37" bestFit="1" customWidth="1"/>
    <col min="15576" max="15585" width="11.7109375" style="37" bestFit="1" customWidth="1"/>
    <col min="15586" max="15586" width="10" style="37" bestFit="1" customWidth="1"/>
    <col min="15587" max="15587" width="11.7109375" style="37" bestFit="1" customWidth="1"/>
    <col min="15588" max="15589" width="10.7109375" style="37" bestFit="1" customWidth="1"/>
    <col min="15590" max="15590" width="9" style="37" bestFit="1" customWidth="1"/>
    <col min="15591" max="15591" width="11.7109375" style="37" bestFit="1" customWidth="1"/>
    <col min="15592" max="15592" width="10" style="37" bestFit="1" customWidth="1"/>
    <col min="15593" max="15594" width="10.7109375" style="37" bestFit="1" customWidth="1"/>
    <col min="15595" max="15595" width="11.7109375" style="37" bestFit="1" customWidth="1"/>
    <col min="15596" max="15596" width="10.7109375" style="37" bestFit="1" customWidth="1"/>
    <col min="15597" max="15597" width="11.7109375" style="37" bestFit="1" customWidth="1"/>
    <col min="15598" max="15598" width="10" style="37" bestFit="1" customWidth="1"/>
    <col min="15599" max="15599" width="11.7109375" style="37" bestFit="1" customWidth="1"/>
    <col min="15600" max="15600" width="10.7109375" style="37" bestFit="1" customWidth="1"/>
    <col min="15601" max="15601" width="11.7109375" style="37" bestFit="1" customWidth="1"/>
    <col min="15602" max="15602" width="10.7109375" style="37" bestFit="1" customWidth="1"/>
    <col min="15603" max="15605" width="11.7109375" style="37" bestFit="1" customWidth="1"/>
    <col min="15606" max="15606" width="9.140625" style="37" customWidth="1"/>
    <col min="15607" max="15607" width="11.7109375" style="37" bestFit="1" customWidth="1"/>
    <col min="15608" max="15608" width="9.7109375" style="37" customWidth="1"/>
    <col min="15609" max="15609" width="10.42578125" style="37" customWidth="1"/>
    <col min="15610" max="15610" width="11.28515625" style="37" customWidth="1"/>
    <col min="15611" max="15612" width="9.140625" style="37" customWidth="1"/>
    <col min="15613" max="15613" width="9.7109375" style="37" customWidth="1"/>
    <col min="15614" max="15614" width="9.7109375" style="37" bestFit="1" customWidth="1"/>
    <col min="15615" max="15616" width="10.42578125" style="37" bestFit="1" customWidth="1"/>
    <col min="15617" max="15617" width="12.28515625" style="37" bestFit="1" customWidth="1"/>
    <col min="15618" max="15618" width="15.85546875" style="37" customWidth="1"/>
    <col min="15619" max="15708" width="9.140625" style="37"/>
    <col min="15709" max="15709" width="7.85546875" style="37" customWidth="1"/>
    <col min="15710" max="15710" width="35.28515625" style="37" customWidth="1"/>
    <col min="15711" max="15711" width="10.85546875" style="37" bestFit="1" customWidth="1"/>
    <col min="15712" max="15712" width="9.5703125" style="37" customWidth="1"/>
    <col min="15713" max="15713" width="12.140625" style="37" customWidth="1"/>
    <col min="15714" max="15714" width="10.7109375" style="37" bestFit="1" customWidth="1"/>
    <col min="15715" max="15716" width="9.140625" style="37" customWidth="1"/>
    <col min="15717" max="15717" width="9.85546875" style="37" bestFit="1" customWidth="1"/>
    <col min="15718" max="15719" width="10" style="37" bestFit="1" customWidth="1"/>
    <col min="15720" max="15720" width="11.5703125" style="37" customWidth="1"/>
    <col min="15721" max="15721" width="9.28515625" style="37" customWidth="1"/>
    <col min="15722" max="15722" width="10" style="37" bestFit="1" customWidth="1"/>
    <col min="15723" max="15723" width="11.7109375" style="37" bestFit="1" customWidth="1"/>
    <col min="15724" max="15724" width="10.7109375" style="37" customWidth="1"/>
    <col min="15725" max="15725" width="11.7109375" style="37" bestFit="1" customWidth="1"/>
    <col min="15726" max="15726" width="10.7109375" style="37" customWidth="1"/>
    <col min="15727" max="15727" width="10" style="37" bestFit="1" customWidth="1"/>
    <col min="15728" max="15732" width="11.7109375" style="37" bestFit="1" customWidth="1"/>
    <col min="15733" max="15733" width="14" style="37" customWidth="1"/>
    <col min="15734" max="15735" width="11.7109375" style="37" bestFit="1" customWidth="1"/>
    <col min="15736" max="15736" width="9.5703125" style="37" customWidth="1"/>
    <col min="15737" max="15737" width="12.7109375" style="37" bestFit="1" customWidth="1"/>
    <col min="15738" max="15738" width="9.140625" style="37" customWidth="1"/>
    <col min="15739" max="15739" width="11.7109375" style="37" bestFit="1" customWidth="1"/>
    <col min="15740" max="15740" width="9.140625" style="37" customWidth="1"/>
    <col min="15741" max="15741" width="11.7109375" style="37" bestFit="1" customWidth="1"/>
    <col min="15742" max="15742" width="9.140625" style="37" customWidth="1"/>
    <col min="15743" max="15743" width="9.85546875" style="37" bestFit="1" customWidth="1"/>
    <col min="15744" max="15749" width="9.140625" style="37" customWidth="1"/>
    <col min="15750" max="15750" width="10.5703125" style="37" customWidth="1"/>
    <col min="15751" max="15751" width="10.140625" style="37" customWidth="1"/>
    <col min="15752" max="15752" width="10.7109375" style="37" bestFit="1" customWidth="1"/>
    <col min="15753" max="15754" width="9.140625" style="37" customWidth="1"/>
    <col min="15755" max="15755" width="10.7109375" style="37" bestFit="1" customWidth="1"/>
    <col min="15756" max="15756" width="9.140625" style="37" customWidth="1"/>
    <col min="15757" max="15757" width="11.7109375" style="37" bestFit="1" customWidth="1"/>
    <col min="15758" max="15758" width="10.7109375" style="37" bestFit="1" customWidth="1"/>
    <col min="15759" max="15759" width="9.7109375" style="37" bestFit="1" customWidth="1"/>
    <col min="15760" max="15760" width="9.140625" style="37" customWidth="1"/>
    <col min="15761" max="15761" width="11.7109375" style="37" bestFit="1" customWidth="1"/>
    <col min="15762" max="15762" width="10" style="37" bestFit="1" customWidth="1"/>
    <col min="15763" max="15763" width="9.140625" style="37" customWidth="1"/>
    <col min="15764" max="15766" width="11.7109375" style="37" bestFit="1" customWidth="1"/>
    <col min="15767" max="15767" width="10" style="37" bestFit="1" customWidth="1"/>
    <col min="15768" max="15768" width="9.140625" style="37" customWidth="1"/>
    <col min="15769" max="15769" width="11.7109375" style="37" bestFit="1" customWidth="1"/>
    <col min="15770" max="15770" width="9.140625" style="37" customWidth="1"/>
    <col min="15771" max="15772" width="11.7109375" style="37" bestFit="1" customWidth="1"/>
    <col min="15773" max="15773" width="9.7109375" style="37" bestFit="1" customWidth="1"/>
    <col min="15774" max="15774" width="11.7109375" style="37" bestFit="1" customWidth="1"/>
    <col min="15775" max="15775" width="10.7109375" style="37" bestFit="1" customWidth="1"/>
    <col min="15776" max="15776" width="10" style="37" bestFit="1" customWidth="1"/>
    <col min="15777" max="15777" width="11.7109375" style="37" bestFit="1" customWidth="1"/>
    <col min="15778" max="15781" width="9.140625" style="37" customWidth="1"/>
    <col min="15782" max="15782" width="11.7109375" style="37" customWidth="1"/>
    <col min="15783" max="15787" width="9.140625" style="37" customWidth="1"/>
    <col min="15788" max="15788" width="17" style="37" bestFit="1" customWidth="1"/>
    <col min="15789" max="15795" width="9.140625" style="37" customWidth="1"/>
    <col min="15796" max="15796" width="11.7109375" style="37" bestFit="1" customWidth="1"/>
    <col min="15797" max="15798" width="9.140625" style="37" customWidth="1"/>
    <col min="15799" max="15799" width="9" style="37" bestFit="1" customWidth="1"/>
    <col min="15800" max="15802" width="9.140625" style="37" customWidth="1"/>
    <col min="15803" max="15803" width="9" style="37" bestFit="1" customWidth="1"/>
    <col min="15804" max="15804" width="9.140625" style="37" customWidth="1"/>
    <col min="15805" max="15805" width="14" style="37" customWidth="1"/>
    <col min="15806" max="15806" width="9.42578125" style="37" bestFit="1" customWidth="1"/>
    <col min="15807" max="15807" width="9.7109375" style="37" bestFit="1" customWidth="1"/>
    <col min="15808" max="15810" width="9.140625" style="37" customWidth="1"/>
    <col min="15811" max="15811" width="9" style="37" bestFit="1" customWidth="1"/>
    <col min="15812" max="15813" width="9.140625" style="37" customWidth="1"/>
    <col min="15814" max="15814" width="10" style="37" bestFit="1" customWidth="1"/>
    <col min="15815" max="15819" width="9.140625" style="37" customWidth="1"/>
    <col min="15820" max="15821" width="9.140625" style="37" bestFit="1" customWidth="1"/>
    <col min="15822" max="15825" width="9.140625" style="37" customWidth="1"/>
    <col min="15826" max="15826" width="9.28515625" style="37" customWidth="1"/>
    <col min="15827" max="15829" width="10.140625" style="37" customWidth="1"/>
    <col min="15830" max="15830" width="9.7109375" style="37" customWidth="1"/>
    <col min="15831" max="15831" width="10" style="37" bestFit="1" customWidth="1"/>
    <col min="15832" max="15841" width="11.7109375" style="37" bestFit="1" customWidth="1"/>
    <col min="15842" max="15842" width="10" style="37" bestFit="1" customWidth="1"/>
    <col min="15843" max="15843" width="11.7109375" style="37" bestFit="1" customWidth="1"/>
    <col min="15844" max="15845" width="10.7109375" style="37" bestFit="1" customWidth="1"/>
    <col min="15846" max="15846" width="9" style="37" bestFit="1" customWidth="1"/>
    <col min="15847" max="15847" width="11.7109375" style="37" bestFit="1" customWidth="1"/>
    <col min="15848" max="15848" width="10" style="37" bestFit="1" customWidth="1"/>
    <col min="15849" max="15850" width="10.7109375" style="37" bestFit="1" customWidth="1"/>
    <col min="15851" max="15851" width="11.7109375" style="37" bestFit="1" customWidth="1"/>
    <col min="15852" max="15852" width="10.7109375" style="37" bestFit="1" customWidth="1"/>
    <col min="15853" max="15853" width="11.7109375" style="37" bestFit="1" customWidth="1"/>
    <col min="15854" max="15854" width="10" style="37" bestFit="1" customWidth="1"/>
    <col min="15855" max="15855" width="11.7109375" style="37" bestFit="1" customWidth="1"/>
    <col min="15856" max="15856" width="10.7109375" style="37" bestFit="1" customWidth="1"/>
    <col min="15857" max="15857" width="11.7109375" style="37" bestFit="1" customWidth="1"/>
    <col min="15858" max="15858" width="10.7109375" style="37" bestFit="1" customWidth="1"/>
    <col min="15859" max="15861" width="11.7109375" style="37" bestFit="1" customWidth="1"/>
    <col min="15862" max="15862" width="9.140625" style="37" customWidth="1"/>
    <col min="15863" max="15863" width="11.7109375" style="37" bestFit="1" customWidth="1"/>
    <col min="15864" max="15864" width="9.7109375" style="37" customWidth="1"/>
    <col min="15865" max="15865" width="10.42578125" style="37" customWidth="1"/>
    <col min="15866" max="15866" width="11.28515625" style="37" customWidth="1"/>
    <col min="15867" max="15868" width="9.140625" style="37" customWidth="1"/>
    <col min="15869" max="15869" width="9.7109375" style="37" customWidth="1"/>
    <col min="15870" max="15870" width="9.7109375" style="37" bestFit="1" customWidth="1"/>
    <col min="15871" max="15872" width="10.42578125" style="37" bestFit="1" customWidth="1"/>
    <col min="15873" max="15873" width="12.28515625" style="37" bestFit="1" customWidth="1"/>
    <col min="15874" max="15874" width="15.85546875" style="37" customWidth="1"/>
    <col min="15875" max="15964" width="9.140625" style="37"/>
    <col min="15965" max="15965" width="7.85546875" style="37" customWidth="1"/>
    <col min="15966" max="15966" width="35.28515625" style="37" customWidth="1"/>
    <col min="15967" max="15967" width="10.85546875" style="37" bestFit="1" customWidth="1"/>
    <col min="15968" max="15968" width="9.5703125" style="37" customWidth="1"/>
    <col min="15969" max="15969" width="12.140625" style="37" customWidth="1"/>
    <col min="15970" max="15970" width="10.7109375" style="37" bestFit="1" customWidth="1"/>
    <col min="15971" max="15972" width="9.140625" style="37" customWidth="1"/>
    <col min="15973" max="15973" width="9.85546875" style="37" bestFit="1" customWidth="1"/>
    <col min="15974" max="15975" width="10" style="37" bestFit="1" customWidth="1"/>
    <col min="15976" max="15976" width="11.5703125" style="37" customWidth="1"/>
    <col min="15977" max="15977" width="9.28515625" style="37" customWidth="1"/>
    <col min="15978" max="15978" width="10" style="37" bestFit="1" customWidth="1"/>
    <col min="15979" max="15979" width="11.7109375" style="37" bestFit="1" customWidth="1"/>
    <col min="15980" max="15980" width="10.7109375" style="37" customWidth="1"/>
    <col min="15981" max="15981" width="11.7109375" style="37" bestFit="1" customWidth="1"/>
    <col min="15982" max="15982" width="10.7109375" style="37" customWidth="1"/>
    <col min="15983" max="15983" width="10" style="37" bestFit="1" customWidth="1"/>
    <col min="15984" max="15988" width="11.7109375" style="37" bestFit="1" customWidth="1"/>
    <col min="15989" max="15989" width="14" style="37" customWidth="1"/>
    <col min="15990" max="15991" width="11.7109375" style="37" bestFit="1" customWidth="1"/>
    <col min="15992" max="15992" width="9.5703125" style="37" customWidth="1"/>
    <col min="15993" max="15993" width="12.7109375" style="37" bestFit="1" customWidth="1"/>
    <col min="15994" max="15994" width="9.140625" style="37" customWidth="1"/>
    <col min="15995" max="15995" width="11.7109375" style="37" bestFit="1" customWidth="1"/>
    <col min="15996" max="15996" width="9.140625" style="37" customWidth="1"/>
    <col min="15997" max="15997" width="11.7109375" style="37" bestFit="1" customWidth="1"/>
    <col min="15998" max="15998" width="9.140625" style="37" customWidth="1"/>
    <col min="15999" max="15999" width="9.85546875" style="37" bestFit="1" customWidth="1"/>
    <col min="16000" max="16005" width="9.140625" style="37" customWidth="1"/>
    <col min="16006" max="16006" width="10.5703125" style="37" customWidth="1"/>
    <col min="16007" max="16007" width="10.140625" style="37" customWidth="1"/>
    <col min="16008" max="16008" width="10.7109375" style="37" bestFit="1" customWidth="1"/>
    <col min="16009" max="16010" width="9.140625" style="37" customWidth="1"/>
    <col min="16011" max="16011" width="10.7109375" style="37" bestFit="1" customWidth="1"/>
    <col min="16012" max="16012" width="9.140625" style="37" customWidth="1"/>
    <col min="16013" max="16013" width="11.7109375" style="37" bestFit="1" customWidth="1"/>
    <col min="16014" max="16014" width="10.7109375" style="37" bestFit="1" customWidth="1"/>
    <col min="16015" max="16015" width="9.7109375" style="37" bestFit="1" customWidth="1"/>
    <col min="16016" max="16016" width="9.140625" style="37" customWidth="1"/>
    <col min="16017" max="16017" width="11.7109375" style="37" bestFit="1" customWidth="1"/>
    <col min="16018" max="16018" width="10" style="37" bestFit="1" customWidth="1"/>
    <col min="16019" max="16019" width="9.140625" style="37" customWidth="1"/>
    <col min="16020" max="16022" width="11.7109375" style="37" bestFit="1" customWidth="1"/>
    <col min="16023" max="16023" width="10" style="37" bestFit="1" customWidth="1"/>
    <col min="16024" max="16024" width="9.140625" style="37" customWidth="1"/>
    <col min="16025" max="16025" width="11.7109375" style="37" bestFit="1" customWidth="1"/>
    <col min="16026" max="16026" width="9.140625" style="37" customWidth="1"/>
    <col min="16027" max="16028" width="11.7109375" style="37" bestFit="1" customWidth="1"/>
    <col min="16029" max="16029" width="9.7109375" style="37" bestFit="1" customWidth="1"/>
    <col min="16030" max="16030" width="11.7109375" style="37" bestFit="1" customWidth="1"/>
    <col min="16031" max="16031" width="10.7109375" style="37" bestFit="1" customWidth="1"/>
    <col min="16032" max="16032" width="10" style="37" bestFit="1" customWidth="1"/>
    <col min="16033" max="16033" width="11.7109375" style="37" bestFit="1" customWidth="1"/>
    <col min="16034" max="16037" width="9.140625" style="37" customWidth="1"/>
    <col min="16038" max="16038" width="11.7109375" style="37" customWidth="1"/>
    <col min="16039" max="16043" width="9.140625" style="37" customWidth="1"/>
    <col min="16044" max="16044" width="17" style="37" bestFit="1" customWidth="1"/>
    <col min="16045" max="16051" width="9.140625" style="37" customWidth="1"/>
    <col min="16052" max="16052" width="11.7109375" style="37" bestFit="1" customWidth="1"/>
    <col min="16053" max="16054" width="9.140625" style="37" customWidth="1"/>
    <col min="16055" max="16055" width="9" style="37" bestFit="1" customWidth="1"/>
    <col min="16056" max="16058" width="9.140625" style="37" customWidth="1"/>
    <col min="16059" max="16059" width="9" style="37" bestFit="1" customWidth="1"/>
    <col min="16060" max="16060" width="9.140625" style="37" customWidth="1"/>
    <col min="16061" max="16061" width="14" style="37" customWidth="1"/>
    <col min="16062" max="16062" width="9.42578125" style="37" bestFit="1" customWidth="1"/>
    <col min="16063" max="16063" width="9.7109375" style="37" bestFit="1" customWidth="1"/>
    <col min="16064" max="16066" width="9.140625" style="37" customWidth="1"/>
    <col min="16067" max="16067" width="9" style="37" bestFit="1" customWidth="1"/>
    <col min="16068" max="16069" width="9.140625" style="37" customWidth="1"/>
    <col min="16070" max="16070" width="10" style="37" bestFit="1" customWidth="1"/>
    <col min="16071" max="16075" width="9.140625" style="37" customWidth="1"/>
    <col min="16076" max="16077" width="9.140625" style="37" bestFit="1" customWidth="1"/>
    <col min="16078" max="16081" width="9.140625" style="37" customWidth="1"/>
    <col min="16082" max="16082" width="9.28515625" style="37" customWidth="1"/>
    <col min="16083" max="16085" width="10.140625" style="37" customWidth="1"/>
    <col min="16086" max="16086" width="9.7109375" style="37" customWidth="1"/>
    <col min="16087" max="16087" width="10" style="37" bestFit="1" customWidth="1"/>
    <col min="16088" max="16097" width="11.7109375" style="37" bestFit="1" customWidth="1"/>
    <col min="16098" max="16098" width="10" style="37" bestFit="1" customWidth="1"/>
    <col min="16099" max="16099" width="11.7109375" style="37" bestFit="1" customWidth="1"/>
    <col min="16100" max="16101" width="10.7109375" style="37" bestFit="1" customWidth="1"/>
    <col min="16102" max="16102" width="9" style="37" bestFit="1" customWidth="1"/>
    <col min="16103" max="16103" width="11.7109375" style="37" bestFit="1" customWidth="1"/>
    <col min="16104" max="16104" width="10" style="37" bestFit="1" customWidth="1"/>
    <col min="16105" max="16106" width="10.7109375" style="37" bestFit="1" customWidth="1"/>
    <col min="16107" max="16107" width="11.7109375" style="37" bestFit="1" customWidth="1"/>
    <col min="16108" max="16108" width="10.7109375" style="37" bestFit="1" customWidth="1"/>
    <col min="16109" max="16109" width="11.7109375" style="37" bestFit="1" customWidth="1"/>
    <col min="16110" max="16110" width="10" style="37" bestFit="1" customWidth="1"/>
    <col min="16111" max="16111" width="11.7109375" style="37" bestFit="1" customWidth="1"/>
    <col min="16112" max="16112" width="10.7109375" style="37" bestFit="1" customWidth="1"/>
    <col min="16113" max="16113" width="11.7109375" style="37" bestFit="1" customWidth="1"/>
    <col min="16114" max="16114" width="10.7109375" style="37" bestFit="1" customWidth="1"/>
    <col min="16115" max="16117" width="11.7109375" style="37" bestFit="1" customWidth="1"/>
    <col min="16118" max="16118" width="9.140625" style="37" customWidth="1"/>
    <col min="16119" max="16119" width="11.7109375" style="37" bestFit="1" customWidth="1"/>
    <col min="16120" max="16120" width="9.7109375" style="37" customWidth="1"/>
    <col min="16121" max="16121" width="10.42578125" style="37" customWidth="1"/>
    <col min="16122" max="16122" width="11.28515625" style="37" customWidth="1"/>
    <col min="16123" max="16124" width="9.140625" style="37" customWidth="1"/>
    <col min="16125" max="16125" width="9.7109375" style="37" customWidth="1"/>
    <col min="16126" max="16126" width="9.7109375" style="37" bestFit="1" customWidth="1"/>
    <col min="16127" max="16128" width="10.42578125" style="37" bestFit="1" customWidth="1"/>
    <col min="16129" max="16129" width="12.28515625" style="37" bestFit="1" customWidth="1"/>
    <col min="16130" max="16130" width="15.85546875" style="37" customWidth="1"/>
    <col min="16131" max="16384" width="9.140625" style="37"/>
  </cols>
  <sheetData>
    <row r="1" spans="1:180" ht="36.75" customHeight="1">
      <c r="B1" s="137" t="s">
        <v>416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0">
      <c r="A2" s="38"/>
      <c r="J2" s="138" t="s">
        <v>417</v>
      </c>
      <c r="K2" s="138"/>
      <c r="L2" s="138"/>
    </row>
    <row r="3" spans="1:180">
      <c r="A3" s="139" t="s">
        <v>175</v>
      </c>
      <c r="B3" s="139" t="s">
        <v>176</v>
      </c>
      <c r="C3" s="142" t="s">
        <v>418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4"/>
      <c r="FI3" s="136" t="s">
        <v>419</v>
      </c>
    </row>
    <row r="4" spans="1:180" s="40" customFormat="1">
      <c r="A4" s="140"/>
      <c r="B4" s="140"/>
      <c r="C4" s="39">
        <v>1</v>
      </c>
      <c r="D4" s="39">
        <v>2</v>
      </c>
      <c r="E4" s="39">
        <v>4</v>
      </c>
      <c r="F4" s="39">
        <v>6</v>
      </c>
      <c r="G4" s="39">
        <v>9</v>
      </c>
      <c r="H4" s="39">
        <v>33</v>
      </c>
      <c r="I4" s="39">
        <v>100</v>
      </c>
      <c r="J4" s="39">
        <v>103</v>
      </c>
      <c r="K4" s="39">
        <v>104</v>
      </c>
      <c r="L4" s="39">
        <v>105</v>
      </c>
      <c r="M4" s="39">
        <v>110</v>
      </c>
      <c r="N4" s="39">
        <v>111</v>
      </c>
      <c r="O4" s="39">
        <v>112</v>
      </c>
      <c r="P4" s="39">
        <v>115</v>
      </c>
      <c r="Q4" s="39">
        <v>116</v>
      </c>
      <c r="R4" s="39">
        <v>120</v>
      </c>
      <c r="S4" s="39">
        <v>121</v>
      </c>
      <c r="T4" s="39">
        <v>123</v>
      </c>
      <c r="U4" s="39">
        <v>125</v>
      </c>
      <c r="V4" s="39">
        <v>126</v>
      </c>
      <c r="W4" s="39">
        <v>130</v>
      </c>
      <c r="X4" s="39">
        <v>131</v>
      </c>
      <c r="Y4" s="39">
        <v>134</v>
      </c>
      <c r="Z4" s="39">
        <v>135</v>
      </c>
      <c r="AA4" s="39">
        <v>140</v>
      </c>
      <c r="AB4" s="39">
        <v>143</v>
      </c>
      <c r="AC4" s="39">
        <v>145</v>
      </c>
      <c r="AD4" s="39">
        <v>147</v>
      </c>
      <c r="AE4" s="39">
        <v>150</v>
      </c>
      <c r="AF4" s="39">
        <v>152</v>
      </c>
      <c r="AG4" s="39">
        <v>160</v>
      </c>
      <c r="AH4" s="39">
        <v>170</v>
      </c>
      <c r="AI4" s="39">
        <v>171</v>
      </c>
      <c r="AJ4" s="39">
        <v>180</v>
      </c>
      <c r="AK4" s="39">
        <v>182</v>
      </c>
      <c r="AL4" s="39">
        <v>186</v>
      </c>
      <c r="AM4" s="39">
        <v>187</v>
      </c>
      <c r="AN4" s="39">
        <v>188</v>
      </c>
      <c r="AO4" s="39">
        <v>190</v>
      </c>
      <c r="AP4" s="39">
        <v>200</v>
      </c>
      <c r="AQ4" s="39">
        <v>201</v>
      </c>
      <c r="AR4" s="39">
        <v>204</v>
      </c>
      <c r="AS4" s="39">
        <v>205</v>
      </c>
      <c r="AT4" s="39">
        <v>211</v>
      </c>
      <c r="AU4" s="39">
        <v>212</v>
      </c>
      <c r="AV4" s="39">
        <v>214</v>
      </c>
      <c r="AW4" s="39">
        <v>216</v>
      </c>
      <c r="AX4" s="39">
        <v>217</v>
      </c>
      <c r="AY4" s="39">
        <v>219</v>
      </c>
      <c r="AZ4" s="39">
        <v>223</v>
      </c>
      <c r="BA4" s="39">
        <v>225</v>
      </c>
      <c r="BB4" s="39">
        <v>230</v>
      </c>
      <c r="BC4" s="39">
        <v>231</v>
      </c>
      <c r="BD4" s="39">
        <v>233</v>
      </c>
      <c r="BE4" s="39">
        <v>234</v>
      </c>
      <c r="BF4" s="39">
        <v>235</v>
      </c>
      <c r="BG4" s="39">
        <v>237</v>
      </c>
      <c r="BH4" s="39">
        <v>238</v>
      </c>
      <c r="BI4" s="39">
        <v>239</v>
      </c>
      <c r="BJ4" s="39">
        <v>240</v>
      </c>
      <c r="BK4" s="39">
        <v>241</v>
      </c>
      <c r="BL4" s="39">
        <v>260</v>
      </c>
      <c r="BM4" s="39">
        <v>265</v>
      </c>
      <c r="BN4" s="39">
        <v>266</v>
      </c>
      <c r="BO4" s="39">
        <v>267</v>
      </c>
      <c r="BP4" s="39">
        <v>268</v>
      </c>
      <c r="BQ4" s="39">
        <v>269</v>
      </c>
      <c r="BR4" s="39">
        <v>270</v>
      </c>
      <c r="BS4" s="39">
        <v>272</v>
      </c>
      <c r="BT4" s="39">
        <v>274</v>
      </c>
      <c r="BU4" s="39">
        <v>282</v>
      </c>
      <c r="BV4" s="39">
        <v>284</v>
      </c>
      <c r="BW4" s="39">
        <v>286</v>
      </c>
      <c r="BX4" s="39">
        <v>288</v>
      </c>
      <c r="BY4" s="39">
        <v>289</v>
      </c>
      <c r="BZ4" s="39">
        <v>290</v>
      </c>
      <c r="CA4" s="39">
        <v>295</v>
      </c>
      <c r="CB4" s="39">
        <v>300</v>
      </c>
      <c r="CC4" s="39">
        <v>308</v>
      </c>
      <c r="CD4" s="39">
        <v>309</v>
      </c>
      <c r="CE4" s="39">
        <v>313</v>
      </c>
      <c r="CF4" s="39">
        <v>315</v>
      </c>
      <c r="CG4" s="39">
        <v>317</v>
      </c>
      <c r="CH4" s="39">
        <v>319</v>
      </c>
      <c r="CI4" s="39">
        <v>323</v>
      </c>
      <c r="CJ4" s="39">
        <v>325</v>
      </c>
      <c r="CK4" s="39">
        <v>326</v>
      </c>
      <c r="CL4" s="39">
        <v>328</v>
      </c>
      <c r="CM4" s="39">
        <v>329</v>
      </c>
      <c r="CN4" s="39">
        <v>330</v>
      </c>
      <c r="CO4" s="39">
        <v>332</v>
      </c>
      <c r="CP4" s="39">
        <v>333</v>
      </c>
      <c r="CQ4" s="39">
        <v>337</v>
      </c>
      <c r="CR4" s="39">
        <v>338</v>
      </c>
      <c r="CS4" s="39">
        <v>341</v>
      </c>
      <c r="CT4" s="39">
        <v>343</v>
      </c>
      <c r="CU4" s="39">
        <v>346</v>
      </c>
      <c r="CV4" s="39">
        <v>347</v>
      </c>
      <c r="CW4" s="39">
        <v>350</v>
      </c>
      <c r="CX4" s="39">
        <v>351</v>
      </c>
      <c r="CY4" s="39">
        <v>356</v>
      </c>
      <c r="CZ4" s="39">
        <v>358</v>
      </c>
      <c r="DA4" s="39">
        <v>365</v>
      </c>
      <c r="DB4" s="39">
        <v>370</v>
      </c>
      <c r="DC4" s="39">
        <v>372</v>
      </c>
      <c r="DD4" s="39">
        <v>373</v>
      </c>
      <c r="DE4" s="39">
        <v>374</v>
      </c>
      <c r="DF4" s="39">
        <v>375</v>
      </c>
      <c r="DG4" s="39">
        <v>376</v>
      </c>
      <c r="DH4" s="39">
        <v>377</v>
      </c>
      <c r="DI4" s="39">
        <v>378</v>
      </c>
      <c r="DJ4" s="39">
        <v>379</v>
      </c>
      <c r="DK4" s="39">
        <v>380</v>
      </c>
      <c r="DL4" s="39">
        <v>381</v>
      </c>
      <c r="DM4" s="39">
        <v>382</v>
      </c>
      <c r="DN4" s="39">
        <v>383</v>
      </c>
      <c r="DO4" s="39">
        <v>390</v>
      </c>
      <c r="DP4" s="39">
        <v>391</v>
      </c>
      <c r="DQ4" s="39">
        <v>392</v>
      </c>
      <c r="DR4" s="39">
        <v>600</v>
      </c>
      <c r="DS4" s="39">
        <v>601</v>
      </c>
      <c r="DT4" s="39">
        <v>602</v>
      </c>
      <c r="DU4" s="39">
        <v>603</v>
      </c>
      <c r="DV4" s="39">
        <v>604</v>
      </c>
      <c r="DW4" s="39">
        <v>605</v>
      </c>
      <c r="DX4" s="39">
        <v>607</v>
      </c>
      <c r="DY4" s="39">
        <v>610</v>
      </c>
      <c r="DZ4" s="39">
        <v>611</v>
      </c>
      <c r="EA4" s="39">
        <v>612</v>
      </c>
      <c r="EB4" s="39">
        <v>613</v>
      </c>
      <c r="EC4" s="39">
        <v>615</v>
      </c>
      <c r="ED4" s="39">
        <v>616</v>
      </c>
      <c r="EE4" s="39">
        <v>618</v>
      </c>
      <c r="EF4" s="39">
        <v>623</v>
      </c>
      <c r="EG4" s="39">
        <v>624</v>
      </c>
      <c r="EH4" s="39">
        <v>625</v>
      </c>
      <c r="EI4" s="39">
        <v>626</v>
      </c>
      <c r="EJ4" s="39">
        <v>628</v>
      </c>
      <c r="EK4" s="39">
        <v>630</v>
      </c>
      <c r="EL4" s="39">
        <v>631</v>
      </c>
      <c r="EM4" s="39">
        <v>632</v>
      </c>
      <c r="EN4" s="39">
        <v>634</v>
      </c>
      <c r="EO4" s="39">
        <v>636</v>
      </c>
      <c r="EP4" s="39">
        <v>639</v>
      </c>
      <c r="EQ4" s="39">
        <v>640</v>
      </c>
      <c r="ER4" s="39">
        <v>641</v>
      </c>
      <c r="ES4" s="39">
        <v>642</v>
      </c>
      <c r="ET4" s="39">
        <v>645</v>
      </c>
      <c r="EU4" s="39">
        <v>646</v>
      </c>
      <c r="EV4" s="39">
        <v>647</v>
      </c>
      <c r="EW4" s="39">
        <v>651</v>
      </c>
      <c r="EX4" s="39">
        <v>653</v>
      </c>
      <c r="EY4" s="39">
        <v>655</v>
      </c>
      <c r="EZ4" s="39">
        <v>657</v>
      </c>
      <c r="FA4" s="39">
        <v>664</v>
      </c>
      <c r="FB4" s="39">
        <v>667</v>
      </c>
      <c r="FC4" s="39">
        <v>668</v>
      </c>
      <c r="FD4" s="39">
        <v>669</v>
      </c>
      <c r="FE4" s="39">
        <v>670</v>
      </c>
      <c r="FF4" s="39">
        <v>868</v>
      </c>
      <c r="FG4" s="39">
        <v>869</v>
      </c>
      <c r="FH4" s="39">
        <v>873</v>
      </c>
      <c r="FI4" s="136"/>
    </row>
    <row r="5" spans="1:180" s="42" customFormat="1" ht="67.5">
      <c r="A5" s="141"/>
      <c r="B5" s="141"/>
      <c r="C5" s="41" t="s">
        <v>25</v>
      </c>
      <c r="D5" s="41" t="s">
        <v>26</v>
      </c>
      <c r="E5" s="41" t="s">
        <v>27</v>
      </c>
      <c r="F5" s="41" t="s">
        <v>420</v>
      </c>
      <c r="G5" s="41" t="s">
        <v>29</v>
      </c>
      <c r="H5" s="41" t="s">
        <v>30</v>
      </c>
      <c r="I5" s="41" t="s">
        <v>31</v>
      </c>
      <c r="J5" s="41" t="s">
        <v>32</v>
      </c>
      <c r="K5" s="41" t="s">
        <v>33</v>
      </c>
      <c r="L5" s="41" t="s">
        <v>34</v>
      </c>
      <c r="M5" s="41" t="s">
        <v>35</v>
      </c>
      <c r="N5" s="41" t="s">
        <v>36</v>
      </c>
      <c r="O5" s="41" t="s">
        <v>37</v>
      </c>
      <c r="P5" s="41" t="s">
        <v>38</v>
      </c>
      <c r="Q5" s="41" t="s">
        <v>39</v>
      </c>
      <c r="R5" s="41" t="s">
        <v>40</v>
      </c>
      <c r="S5" s="41" t="s">
        <v>41</v>
      </c>
      <c r="T5" s="41" t="s">
        <v>42</v>
      </c>
      <c r="U5" s="41" t="s">
        <v>43</v>
      </c>
      <c r="V5" s="41" t="s">
        <v>44</v>
      </c>
      <c r="W5" s="41" t="s">
        <v>45</v>
      </c>
      <c r="X5" s="41" t="s">
        <v>46</v>
      </c>
      <c r="Y5" s="41" t="s">
        <v>47</v>
      </c>
      <c r="Z5" s="41" t="s">
        <v>48</v>
      </c>
      <c r="AA5" s="41" t="s">
        <v>49</v>
      </c>
      <c r="AB5" s="41" t="s">
        <v>51</v>
      </c>
      <c r="AC5" s="41" t="s">
        <v>52</v>
      </c>
      <c r="AD5" s="41" t="s">
        <v>421</v>
      </c>
      <c r="AE5" s="41" t="s">
        <v>54</v>
      </c>
      <c r="AF5" s="41" t="s">
        <v>55</v>
      </c>
      <c r="AG5" s="41" t="s">
        <v>56</v>
      </c>
      <c r="AH5" s="41" t="s">
        <v>57</v>
      </c>
      <c r="AI5" s="41" t="s">
        <v>58</v>
      </c>
      <c r="AJ5" s="41" t="s">
        <v>59</v>
      </c>
      <c r="AK5" s="41" t="s">
        <v>60</v>
      </c>
      <c r="AL5" s="41" t="s">
        <v>422</v>
      </c>
      <c r="AM5" s="41" t="s">
        <v>62</v>
      </c>
      <c r="AN5" s="41" t="s">
        <v>423</v>
      </c>
      <c r="AO5" s="41" t="s">
        <v>63</v>
      </c>
      <c r="AP5" s="41" t="s">
        <v>424</v>
      </c>
      <c r="AQ5" s="41" t="s">
        <v>65</v>
      </c>
      <c r="AR5" s="41" t="s">
        <v>66</v>
      </c>
      <c r="AS5" s="41" t="s">
        <v>67</v>
      </c>
      <c r="AT5" s="41" t="s">
        <v>68</v>
      </c>
      <c r="AU5" s="41" t="s">
        <v>425</v>
      </c>
      <c r="AV5" s="41" t="s">
        <v>69</v>
      </c>
      <c r="AW5" s="41" t="s">
        <v>426</v>
      </c>
      <c r="AX5" s="41" t="s">
        <v>70</v>
      </c>
      <c r="AY5" s="41" t="s">
        <v>427</v>
      </c>
      <c r="AZ5" s="41" t="s">
        <v>71</v>
      </c>
      <c r="BA5" s="41" t="s">
        <v>72</v>
      </c>
      <c r="BB5" s="41" t="s">
        <v>73</v>
      </c>
      <c r="BC5" s="41" t="s">
        <v>74</v>
      </c>
      <c r="BD5" s="41" t="s">
        <v>75</v>
      </c>
      <c r="BE5" s="41" t="s">
        <v>76</v>
      </c>
      <c r="BF5" s="41" t="s">
        <v>428</v>
      </c>
      <c r="BG5" s="41" t="s">
        <v>429</v>
      </c>
      <c r="BH5" s="41" t="s">
        <v>78</v>
      </c>
      <c r="BI5" s="41" t="s">
        <v>430</v>
      </c>
      <c r="BJ5" s="41" t="s">
        <v>79</v>
      </c>
      <c r="BK5" s="41" t="s">
        <v>80</v>
      </c>
      <c r="BL5" s="41" t="s">
        <v>81</v>
      </c>
      <c r="BM5" s="41" t="s">
        <v>82</v>
      </c>
      <c r="BN5" s="41" t="s">
        <v>431</v>
      </c>
      <c r="BO5" s="41" t="s">
        <v>432</v>
      </c>
      <c r="BP5" s="41" t="s">
        <v>433</v>
      </c>
      <c r="BQ5" s="41" t="s">
        <v>85</v>
      </c>
      <c r="BR5" s="41" t="s">
        <v>86</v>
      </c>
      <c r="BS5" s="41" t="s">
        <v>87</v>
      </c>
      <c r="BT5" s="41" t="s">
        <v>88</v>
      </c>
      <c r="BU5" s="41" t="s">
        <v>89</v>
      </c>
      <c r="BV5" s="41" t="s">
        <v>90</v>
      </c>
      <c r="BW5" s="41" t="s">
        <v>434</v>
      </c>
      <c r="BX5" s="41" t="s">
        <v>91</v>
      </c>
      <c r="BY5" s="41" t="s">
        <v>435</v>
      </c>
      <c r="BZ5" s="41" t="s">
        <v>436</v>
      </c>
      <c r="CA5" s="41" t="s">
        <v>437</v>
      </c>
      <c r="CB5" s="41" t="s">
        <v>92</v>
      </c>
      <c r="CC5" s="41" t="s">
        <v>438</v>
      </c>
      <c r="CD5" s="41" t="s">
        <v>439</v>
      </c>
      <c r="CE5" s="41" t="s">
        <v>93</v>
      </c>
      <c r="CF5" s="41" t="s">
        <v>94</v>
      </c>
      <c r="CG5" s="41" t="s">
        <v>95</v>
      </c>
      <c r="CH5" s="41" t="s">
        <v>440</v>
      </c>
      <c r="CI5" s="41" t="s">
        <v>441</v>
      </c>
      <c r="CJ5" s="41" t="s">
        <v>96</v>
      </c>
      <c r="CK5" s="41" t="s">
        <v>97</v>
      </c>
      <c r="CL5" s="41" t="s">
        <v>442</v>
      </c>
      <c r="CM5" s="41" t="s">
        <v>99</v>
      </c>
      <c r="CN5" s="41" t="s">
        <v>100</v>
      </c>
      <c r="CO5" s="41" t="s">
        <v>101</v>
      </c>
      <c r="CP5" s="41" t="s">
        <v>102</v>
      </c>
      <c r="CQ5" s="41" t="s">
        <v>103</v>
      </c>
      <c r="CR5" s="41" t="s">
        <v>104</v>
      </c>
      <c r="CS5" s="41" t="s">
        <v>105</v>
      </c>
      <c r="CT5" s="41" t="s">
        <v>106</v>
      </c>
      <c r="CU5" s="41" t="s">
        <v>107</v>
      </c>
      <c r="CV5" s="41" t="s">
        <v>108</v>
      </c>
      <c r="CW5" s="41" t="s">
        <v>443</v>
      </c>
      <c r="CX5" s="41" t="s">
        <v>444</v>
      </c>
      <c r="CY5" s="41" t="s">
        <v>109</v>
      </c>
      <c r="CZ5" s="41" t="s">
        <v>445</v>
      </c>
      <c r="DA5" s="41" t="s">
        <v>446</v>
      </c>
      <c r="DB5" s="41" t="s">
        <v>112</v>
      </c>
      <c r="DC5" s="41" t="s">
        <v>113</v>
      </c>
      <c r="DD5" s="41" t="s">
        <v>447</v>
      </c>
      <c r="DE5" s="41" t="s">
        <v>448</v>
      </c>
      <c r="DF5" s="41" t="s">
        <v>114</v>
      </c>
      <c r="DG5" s="41" t="s">
        <v>449</v>
      </c>
      <c r="DH5" s="41" t="s">
        <v>115</v>
      </c>
      <c r="DI5" s="41" t="s">
        <v>450</v>
      </c>
      <c r="DJ5" s="41" t="s">
        <v>451</v>
      </c>
      <c r="DK5" s="41" t="s">
        <v>452</v>
      </c>
      <c r="DL5" s="41" t="s">
        <v>116</v>
      </c>
      <c r="DM5" s="41" t="s">
        <v>453</v>
      </c>
      <c r="DN5" s="41" t="s">
        <v>118</v>
      </c>
      <c r="DO5" s="41" t="s">
        <v>330</v>
      </c>
      <c r="DP5" s="41" t="s">
        <v>125</v>
      </c>
      <c r="DQ5" s="41" t="s">
        <v>126</v>
      </c>
      <c r="DR5" s="41" t="s">
        <v>127</v>
      </c>
      <c r="DS5" s="41" t="s">
        <v>128</v>
      </c>
      <c r="DT5" s="41" t="s">
        <v>129</v>
      </c>
      <c r="DU5" s="41" t="s">
        <v>130</v>
      </c>
      <c r="DV5" s="41" t="s">
        <v>131</v>
      </c>
      <c r="DW5" s="41" t="s">
        <v>132</v>
      </c>
      <c r="DX5" s="41" t="s">
        <v>133</v>
      </c>
      <c r="DY5" s="41" t="s">
        <v>134</v>
      </c>
      <c r="DZ5" s="41" t="s">
        <v>135</v>
      </c>
      <c r="EA5" s="41" t="s">
        <v>136</v>
      </c>
      <c r="EB5" s="41" t="s">
        <v>137</v>
      </c>
      <c r="EC5" s="41" t="s">
        <v>138</v>
      </c>
      <c r="ED5" s="41" t="s">
        <v>139</v>
      </c>
      <c r="EE5" s="41" t="s">
        <v>140</v>
      </c>
      <c r="EF5" s="41" t="s">
        <v>141</v>
      </c>
      <c r="EG5" s="41" t="s">
        <v>142</v>
      </c>
      <c r="EH5" s="41" t="s">
        <v>143</v>
      </c>
      <c r="EI5" s="41" t="s">
        <v>144</v>
      </c>
      <c r="EJ5" s="41" t="s">
        <v>145</v>
      </c>
      <c r="EK5" s="41" t="s">
        <v>146</v>
      </c>
      <c r="EL5" s="41" t="s">
        <v>147</v>
      </c>
      <c r="EM5" s="41" t="s">
        <v>148</v>
      </c>
      <c r="EN5" s="41" t="s">
        <v>149</v>
      </c>
      <c r="EO5" s="41" t="s">
        <v>150</v>
      </c>
      <c r="EP5" s="41" t="s">
        <v>151</v>
      </c>
      <c r="EQ5" s="41" t="s">
        <v>152</v>
      </c>
      <c r="ER5" s="41" t="s">
        <v>153</v>
      </c>
      <c r="ES5" s="41" t="s">
        <v>154</v>
      </c>
      <c r="ET5" s="41" t="s">
        <v>155</v>
      </c>
      <c r="EU5" s="41" t="s">
        <v>156</v>
      </c>
      <c r="EV5" s="41" t="s">
        <v>157</v>
      </c>
      <c r="EW5" s="41" t="s">
        <v>158</v>
      </c>
      <c r="EX5" s="41" t="s">
        <v>159</v>
      </c>
      <c r="EY5" s="41" t="s">
        <v>160</v>
      </c>
      <c r="EZ5" s="41" t="s">
        <v>161</v>
      </c>
      <c r="FA5" s="41" t="s">
        <v>163</v>
      </c>
      <c r="FB5" s="41" t="s">
        <v>454</v>
      </c>
      <c r="FC5" s="41" t="s">
        <v>455</v>
      </c>
      <c r="FD5" s="41" t="s">
        <v>165</v>
      </c>
      <c r="FE5" s="41" t="s">
        <v>166</v>
      </c>
      <c r="FF5" s="41" t="s">
        <v>168</v>
      </c>
      <c r="FG5" s="41" t="s">
        <v>169</v>
      </c>
      <c r="FH5" s="41" t="s">
        <v>170</v>
      </c>
      <c r="FI5" s="136"/>
    </row>
    <row r="6" spans="1:180">
      <c r="A6" s="43">
        <v>1</v>
      </c>
      <c r="B6" s="43" t="s">
        <v>456</v>
      </c>
      <c r="C6" s="44">
        <v>235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92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163</v>
      </c>
      <c r="U6" s="44">
        <v>0</v>
      </c>
      <c r="V6" s="44">
        <v>205</v>
      </c>
      <c r="W6" s="44">
        <v>0</v>
      </c>
      <c r="X6" s="44">
        <v>0</v>
      </c>
      <c r="Y6" s="44">
        <v>0</v>
      </c>
      <c r="Z6" s="44">
        <v>0</v>
      </c>
      <c r="AA6" s="44">
        <v>235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30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44">
        <v>0</v>
      </c>
      <c r="DS6" s="44">
        <v>0</v>
      </c>
      <c r="DT6" s="44">
        <v>0</v>
      </c>
      <c r="DU6" s="44">
        <v>206</v>
      </c>
      <c r="DV6" s="44">
        <v>0</v>
      </c>
      <c r="DW6" s="44">
        <v>0</v>
      </c>
      <c r="DX6" s="44">
        <v>19</v>
      </c>
      <c r="DY6" s="44">
        <v>0</v>
      </c>
      <c r="DZ6" s="44">
        <v>0</v>
      </c>
      <c r="EA6" s="44">
        <v>0</v>
      </c>
      <c r="EB6" s="44">
        <v>0</v>
      </c>
      <c r="EC6" s="44">
        <v>1</v>
      </c>
      <c r="ED6" s="44">
        <v>0</v>
      </c>
      <c r="EE6" s="44">
        <v>80</v>
      </c>
      <c r="EF6" s="44">
        <v>0</v>
      </c>
      <c r="EG6" s="44">
        <v>0</v>
      </c>
      <c r="EH6" s="44">
        <v>0</v>
      </c>
      <c r="EI6" s="44">
        <v>0</v>
      </c>
      <c r="EJ6" s="44">
        <v>0</v>
      </c>
      <c r="EK6" s="44">
        <v>0</v>
      </c>
      <c r="EL6" s="44">
        <v>0</v>
      </c>
      <c r="EM6" s="44">
        <v>0</v>
      </c>
      <c r="EN6" s="44">
        <v>0</v>
      </c>
      <c r="EO6" s="44">
        <v>0</v>
      </c>
      <c r="EP6" s="44">
        <v>0</v>
      </c>
      <c r="EQ6" s="44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4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f t="shared" ref="FI6:FI43" si="0">SUM(C6:FH6)</f>
        <v>1266</v>
      </c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</row>
    <row r="7" spans="1:180">
      <c r="A7" s="43">
        <v>2</v>
      </c>
      <c r="B7" s="43" t="s">
        <v>347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508</v>
      </c>
      <c r="L7" s="44">
        <v>845</v>
      </c>
      <c r="M7" s="44">
        <v>0</v>
      </c>
      <c r="N7" s="44">
        <v>0</v>
      </c>
      <c r="O7" s="44">
        <v>252</v>
      </c>
      <c r="P7" s="44">
        <v>432</v>
      </c>
      <c r="Q7" s="44">
        <v>160</v>
      </c>
      <c r="R7" s="44">
        <v>995</v>
      </c>
      <c r="S7" s="44">
        <v>0</v>
      </c>
      <c r="T7" s="44">
        <v>0</v>
      </c>
      <c r="U7" s="44">
        <v>0</v>
      </c>
      <c r="V7" s="44">
        <v>0</v>
      </c>
      <c r="W7" s="44">
        <v>431</v>
      </c>
      <c r="X7" s="44">
        <v>252</v>
      </c>
      <c r="Y7" s="44">
        <v>0</v>
      </c>
      <c r="Z7" s="44">
        <v>0</v>
      </c>
      <c r="AA7" s="44">
        <v>196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220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14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882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52</v>
      </c>
      <c r="BE7" s="44">
        <v>421</v>
      </c>
      <c r="BF7" s="44">
        <v>0</v>
      </c>
      <c r="BG7" s="44">
        <v>622</v>
      </c>
      <c r="BH7" s="44">
        <v>0</v>
      </c>
      <c r="BI7" s="44">
        <v>0</v>
      </c>
      <c r="BJ7" s="44">
        <v>0</v>
      </c>
      <c r="BK7" s="44">
        <v>458</v>
      </c>
      <c r="BL7" s="44">
        <v>1962</v>
      </c>
      <c r="BM7" s="44">
        <v>158</v>
      </c>
      <c r="BN7" s="44">
        <v>0</v>
      </c>
      <c r="BO7" s="44">
        <v>940</v>
      </c>
      <c r="BP7" s="44">
        <v>732</v>
      </c>
      <c r="BQ7" s="44">
        <v>784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82</v>
      </c>
      <c r="DS7" s="44">
        <v>944</v>
      </c>
      <c r="DT7" s="44">
        <v>0</v>
      </c>
      <c r="DU7" s="44">
        <v>85</v>
      </c>
      <c r="DV7" s="44">
        <v>0</v>
      </c>
      <c r="DW7" s="44">
        <v>59</v>
      </c>
      <c r="DX7" s="44">
        <v>173</v>
      </c>
      <c r="DY7" s="44">
        <v>175</v>
      </c>
      <c r="DZ7" s="44">
        <v>43</v>
      </c>
      <c r="EA7" s="44">
        <v>185</v>
      </c>
      <c r="EB7" s="44">
        <v>178</v>
      </c>
      <c r="EC7" s="44">
        <v>0</v>
      </c>
      <c r="ED7" s="44">
        <v>5</v>
      </c>
      <c r="EE7" s="44">
        <v>64</v>
      </c>
      <c r="EF7" s="44">
        <v>139</v>
      </c>
      <c r="EG7" s="44">
        <v>132</v>
      </c>
      <c r="EH7" s="44">
        <v>131</v>
      </c>
      <c r="EI7" s="44">
        <v>342</v>
      </c>
      <c r="EJ7" s="44">
        <v>0</v>
      </c>
      <c r="EK7" s="44">
        <v>283</v>
      </c>
      <c r="EL7" s="44">
        <v>54</v>
      </c>
      <c r="EM7" s="44">
        <v>28</v>
      </c>
      <c r="EN7" s="44">
        <v>0</v>
      </c>
      <c r="EO7" s="44">
        <v>170</v>
      </c>
      <c r="EP7" s="44">
        <v>0</v>
      </c>
      <c r="EQ7" s="44">
        <v>0</v>
      </c>
      <c r="ER7" s="44">
        <v>1132</v>
      </c>
      <c r="ES7" s="44">
        <v>52</v>
      </c>
      <c r="ET7" s="44">
        <v>182</v>
      </c>
      <c r="EU7" s="44">
        <v>122</v>
      </c>
      <c r="EV7" s="44">
        <v>22</v>
      </c>
      <c r="EW7" s="44">
        <v>0</v>
      </c>
      <c r="EX7" s="44">
        <v>0</v>
      </c>
      <c r="EY7" s="44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f t="shared" si="0"/>
        <v>16098</v>
      </c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</row>
    <row r="8" spans="1:180">
      <c r="A8" s="43">
        <v>3</v>
      </c>
      <c r="B8" s="43" t="s">
        <v>349</v>
      </c>
      <c r="C8" s="44">
        <v>57</v>
      </c>
      <c r="D8" s="44">
        <v>0</v>
      </c>
      <c r="E8" s="44">
        <v>1000</v>
      </c>
      <c r="F8" s="44">
        <v>0</v>
      </c>
      <c r="G8" s="44">
        <v>0</v>
      </c>
      <c r="H8" s="44">
        <v>0</v>
      </c>
      <c r="I8" s="44">
        <v>1019</v>
      </c>
      <c r="J8" s="44">
        <v>2660</v>
      </c>
      <c r="K8" s="44">
        <v>1352</v>
      </c>
      <c r="L8" s="44">
        <v>0</v>
      </c>
      <c r="M8" s="44">
        <v>0</v>
      </c>
      <c r="N8" s="44">
        <v>0</v>
      </c>
      <c r="O8" s="44">
        <v>558</v>
      </c>
      <c r="P8" s="44">
        <v>0</v>
      </c>
      <c r="Q8" s="44">
        <v>1365</v>
      </c>
      <c r="R8" s="44">
        <v>0</v>
      </c>
      <c r="S8" s="44">
        <v>0</v>
      </c>
      <c r="T8" s="44">
        <v>1453</v>
      </c>
      <c r="U8" s="44">
        <v>226</v>
      </c>
      <c r="V8" s="44">
        <v>167</v>
      </c>
      <c r="W8" s="44">
        <v>2206</v>
      </c>
      <c r="X8" s="44">
        <v>650</v>
      </c>
      <c r="Y8" s="44">
        <v>0</v>
      </c>
      <c r="Z8" s="44">
        <v>1366</v>
      </c>
      <c r="AA8" s="44">
        <v>803</v>
      </c>
      <c r="AB8" s="44">
        <v>338</v>
      </c>
      <c r="AC8" s="44">
        <v>224</v>
      </c>
      <c r="AD8" s="44">
        <v>0</v>
      </c>
      <c r="AE8" s="44">
        <v>119</v>
      </c>
      <c r="AF8" s="44">
        <v>0</v>
      </c>
      <c r="AG8" s="44">
        <v>1073</v>
      </c>
      <c r="AH8" s="44">
        <v>0</v>
      </c>
      <c r="AI8" s="44">
        <v>462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1607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5028</v>
      </c>
      <c r="AY8" s="44">
        <v>0</v>
      </c>
      <c r="AZ8" s="44">
        <v>0</v>
      </c>
      <c r="BA8" s="44">
        <v>1123</v>
      </c>
      <c r="BB8" s="44">
        <v>4207</v>
      </c>
      <c r="BC8" s="44">
        <v>0</v>
      </c>
      <c r="BD8" s="44">
        <v>3360</v>
      </c>
      <c r="BE8" s="44">
        <v>1701</v>
      </c>
      <c r="BF8" s="44">
        <v>0</v>
      </c>
      <c r="BG8" s="44">
        <v>3219</v>
      </c>
      <c r="BH8" s="44">
        <v>0</v>
      </c>
      <c r="BI8" s="44">
        <v>0</v>
      </c>
      <c r="BJ8" s="44">
        <v>0</v>
      </c>
      <c r="BK8" s="44">
        <v>1850</v>
      </c>
      <c r="BL8" s="44">
        <v>2304</v>
      </c>
      <c r="BM8" s="44">
        <v>1063</v>
      </c>
      <c r="BN8" s="44">
        <v>0</v>
      </c>
      <c r="BO8" s="44">
        <v>2330</v>
      </c>
      <c r="BP8" s="44">
        <v>1819</v>
      </c>
      <c r="BQ8" s="44">
        <v>3332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93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51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83</v>
      </c>
      <c r="DP8" s="44">
        <v>0</v>
      </c>
      <c r="DQ8" s="44">
        <v>0</v>
      </c>
      <c r="DR8" s="44">
        <v>352</v>
      </c>
      <c r="DS8" s="44">
        <v>1131</v>
      </c>
      <c r="DT8" s="44">
        <v>609</v>
      </c>
      <c r="DU8" s="44">
        <v>577</v>
      </c>
      <c r="DV8" s="44">
        <v>636</v>
      </c>
      <c r="DW8" s="44">
        <v>667</v>
      </c>
      <c r="DX8" s="44">
        <v>2515</v>
      </c>
      <c r="DY8" s="44">
        <v>1694</v>
      </c>
      <c r="DZ8" s="44">
        <v>727</v>
      </c>
      <c r="EA8" s="44">
        <v>696</v>
      </c>
      <c r="EB8" s="44">
        <v>1173</v>
      </c>
      <c r="EC8" s="44">
        <v>462</v>
      </c>
      <c r="ED8" s="44">
        <v>1867</v>
      </c>
      <c r="EE8" s="44">
        <v>1465</v>
      </c>
      <c r="EF8" s="44">
        <v>725</v>
      </c>
      <c r="EG8" s="44">
        <v>557</v>
      </c>
      <c r="EH8" s="44">
        <v>503</v>
      </c>
      <c r="EI8" s="44">
        <v>720</v>
      </c>
      <c r="EJ8" s="44">
        <v>3176</v>
      </c>
      <c r="EK8" s="44">
        <v>1190</v>
      </c>
      <c r="EL8" s="44">
        <v>449</v>
      </c>
      <c r="EM8" s="44">
        <v>1364</v>
      </c>
      <c r="EN8" s="44">
        <v>1582</v>
      </c>
      <c r="EO8" s="44">
        <v>2109</v>
      </c>
      <c r="EP8" s="44">
        <v>799</v>
      </c>
      <c r="EQ8" s="44">
        <v>438</v>
      </c>
      <c r="ER8" s="44">
        <v>1123</v>
      </c>
      <c r="ES8" s="44">
        <v>2209</v>
      </c>
      <c r="ET8" s="44">
        <v>634</v>
      </c>
      <c r="EU8" s="44">
        <v>860</v>
      </c>
      <c r="EV8" s="44">
        <v>3022</v>
      </c>
      <c r="EW8" s="44">
        <v>930</v>
      </c>
      <c r="EX8" s="44">
        <v>0</v>
      </c>
      <c r="EY8" s="44">
        <v>920</v>
      </c>
      <c r="EZ8" s="44">
        <v>964</v>
      </c>
      <c r="FA8" s="44">
        <v>0</v>
      </c>
      <c r="FB8" s="44">
        <v>0</v>
      </c>
      <c r="FC8" s="44">
        <v>0</v>
      </c>
      <c r="FD8" s="44">
        <v>0</v>
      </c>
      <c r="FE8" s="44">
        <v>0</v>
      </c>
      <c r="FF8" s="44">
        <v>110</v>
      </c>
      <c r="FG8" s="44">
        <v>217</v>
      </c>
      <c r="FH8" s="44">
        <v>52</v>
      </c>
      <c r="FI8" s="44">
        <f t="shared" si="0"/>
        <v>89492</v>
      </c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</row>
    <row r="9" spans="1:180">
      <c r="A9" s="43">
        <v>4</v>
      </c>
      <c r="B9" s="43" t="s">
        <v>457</v>
      </c>
      <c r="C9" s="44">
        <v>63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462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141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197</v>
      </c>
      <c r="BB9" s="44">
        <v>229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7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30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4">
        <v>0</v>
      </c>
      <c r="DX9" s="44">
        <v>0</v>
      </c>
      <c r="DY9" s="44">
        <v>0</v>
      </c>
      <c r="DZ9" s="44">
        <v>0</v>
      </c>
      <c r="EA9" s="44">
        <v>1</v>
      </c>
      <c r="EB9" s="44">
        <v>33</v>
      </c>
      <c r="EC9" s="44">
        <v>0</v>
      </c>
      <c r="ED9" s="44">
        <v>0</v>
      </c>
      <c r="EE9" s="44">
        <v>0</v>
      </c>
      <c r="EF9" s="44">
        <v>0</v>
      </c>
      <c r="EG9" s="44">
        <v>1</v>
      </c>
      <c r="EH9" s="44">
        <v>0</v>
      </c>
      <c r="EI9" s="44">
        <v>0</v>
      </c>
      <c r="EJ9" s="44">
        <v>0</v>
      </c>
      <c r="EK9" s="44">
        <v>42</v>
      </c>
      <c r="EL9" s="44">
        <v>0</v>
      </c>
      <c r="EM9" s="44">
        <v>0</v>
      </c>
      <c r="EN9" s="44">
        <v>0</v>
      </c>
      <c r="EO9" s="44">
        <v>0</v>
      </c>
      <c r="EP9" s="44">
        <v>0</v>
      </c>
      <c r="EQ9" s="44">
        <v>0</v>
      </c>
      <c r="ER9" s="44">
        <v>0</v>
      </c>
      <c r="ES9" s="44">
        <v>0</v>
      </c>
      <c r="ET9" s="44">
        <v>0</v>
      </c>
      <c r="EU9" s="44">
        <v>0</v>
      </c>
      <c r="EV9" s="44">
        <v>1</v>
      </c>
      <c r="EW9" s="44">
        <v>0</v>
      </c>
      <c r="EX9" s="44">
        <v>0</v>
      </c>
      <c r="EY9" s="44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44">
        <v>0</v>
      </c>
      <c r="FG9" s="44">
        <v>0</v>
      </c>
      <c r="FH9" s="44">
        <v>0</v>
      </c>
      <c r="FI9" s="44">
        <f t="shared" si="0"/>
        <v>1217</v>
      </c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</row>
    <row r="10" spans="1:180">
      <c r="A10" s="43">
        <v>5</v>
      </c>
      <c r="B10" s="43" t="s">
        <v>346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44">
        <v>0</v>
      </c>
      <c r="DS10" s="44">
        <v>0</v>
      </c>
      <c r="DT10" s="44">
        <v>0</v>
      </c>
      <c r="DU10" s="44">
        <v>0</v>
      </c>
      <c r="DV10" s="44">
        <v>0</v>
      </c>
      <c r="DW10" s="44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4">
        <v>0</v>
      </c>
      <c r="EI10" s="44">
        <v>0</v>
      </c>
      <c r="EJ10" s="44">
        <v>0</v>
      </c>
      <c r="EK10" s="44">
        <v>0</v>
      </c>
      <c r="EL10" s="44">
        <v>0</v>
      </c>
      <c r="EM10" s="44">
        <v>0</v>
      </c>
      <c r="EN10" s="44">
        <v>0</v>
      </c>
      <c r="EO10" s="44">
        <v>0</v>
      </c>
      <c r="EP10" s="44">
        <v>0</v>
      </c>
      <c r="EQ10" s="44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4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44">
        <v>0</v>
      </c>
      <c r="FG10" s="44">
        <v>0</v>
      </c>
      <c r="FH10" s="44">
        <v>0</v>
      </c>
      <c r="FI10" s="44">
        <f t="shared" si="0"/>
        <v>0</v>
      </c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</row>
    <row r="11" spans="1:180">
      <c r="A11" s="43">
        <v>6</v>
      </c>
      <c r="B11" s="43" t="s">
        <v>366</v>
      </c>
      <c r="C11" s="44">
        <v>346</v>
      </c>
      <c r="D11" s="44">
        <v>0</v>
      </c>
      <c r="E11" s="44">
        <v>140</v>
      </c>
      <c r="F11" s="44">
        <v>0</v>
      </c>
      <c r="G11" s="44">
        <v>0</v>
      </c>
      <c r="H11" s="44">
        <v>0</v>
      </c>
      <c r="I11" s="44">
        <v>0</v>
      </c>
      <c r="J11" s="44">
        <v>183</v>
      </c>
      <c r="K11" s="44">
        <v>76</v>
      </c>
      <c r="L11" s="44">
        <v>0</v>
      </c>
      <c r="M11" s="44">
        <v>0</v>
      </c>
      <c r="N11" s="44">
        <v>70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138</v>
      </c>
      <c r="U11" s="44">
        <v>0</v>
      </c>
      <c r="V11" s="44">
        <v>153</v>
      </c>
      <c r="W11" s="44">
        <v>0</v>
      </c>
      <c r="X11" s="44">
        <v>0</v>
      </c>
      <c r="Y11" s="44">
        <v>658</v>
      </c>
      <c r="Z11" s="44">
        <v>730</v>
      </c>
      <c r="AA11" s="44">
        <v>208</v>
      </c>
      <c r="AB11" s="44">
        <v>41</v>
      </c>
      <c r="AC11" s="44">
        <v>317</v>
      </c>
      <c r="AD11" s="44">
        <v>0</v>
      </c>
      <c r="AE11" s="44">
        <v>0</v>
      </c>
      <c r="AF11" s="44">
        <v>0</v>
      </c>
      <c r="AG11" s="44">
        <v>127</v>
      </c>
      <c r="AH11" s="44">
        <v>0</v>
      </c>
      <c r="AI11" s="44">
        <v>592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359</v>
      </c>
      <c r="AY11" s="44">
        <v>0</v>
      </c>
      <c r="AZ11" s="44">
        <v>0</v>
      </c>
      <c r="BA11" s="44">
        <v>340</v>
      </c>
      <c r="BB11" s="44">
        <v>591</v>
      </c>
      <c r="BC11" s="44">
        <v>0</v>
      </c>
      <c r="BD11" s="44">
        <v>0</v>
      </c>
      <c r="BE11" s="44">
        <v>0</v>
      </c>
      <c r="BF11" s="44">
        <v>0</v>
      </c>
      <c r="BG11" s="44">
        <v>745</v>
      </c>
      <c r="BH11" s="44">
        <v>0</v>
      </c>
      <c r="BI11" s="44">
        <v>0</v>
      </c>
      <c r="BJ11" s="44">
        <v>0</v>
      </c>
      <c r="BK11" s="44">
        <v>168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56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30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4">
        <v>0</v>
      </c>
      <c r="DJ11" s="44">
        <v>0</v>
      </c>
      <c r="DK11" s="44">
        <v>0</v>
      </c>
      <c r="DL11" s="44">
        <v>0</v>
      </c>
      <c r="DM11" s="44">
        <v>0</v>
      </c>
      <c r="DN11" s="44">
        <v>0</v>
      </c>
      <c r="DO11" s="44">
        <v>0</v>
      </c>
      <c r="DP11" s="44">
        <v>0</v>
      </c>
      <c r="DQ11" s="44">
        <v>0</v>
      </c>
      <c r="DR11" s="44">
        <v>90</v>
      </c>
      <c r="DS11" s="44">
        <v>0</v>
      </c>
      <c r="DT11" s="44">
        <v>0</v>
      </c>
      <c r="DU11" s="44">
        <v>111</v>
      </c>
      <c r="DV11" s="44">
        <v>176</v>
      </c>
      <c r="DW11" s="44">
        <v>0</v>
      </c>
      <c r="DX11" s="44">
        <v>163</v>
      </c>
      <c r="DY11" s="44">
        <v>144</v>
      </c>
      <c r="DZ11" s="44">
        <v>0</v>
      </c>
      <c r="EA11" s="44">
        <v>0</v>
      </c>
      <c r="EB11" s="44">
        <v>0</v>
      </c>
      <c r="EC11" s="44">
        <v>217</v>
      </c>
      <c r="ED11" s="44">
        <v>36</v>
      </c>
      <c r="EE11" s="44">
        <v>145</v>
      </c>
      <c r="EF11" s="44">
        <v>0</v>
      </c>
      <c r="EG11" s="44">
        <v>100</v>
      </c>
      <c r="EH11" s="44">
        <v>193</v>
      </c>
      <c r="EI11" s="44">
        <v>0</v>
      </c>
      <c r="EJ11" s="44">
        <v>0</v>
      </c>
      <c r="EK11" s="44">
        <v>295</v>
      </c>
      <c r="EL11" s="44">
        <v>0</v>
      </c>
      <c r="EM11" s="44">
        <v>0</v>
      </c>
      <c r="EN11" s="44">
        <v>0</v>
      </c>
      <c r="EO11" s="44">
        <v>0</v>
      </c>
      <c r="EP11" s="44">
        <v>0</v>
      </c>
      <c r="EQ11" s="44">
        <v>0</v>
      </c>
      <c r="ER11" s="44">
        <v>0</v>
      </c>
      <c r="ES11" s="44">
        <v>52</v>
      </c>
      <c r="ET11" s="44">
        <v>72</v>
      </c>
      <c r="EU11" s="44">
        <v>0</v>
      </c>
      <c r="EV11" s="44">
        <v>0</v>
      </c>
      <c r="EW11" s="44">
        <v>0</v>
      </c>
      <c r="EX11" s="44">
        <v>0</v>
      </c>
      <c r="EY11" s="44">
        <v>143</v>
      </c>
      <c r="EZ11" s="44">
        <v>264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92</v>
      </c>
      <c r="FG11" s="44">
        <v>0</v>
      </c>
      <c r="FH11" s="44">
        <v>24</v>
      </c>
      <c r="FI11" s="44">
        <f t="shared" si="0"/>
        <v>8385</v>
      </c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</row>
    <row r="12" spans="1:180">
      <c r="A12" s="43">
        <v>7</v>
      </c>
      <c r="B12" s="43" t="s">
        <v>368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2355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198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44">
        <v>34</v>
      </c>
      <c r="DS12" s="44">
        <v>0</v>
      </c>
      <c r="DT12" s="44">
        <v>0</v>
      </c>
      <c r="DU12" s="44">
        <v>0</v>
      </c>
      <c r="DV12" s="44">
        <v>0</v>
      </c>
      <c r="DW12" s="44">
        <v>0</v>
      </c>
      <c r="DX12" s="44">
        <v>0</v>
      </c>
      <c r="DY12" s="44">
        <v>0</v>
      </c>
      <c r="DZ12" s="44">
        <v>57</v>
      </c>
      <c r="EA12" s="44">
        <v>69</v>
      </c>
      <c r="EB12" s="44">
        <v>0</v>
      </c>
      <c r="EC12" s="44">
        <v>0</v>
      </c>
      <c r="ED12" s="44">
        <v>0</v>
      </c>
      <c r="EE12" s="44">
        <v>0</v>
      </c>
      <c r="EF12" s="44">
        <v>113</v>
      </c>
      <c r="EG12" s="44">
        <v>0</v>
      </c>
      <c r="EH12" s="44">
        <v>0</v>
      </c>
      <c r="EI12" s="44">
        <v>0</v>
      </c>
      <c r="EJ12" s="44">
        <v>0</v>
      </c>
      <c r="EK12" s="44">
        <v>0</v>
      </c>
      <c r="EL12" s="44">
        <v>0</v>
      </c>
      <c r="EM12" s="44">
        <v>0</v>
      </c>
      <c r="EN12" s="44">
        <v>0</v>
      </c>
      <c r="EO12" s="44">
        <v>0</v>
      </c>
      <c r="EP12" s="44">
        <v>0</v>
      </c>
      <c r="EQ12" s="44">
        <v>114</v>
      </c>
      <c r="ER12" s="44">
        <v>0</v>
      </c>
      <c r="ES12" s="44">
        <v>0</v>
      </c>
      <c r="ET12" s="44">
        <v>56</v>
      </c>
      <c r="EU12" s="44">
        <v>0</v>
      </c>
      <c r="EV12" s="44">
        <v>18</v>
      </c>
      <c r="EW12" s="44">
        <v>0</v>
      </c>
      <c r="EX12" s="44">
        <v>0</v>
      </c>
      <c r="EY12" s="44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f t="shared" si="0"/>
        <v>3014</v>
      </c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</row>
    <row r="13" spans="1:180">
      <c r="A13" s="43">
        <v>8</v>
      </c>
      <c r="B13" s="43" t="s">
        <v>458</v>
      </c>
      <c r="C13" s="44">
        <v>107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475</v>
      </c>
      <c r="K13" s="44">
        <v>0</v>
      </c>
      <c r="L13" s="44">
        <v>0</v>
      </c>
      <c r="M13" s="44">
        <v>0</v>
      </c>
      <c r="N13" s="44">
        <v>0</v>
      </c>
      <c r="O13" s="44">
        <v>90</v>
      </c>
      <c r="P13" s="44">
        <v>0</v>
      </c>
      <c r="Q13" s="44">
        <v>0</v>
      </c>
      <c r="R13" s="44">
        <v>0</v>
      </c>
      <c r="S13" s="44">
        <v>0</v>
      </c>
      <c r="T13" s="44">
        <v>51</v>
      </c>
      <c r="U13" s="44">
        <v>0</v>
      </c>
      <c r="V13" s="44">
        <v>358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21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103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2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4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44">
        <v>214</v>
      </c>
      <c r="DS13" s="44">
        <v>42</v>
      </c>
      <c r="DT13" s="44">
        <v>0</v>
      </c>
      <c r="DU13" s="44">
        <v>94</v>
      </c>
      <c r="DV13" s="44">
        <v>18</v>
      </c>
      <c r="DW13" s="44">
        <v>52</v>
      </c>
      <c r="DX13" s="44">
        <v>54</v>
      </c>
      <c r="DY13" s="44">
        <v>64</v>
      </c>
      <c r="DZ13" s="44">
        <v>52</v>
      </c>
      <c r="EA13" s="44">
        <v>78</v>
      </c>
      <c r="EB13" s="44">
        <v>244</v>
      </c>
      <c r="EC13" s="44">
        <v>5</v>
      </c>
      <c r="ED13" s="44">
        <v>38</v>
      </c>
      <c r="EE13" s="44">
        <v>286</v>
      </c>
      <c r="EF13" s="44">
        <v>257</v>
      </c>
      <c r="EG13" s="44">
        <v>13</v>
      </c>
      <c r="EH13" s="44">
        <v>109</v>
      </c>
      <c r="EI13" s="44">
        <v>0</v>
      </c>
      <c r="EJ13" s="44">
        <v>0</v>
      </c>
      <c r="EK13" s="44">
        <v>78</v>
      </c>
      <c r="EL13" s="44">
        <v>0</v>
      </c>
      <c r="EM13" s="44">
        <v>34</v>
      </c>
      <c r="EN13" s="44">
        <v>2</v>
      </c>
      <c r="EO13" s="44">
        <v>0</v>
      </c>
      <c r="EP13" s="44">
        <v>64</v>
      </c>
      <c r="EQ13" s="44">
        <v>92</v>
      </c>
      <c r="ER13" s="44">
        <v>0</v>
      </c>
      <c r="ES13" s="44">
        <v>8</v>
      </c>
      <c r="ET13" s="44">
        <v>180</v>
      </c>
      <c r="EU13" s="44">
        <v>209</v>
      </c>
      <c r="EV13" s="44">
        <v>0</v>
      </c>
      <c r="EW13" s="44">
        <v>0</v>
      </c>
      <c r="EX13" s="44">
        <v>0</v>
      </c>
      <c r="EY13" s="44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28</v>
      </c>
      <c r="FH13" s="44">
        <v>0</v>
      </c>
      <c r="FI13" s="44">
        <f t="shared" si="0"/>
        <v>3526</v>
      </c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</row>
    <row r="14" spans="1:180">
      <c r="A14" s="43">
        <v>9</v>
      </c>
      <c r="B14" s="43" t="s">
        <v>459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51</v>
      </c>
      <c r="U14" s="44">
        <v>0</v>
      </c>
      <c r="V14" s="44">
        <v>168</v>
      </c>
      <c r="W14" s="44">
        <v>0</v>
      </c>
      <c r="X14" s="44">
        <v>0</v>
      </c>
      <c r="Y14" s="44">
        <v>0</v>
      </c>
      <c r="Z14" s="44">
        <v>0</v>
      </c>
      <c r="AA14" s="44">
        <v>261</v>
      </c>
      <c r="AB14" s="44">
        <v>0</v>
      </c>
      <c r="AC14" s="44">
        <v>10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1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0</v>
      </c>
      <c r="DS14" s="44">
        <v>0</v>
      </c>
      <c r="DT14" s="44">
        <v>0</v>
      </c>
      <c r="DU14" s="44">
        <v>0</v>
      </c>
      <c r="DV14" s="44">
        <v>0</v>
      </c>
      <c r="DW14" s="44">
        <v>0</v>
      </c>
      <c r="DX14" s="44">
        <v>19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169</v>
      </c>
      <c r="EF14" s="44">
        <v>0</v>
      </c>
      <c r="EG14" s="44">
        <v>0</v>
      </c>
      <c r="EH14" s="44">
        <v>0</v>
      </c>
      <c r="EI14" s="44">
        <v>0</v>
      </c>
      <c r="EJ14" s="44">
        <v>0</v>
      </c>
      <c r="EK14" s="44">
        <v>0</v>
      </c>
      <c r="EL14" s="44">
        <v>0</v>
      </c>
      <c r="EM14" s="44">
        <v>0</v>
      </c>
      <c r="EN14" s="44">
        <v>0</v>
      </c>
      <c r="EO14" s="44">
        <v>0</v>
      </c>
      <c r="EP14" s="44">
        <v>0</v>
      </c>
      <c r="EQ14" s="44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90</v>
      </c>
      <c r="EW14" s="44">
        <v>0</v>
      </c>
      <c r="EX14" s="44">
        <v>0</v>
      </c>
      <c r="EY14" s="44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  <c r="FH14" s="44">
        <v>0</v>
      </c>
      <c r="FI14" s="44">
        <f t="shared" si="0"/>
        <v>769</v>
      </c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</row>
    <row r="15" spans="1:180" hidden="1">
      <c r="A15" s="43">
        <v>10</v>
      </c>
      <c r="B15" s="43" t="s">
        <v>460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0</v>
      </c>
      <c r="DS15" s="44">
        <v>0</v>
      </c>
      <c r="DT15" s="44">
        <v>0</v>
      </c>
      <c r="DU15" s="44">
        <v>0</v>
      </c>
      <c r="DV15" s="44">
        <v>0</v>
      </c>
      <c r="DW15" s="44">
        <v>0</v>
      </c>
      <c r="DX15" s="44">
        <v>0</v>
      </c>
      <c r="DY15" s="44">
        <v>0</v>
      </c>
      <c r="DZ15" s="44">
        <v>0</v>
      </c>
      <c r="EA15" s="44">
        <v>0</v>
      </c>
      <c r="EB15" s="44">
        <v>0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4">
        <v>0</v>
      </c>
      <c r="EI15" s="44">
        <v>0</v>
      </c>
      <c r="EJ15" s="44">
        <v>0</v>
      </c>
      <c r="EK15" s="44">
        <v>0</v>
      </c>
      <c r="EL15" s="44">
        <v>0</v>
      </c>
      <c r="EM15" s="44">
        <v>0</v>
      </c>
      <c r="EN15" s="44">
        <v>0</v>
      </c>
      <c r="EO15" s="44">
        <v>0</v>
      </c>
      <c r="EP15" s="44">
        <v>0</v>
      </c>
      <c r="EQ15" s="44">
        <v>0</v>
      </c>
      <c r="ER15" s="44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f t="shared" si="0"/>
        <v>0</v>
      </c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</row>
    <row r="16" spans="1:180">
      <c r="A16" s="43">
        <v>11</v>
      </c>
      <c r="B16" s="43" t="s">
        <v>461</v>
      </c>
      <c r="C16" s="44">
        <v>34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217</v>
      </c>
      <c r="K16" s="44">
        <v>0</v>
      </c>
      <c r="L16" s="44">
        <v>0</v>
      </c>
      <c r="M16" s="44">
        <v>346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262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354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2214</v>
      </c>
      <c r="AK16" s="44">
        <v>565</v>
      </c>
      <c r="AL16" s="44">
        <v>1282</v>
      </c>
      <c r="AM16" s="44">
        <v>259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497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13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290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196</v>
      </c>
      <c r="DT16" s="44">
        <v>0</v>
      </c>
      <c r="DU16" s="44">
        <v>18</v>
      </c>
      <c r="DV16" s="44">
        <v>18</v>
      </c>
      <c r="DW16" s="44">
        <v>0</v>
      </c>
      <c r="DX16" s="44">
        <v>232</v>
      </c>
      <c r="DY16" s="44">
        <v>55</v>
      </c>
      <c r="DZ16" s="44">
        <v>0</v>
      </c>
      <c r="EA16" s="44">
        <v>0</v>
      </c>
      <c r="EB16" s="44">
        <v>268</v>
      </c>
      <c r="EC16" s="44">
        <v>48</v>
      </c>
      <c r="ED16" s="44">
        <v>0</v>
      </c>
      <c r="EE16" s="44">
        <v>0</v>
      </c>
      <c r="EF16" s="44">
        <v>0</v>
      </c>
      <c r="EG16" s="44">
        <v>173</v>
      </c>
      <c r="EH16" s="44">
        <v>0</v>
      </c>
      <c r="EI16" s="44">
        <v>0</v>
      </c>
      <c r="EJ16" s="44">
        <v>0</v>
      </c>
      <c r="EK16" s="44">
        <v>0</v>
      </c>
      <c r="EL16" s="44">
        <v>146</v>
      </c>
      <c r="EM16" s="44">
        <v>0</v>
      </c>
      <c r="EN16" s="44">
        <v>55</v>
      </c>
      <c r="EO16" s="44">
        <v>0</v>
      </c>
      <c r="EP16" s="44">
        <v>0</v>
      </c>
      <c r="EQ16" s="44">
        <v>0</v>
      </c>
      <c r="ER16" s="44">
        <v>0</v>
      </c>
      <c r="ES16" s="44">
        <v>12</v>
      </c>
      <c r="ET16" s="44">
        <v>88</v>
      </c>
      <c r="EU16" s="44">
        <v>0</v>
      </c>
      <c r="EV16" s="44">
        <v>0</v>
      </c>
      <c r="EW16" s="44">
        <v>0</v>
      </c>
      <c r="EX16" s="44">
        <v>0</v>
      </c>
      <c r="EY16" s="44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f t="shared" si="0"/>
        <v>7642</v>
      </c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</row>
    <row r="17" spans="1:180">
      <c r="A17" s="43">
        <v>12</v>
      </c>
      <c r="B17" s="43" t="s">
        <v>406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262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57</v>
      </c>
      <c r="S17" s="44">
        <v>0</v>
      </c>
      <c r="T17" s="44">
        <v>0</v>
      </c>
      <c r="U17" s="44">
        <v>0</v>
      </c>
      <c r="V17" s="44">
        <v>165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142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0</v>
      </c>
      <c r="DS17" s="44">
        <v>0</v>
      </c>
      <c r="DT17" s="44">
        <v>0</v>
      </c>
      <c r="DU17" s="44">
        <v>0</v>
      </c>
      <c r="DV17" s="44">
        <v>0</v>
      </c>
      <c r="DW17" s="44">
        <v>0</v>
      </c>
      <c r="DX17" s="44">
        <v>21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4">
        <v>0</v>
      </c>
      <c r="EI17" s="44">
        <v>0</v>
      </c>
      <c r="EJ17" s="44">
        <v>0</v>
      </c>
      <c r="EK17" s="44">
        <v>0</v>
      </c>
      <c r="EL17" s="44">
        <v>0</v>
      </c>
      <c r="EM17" s="44">
        <v>0</v>
      </c>
      <c r="EN17" s="44">
        <v>0</v>
      </c>
      <c r="EO17" s="44">
        <v>0</v>
      </c>
      <c r="EP17" s="44">
        <v>0</v>
      </c>
      <c r="EQ17" s="44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4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44">
        <v>0</v>
      </c>
      <c r="FG17" s="44">
        <v>0</v>
      </c>
      <c r="FH17" s="44">
        <v>0</v>
      </c>
      <c r="FI17" s="44">
        <f t="shared" si="0"/>
        <v>647</v>
      </c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</row>
    <row r="18" spans="1:180">
      <c r="A18" s="43">
        <v>13</v>
      </c>
      <c r="B18" s="43" t="s">
        <v>462</v>
      </c>
      <c r="C18" s="44">
        <v>0</v>
      </c>
      <c r="D18" s="44">
        <v>0</v>
      </c>
      <c r="E18" s="44">
        <v>0</v>
      </c>
      <c r="F18" s="44">
        <v>1677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42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/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4">
        <v>0</v>
      </c>
      <c r="DX18" s="44">
        <v>120</v>
      </c>
      <c r="DY18" s="44">
        <v>0</v>
      </c>
      <c r="DZ18" s="44">
        <v>0</v>
      </c>
      <c r="EA18" s="44">
        <v>0</v>
      </c>
      <c r="EB18" s="44">
        <v>0</v>
      </c>
      <c r="EC18" s="44">
        <v>6</v>
      </c>
      <c r="ED18" s="44">
        <v>0</v>
      </c>
      <c r="EE18" s="44">
        <v>232</v>
      </c>
      <c r="EF18" s="44">
        <v>99</v>
      </c>
      <c r="EG18" s="44">
        <v>0</v>
      </c>
      <c r="EH18" s="44">
        <v>0</v>
      </c>
      <c r="EI18" s="44">
        <v>0</v>
      </c>
      <c r="EJ18" s="44">
        <v>0</v>
      </c>
      <c r="EK18" s="44">
        <v>0</v>
      </c>
      <c r="EL18" s="44">
        <v>0</v>
      </c>
      <c r="EM18" s="44">
        <v>0</v>
      </c>
      <c r="EN18" s="44">
        <v>0</v>
      </c>
      <c r="EO18" s="44">
        <v>0</v>
      </c>
      <c r="EP18" s="44">
        <v>0</v>
      </c>
      <c r="EQ18" s="44">
        <v>0</v>
      </c>
      <c r="ER18" s="44">
        <v>0</v>
      </c>
      <c r="ES18" s="44">
        <v>0</v>
      </c>
      <c r="ET18" s="44">
        <v>37</v>
      </c>
      <c r="EU18" s="44">
        <v>0</v>
      </c>
      <c r="EV18" s="44">
        <v>133</v>
      </c>
      <c r="EW18" s="44">
        <v>0</v>
      </c>
      <c r="EX18" s="44">
        <v>0</v>
      </c>
      <c r="EY18" s="44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f t="shared" si="0"/>
        <v>2346</v>
      </c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</row>
    <row r="19" spans="1:180">
      <c r="A19" s="43">
        <v>14</v>
      </c>
      <c r="B19" s="43" t="s">
        <v>340</v>
      </c>
      <c r="C19" s="44">
        <v>1044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/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0</v>
      </c>
      <c r="DS19" s="44">
        <v>0</v>
      </c>
      <c r="DT19" s="44">
        <v>0</v>
      </c>
      <c r="DU19" s="44">
        <v>0</v>
      </c>
      <c r="DV19" s="44">
        <v>0</v>
      </c>
      <c r="DW19" s="44">
        <v>0</v>
      </c>
      <c r="DX19" s="44">
        <v>0</v>
      </c>
      <c r="DY19" s="44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4">
        <v>0</v>
      </c>
      <c r="EI19" s="44">
        <v>0</v>
      </c>
      <c r="EJ19" s="44">
        <v>0</v>
      </c>
      <c r="EK19" s="44">
        <v>0</v>
      </c>
      <c r="EL19" s="44">
        <v>0</v>
      </c>
      <c r="EM19" s="44">
        <v>0</v>
      </c>
      <c r="EN19" s="44">
        <v>0</v>
      </c>
      <c r="EO19" s="44">
        <v>0</v>
      </c>
      <c r="EP19" s="44">
        <v>0</v>
      </c>
      <c r="EQ19" s="44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4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  <c r="FH19" s="44">
        <v>0</v>
      </c>
      <c r="FI19" s="44">
        <f t="shared" si="0"/>
        <v>1044</v>
      </c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</row>
    <row r="20" spans="1:180">
      <c r="A20" s="43">
        <v>15</v>
      </c>
      <c r="B20" s="43" t="s">
        <v>341</v>
      </c>
      <c r="C20" s="44">
        <v>184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544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3084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44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60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/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44">
        <v>0</v>
      </c>
      <c r="DU20" s="44">
        <v>0</v>
      </c>
      <c r="DV20" s="44">
        <v>0</v>
      </c>
      <c r="DW20" s="44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4">
        <v>0</v>
      </c>
      <c r="EI20" s="44">
        <v>0</v>
      </c>
      <c r="EJ20" s="44">
        <v>0</v>
      </c>
      <c r="EK20" s="44">
        <v>0</v>
      </c>
      <c r="EL20" s="44">
        <v>0</v>
      </c>
      <c r="EM20" s="44">
        <v>0</v>
      </c>
      <c r="EN20" s="44">
        <v>0</v>
      </c>
      <c r="EO20" s="44">
        <v>0</v>
      </c>
      <c r="EP20" s="44">
        <v>0</v>
      </c>
      <c r="EQ20" s="44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4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  <c r="FH20" s="44">
        <v>0</v>
      </c>
      <c r="FI20" s="44">
        <f t="shared" si="0"/>
        <v>3916</v>
      </c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</row>
    <row r="21" spans="1:180">
      <c r="A21" s="43">
        <v>16</v>
      </c>
      <c r="B21" s="43" t="s">
        <v>342</v>
      </c>
      <c r="C21" s="44">
        <v>72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101</v>
      </c>
      <c r="U21" s="44">
        <v>0</v>
      </c>
      <c r="V21" s="44">
        <v>162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/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4">
        <v>0</v>
      </c>
      <c r="DX21" s="44">
        <v>52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4">
        <v>0</v>
      </c>
      <c r="EI21" s="44">
        <v>0</v>
      </c>
      <c r="EJ21" s="44">
        <v>0</v>
      </c>
      <c r="EK21" s="44">
        <v>0</v>
      </c>
      <c r="EL21" s="44">
        <v>0</v>
      </c>
      <c r="EM21" s="44">
        <v>0</v>
      </c>
      <c r="EN21" s="44">
        <v>0</v>
      </c>
      <c r="EO21" s="44">
        <v>0</v>
      </c>
      <c r="EP21" s="44">
        <v>0</v>
      </c>
      <c r="EQ21" s="44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78</v>
      </c>
      <c r="EW21" s="44">
        <v>0</v>
      </c>
      <c r="EX21" s="44">
        <v>0</v>
      </c>
      <c r="EY21" s="44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f t="shared" si="0"/>
        <v>465</v>
      </c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</row>
    <row r="22" spans="1:180">
      <c r="A22" s="43">
        <v>17</v>
      </c>
      <c r="B22" s="43" t="s">
        <v>344</v>
      </c>
      <c r="C22" s="44">
        <v>67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52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/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4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4">
        <v>0</v>
      </c>
      <c r="EI22" s="44">
        <v>0</v>
      </c>
      <c r="EJ22" s="44">
        <v>0</v>
      </c>
      <c r="EK22" s="44">
        <v>0</v>
      </c>
      <c r="EL22" s="44">
        <v>0</v>
      </c>
      <c r="EM22" s="44">
        <v>0</v>
      </c>
      <c r="EN22" s="44">
        <v>0</v>
      </c>
      <c r="EO22" s="44">
        <v>0</v>
      </c>
      <c r="EP22" s="44">
        <v>0</v>
      </c>
      <c r="EQ22" s="44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4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f t="shared" si="0"/>
        <v>119</v>
      </c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</row>
    <row r="23" spans="1:180">
      <c r="A23" s="43">
        <v>18</v>
      </c>
      <c r="B23" s="43" t="s">
        <v>345</v>
      </c>
      <c r="C23" s="44">
        <v>102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94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/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4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4">
        <v>0</v>
      </c>
      <c r="EL23" s="44">
        <v>0</v>
      </c>
      <c r="EM23" s="44">
        <v>0</v>
      </c>
      <c r="EN23" s="44">
        <v>0</v>
      </c>
      <c r="EO23" s="44">
        <v>0</v>
      </c>
      <c r="EP23" s="44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f t="shared" si="0"/>
        <v>196</v>
      </c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</row>
    <row r="24" spans="1:180" hidden="1">
      <c r="A24" s="43">
        <v>19</v>
      </c>
      <c r="B24" s="43" t="s">
        <v>350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/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4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4">
        <v>0</v>
      </c>
      <c r="EI24" s="44">
        <v>0</v>
      </c>
      <c r="EJ24" s="44">
        <v>0</v>
      </c>
      <c r="EK24" s="44">
        <v>0</v>
      </c>
      <c r="EL24" s="44">
        <v>0</v>
      </c>
      <c r="EM24" s="44">
        <v>0</v>
      </c>
      <c r="EN24" s="44">
        <v>0</v>
      </c>
      <c r="EO24" s="44">
        <v>0</v>
      </c>
      <c r="EP24" s="44">
        <v>0</v>
      </c>
      <c r="EQ24" s="44">
        <v>0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4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f t="shared" si="0"/>
        <v>0</v>
      </c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</row>
    <row r="25" spans="1:180">
      <c r="A25" s="43">
        <v>20</v>
      </c>
      <c r="B25" s="43" t="s">
        <v>398</v>
      </c>
      <c r="C25" s="44">
        <v>1145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21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28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839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/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10</v>
      </c>
      <c r="DS25" s="44">
        <v>0</v>
      </c>
      <c r="DT25" s="44">
        <v>0</v>
      </c>
      <c r="DU25" s="44">
        <v>37</v>
      </c>
      <c r="DV25" s="44">
        <v>0</v>
      </c>
      <c r="DW25" s="44">
        <v>0</v>
      </c>
      <c r="DX25" s="44">
        <v>23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176</v>
      </c>
      <c r="EF25" s="44">
        <v>0</v>
      </c>
      <c r="EG25" s="44">
        <v>0</v>
      </c>
      <c r="EH25" s="44">
        <v>0</v>
      </c>
      <c r="EI25" s="44">
        <v>0</v>
      </c>
      <c r="EJ25" s="44">
        <v>0</v>
      </c>
      <c r="EK25" s="44">
        <v>33</v>
      </c>
      <c r="EL25" s="44">
        <v>0</v>
      </c>
      <c r="EM25" s="44">
        <v>0</v>
      </c>
      <c r="EN25" s="44">
        <v>0</v>
      </c>
      <c r="EO25" s="44">
        <v>0</v>
      </c>
      <c r="EP25" s="44">
        <v>0</v>
      </c>
      <c r="EQ25" s="44">
        <v>0</v>
      </c>
      <c r="ER25" s="44">
        <v>0</v>
      </c>
      <c r="ES25" s="44">
        <v>0</v>
      </c>
      <c r="ET25" s="44">
        <v>78</v>
      </c>
      <c r="EU25" s="44">
        <v>0</v>
      </c>
      <c r="EV25" s="44">
        <v>0</v>
      </c>
      <c r="EW25" s="44">
        <v>0</v>
      </c>
      <c r="EX25" s="44">
        <v>0</v>
      </c>
      <c r="EY25" s="44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f t="shared" si="0"/>
        <v>2390</v>
      </c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</row>
    <row r="26" spans="1:180">
      <c r="A26" s="43">
        <v>21</v>
      </c>
      <c r="B26" s="43" t="s">
        <v>364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4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/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0</v>
      </c>
      <c r="DS26" s="44">
        <v>0</v>
      </c>
      <c r="DT26" s="44">
        <v>0</v>
      </c>
      <c r="DU26" s="44">
        <v>42</v>
      </c>
      <c r="DV26" s="44">
        <v>0</v>
      </c>
      <c r="DW26" s="44">
        <v>0</v>
      </c>
      <c r="DX26" s="44">
        <v>23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150</v>
      </c>
      <c r="EF26" s="44">
        <v>251</v>
      </c>
      <c r="EG26" s="44">
        <v>0</v>
      </c>
      <c r="EH26" s="44">
        <v>0</v>
      </c>
      <c r="EI26" s="44">
        <v>0</v>
      </c>
      <c r="EJ26" s="44">
        <v>0</v>
      </c>
      <c r="EK26" s="44">
        <v>0</v>
      </c>
      <c r="EL26" s="44">
        <v>0</v>
      </c>
      <c r="EM26" s="44">
        <v>0</v>
      </c>
      <c r="EN26" s="44">
        <v>0</v>
      </c>
      <c r="EO26" s="44">
        <v>0</v>
      </c>
      <c r="EP26" s="44">
        <v>0</v>
      </c>
      <c r="EQ26" s="44">
        <v>0</v>
      </c>
      <c r="ER26" s="44">
        <v>0</v>
      </c>
      <c r="ES26" s="44">
        <v>0</v>
      </c>
      <c r="ET26" s="44">
        <v>85</v>
      </c>
      <c r="EU26" s="44">
        <v>0</v>
      </c>
      <c r="EV26" s="44">
        <v>183</v>
      </c>
      <c r="EW26" s="44">
        <v>0</v>
      </c>
      <c r="EX26" s="44">
        <v>0</v>
      </c>
      <c r="EY26" s="44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45</v>
      </c>
      <c r="FG26" s="44">
        <v>0</v>
      </c>
      <c r="FH26" s="44">
        <v>9</v>
      </c>
      <c r="FI26" s="44">
        <f t="shared" si="0"/>
        <v>792</v>
      </c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</row>
    <row r="27" spans="1:180" hidden="1">
      <c r="A27" s="43">
        <v>22</v>
      </c>
      <c r="B27" s="43" t="s">
        <v>354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/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4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4">
        <v>0</v>
      </c>
      <c r="EI27" s="44">
        <v>0</v>
      </c>
      <c r="EJ27" s="44">
        <v>0</v>
      </c>
      <c r="EK27" s="44">
        <v>0</v>
      </c>
      <c r="EL27" s="44">
        <v>0</v>
      </c>
      <c r="EM27" s="44">
        <v>0</v>
      </c>
      <c r="EN27" s="44">
        <v>0</v>
      </c>
      <c r="EO27" s="44">
        <v>0</v>
      </c>
      <c r="EP27" s="44">
        <v>0</v>
      </c>
      <c r="EQ27" s="44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4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f t="shared" si="0"/>
        <v>0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</row>
    <row r="28" spans="1:180" hidden="1">
      <c r="A28" s="43">
        <v>23</v>
      </c>
      <c r="B28" s="43" t="s">
        <v>358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/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4">
        <v>0</v>
      </c>
      <c r="DX28" s="44">
        <v>0</v>
      </c>
      <c r="DY28" s="44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4">
        <v>0</v>
      </c>
      <c r="EI28" s="44">
        <v>0</v>
      </c>
      <c r="EJ28" s="44">
        <v>0</v>
      </c>
      <c r="EK28" s="44">
        <v>0</v>
      </c>
      <c r="EL28" s="44">
        <v>0</v>
      </c>
      <c r="EM28" s="44">
        <v>0</v>
      </c>
      <c r="EN28" s="44">
        <v>0</v>
      </c>
      <c r="EO28" s="44">
        <v>0</v>
      </c>
      <c r="EP28" s="44">
        <v>0</v>
      </c>
      <c r="EQ28" s="44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4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  <c r="FH28" s="44">
        <v>0</v>
      </c>
      <c r="FI28" s="44">
        <f t="shared" si="0"/>
        <v>0</v>
      </c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</row>
    <row r="29" spans="1:180">
      <c r="A29" s="43">
        <v>24</v>
      </c>
      <c r="B29" s="43" t="s">
        <v>404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130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/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4">
        <v>0</v>
      </c>
      <c r="DX29" s="44">
        <v>0</v>
      </c>
      <c r="DY29" s="44">
        <v>0</v>
      </c>
      <c r="DZ29" s="44">
        <v>0</v>
      </c>
      <c r="EA29" s="44">
        <v>0</v>
      </c>
      <c r="EB29" s="44">
        <v>0</v>
      </c>
      <c r="EC29" s="44">
        <v>0</v>
      </c>
      <c r="ED29" s="44">
        <v>0</v>
      </c>
      <c r="EE29" s="44">
        <v>0</v>
      </c>
      <c r="EF29" s="44">
        <v>0</v>
      </c>
      <c r="EG29" s="44">
        <v>0</v>
      </c>
      <c r="EH29" s="44">
        <v>0</v>
      </c>
      <c r="EI29" s="44">
        <v>0</v>
      </c>
      <c r="EJ29" s="44">
        <v>0</v>
      </c>
      <c r="EK29" s="44">
        <v>0</v>
      </c>
      <c r="EL29" s="44">
        <v>0</v>
      </c>
      <c r="EM29" s="44">
        <v>0</v>
      </c>
      <c r="EN29" s="44">
        <v>0</v>
      </c>
      <c r="EO29" s="44">
        <v>0</v>
      </c>
      <c r="EP29" s="44">
        <v>0</v>
      </c>
      <c r="EQ29" s="44">
        <v>0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4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f t="shared" si="0"/>
        <v>130</v>
      </c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</row>
    <row r="30" spans="1:180">
      <c r="A30" s="43">
        <v>25</v>
      </c>
      <c r="B30" s="43" t="s">
        <v>393</v>
      </c>
      <c r="C30" s="44">
        <v>0</v>
      </c>
      <c r="D30" s="44">
        <v>2992</v>
      </c>
      <c r="E30" s="44">
        <v>0</v>
      </c>
      <c r="F30" s="44">
        <v>0</v>
      </c>
      <c r="G30" s="44">
        <v>0</v>
      </c>
      <c r="H30" s="44">
        <v>0</v>
      </c>
      <c r="I30" s="44">
        <v>467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75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/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4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4">
        <v>0</v>
      </c>
      <c r="EI30" s="44">
        <v>0</v>
      </c>
      <c r="EJ30" s="44">
        <v>0</v>
      </c>
      <c r="EK30" s="44">
        <v>0</v>
      </c>
      <c r="EL30" s="44">
        <v>0</v>
      </c>
      <c r="EM30" s="44">
        <v>0</v>
      </c>
      <c r="EN30" s="44">
        <v>0</v>
      </c>
      <c r="EO30" s="44">
        <v>0</v>
      </c>
      <c r="EP30" s="44">
        <v>0</v>
      </c>
      <c r="EQ30" s="44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4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f t="shared" si="0"/>
        <v>3534</v>
      </c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</row>
    <row r="31" spans="1:180" ht="28.5" customHeight="1">
      <c r="A31" s="43">
        <v>28</v>
      </c>
      <c r="B31" s="43" t="s">
        <v>463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350</v>
      </c>
      <c r="CN31" s="44">
        <v>0</v>
      </c>
      <c r="CO31" s="44">
        <v>0</v>
      </c>
      <c r="CP31" s="44">
        <v>0</v>
      </c>
      <c r="CQ31" s="44">
        <v>93</v>
      </c>
      <c r="CR31" s="44">
        <v>0</v>
      </c>
      <c r="CS31" s="44"/>
      <c r="CT31" s="44">
        <v>100</v>
      </c>
      <c r="CU31" s="44">
        <v>261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3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4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4">
        <v>0</v>
      </c>
      <c r="EI31" s="44">
        <v>0</v>
      </c>
      <c r="EJ31" s="44">
        <v>0</v>
      </c>
      <c r="EK31" s="44">
        <v>0</v>
      </c>
      <c r="EL31" s="44">
        <v>0</v>
      </c>
      <c r="EM31" s="44">
        <v>0</v>
      </c>
      <c r="EN31" s="44">
        <v>0</v>
      </c>
      <c r="EO31" s="44">
        <v>0</v>
      </c>
      <c r="EP31" s="44">
        <v>0</v>
      </c>
      <c r="EQ31" s="44">
        <v>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4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f t="shared" si="0"/>
        <v>807</v>
      </c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</row>
    <row r="32" spans="1:180">
      <c r="A32" s="43">
        <v>35</v>
      </c>
      <c r="B32" s="43" t="s">
        <v>464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12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12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12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3264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/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4200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14</v>
      </c>
      <c r="DS32" s="44">
        <v>19</v>
      </c>
      <c r="DT32" s="44">
        <v>0</v>
      </c>
      <c r="DU32" s="44">
        <v>0</v>
      </c>
      <c r="DV32" s="44">
        <v>0</v>
      </c>
      <c r="DW32" s="44">
        <v>25</v>
      </c>
      <c r="DX32" s="44">
        <v>0</v>
      </c>
      <c r="DY32" s="44">
        <v>13</v>
      </c>
      <c r="DZ32" s="44">
        <v>0</v>
      </c>
      <c r="EA32" s="44">
        <v>0</v>
      </c>
      <c r="EB32" s="44">
        <v>0</v>
      </c>
      <c r="EC32" s="44">
        <v>0</v>
      </c>
      <c r="ED32" s="44">
        <v>25</v>
      </c>
      <c r="EE32" s="44">
        <v>13</v>
      </c>
      <c r="EF32" s="44">
        <v>0</v>
      </c>
      <c r="EG32" s="44">
        <v>0</v>
      </c>
      <c r="EH32" s="44">
        <v>0</v>
      </c>
      <c r="EI32" s="44">
        <v>0</v>
      </c>
      <c r="EJ32" s="44">
        <v>36</v>
      </c>
      <c r="EK32" s="44">
        <v>0</v>
      </c>
      <c r="EL32" s="44">
        <v>12</v>
      </c>
      <c r="EM32" s="44">
        <v>48</v>
      </c>
      <c r="EN32" s="44">
        <v>0</v>
      </c>
      <c r="EO32" s="44">
        <v>12</v>
      </c>
      <c r="EP32" s="44">
        <v>0</v>
      </c>
      <c r="EQ32" s="44">
        <v>0</v>
      </c>
      <c r="ER32" s="44">
        <v>0</v>
      </c>
      <c r="ES32" s="44">
        <v>0</v>
      </c>
      <c r="ET32" s="44">
        <v>35</v>
      </c>
      <c r="EU32" s="44">
        <v>36</v>
      </c>
      <c r="EV32" s="44">
        <v>0</v>
      </c>
      <c r="EW32" s="44">
        <v>0</v>
      </c>
      <c r="EX32" s="44">
        <v>0</v>
      </c>
      <c r="EY32" s="44">
        <v>0</v>
      </c>
      <c r="EZ32" s="44">
        <v>24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  <c r="FH32" s="44">
        <v>0</v>
      </c>
      <c r="FI32" s="44">
        <f t="shared" si="0"/>
        <v>7812</v>
      </c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</row>
    <row r="33" spans="1:182" hidden="1">
      <c r="A33" s="43">
        <v>36</v>
      </c>
      <c r="B33" s="43" t="s">
        <v>465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/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0</v>
      </c>
      <c r="DW33" s="44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4">
        <v>0</v>
      </c>
      <c r="EI33" s="44">
        <v>0</v>
      </c>
      <c r="EJ33" s="44">
        <v>0</v>
      </c>
      <c r="EK33" s="44">
        <v>0</v>
      </c>
      <c r="EL33" s="44">
        <v>0</v>
      </c>
      <c r="EM33" s="44">
        <v>0</v>
      </c>
      <c r="EN33" s="44">
        <v>0</v>
      </c>
      <c r="EO33" s="44">
        <v>0</v>
      </c>
      <c r="EP33" s="44">
        <v>0</v>
      </c>
      <c r="EQ33" s="44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4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  <c r="FH33" s="44">
        <v>0</v>
      </c>
      <c r="FI33" s="44">
        <f t="shared" si="0"/>
        <v>0</v>
      </c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</row>
    <row r="34" spans="1:182" hidden="1">
      <c r="A34" s="43">
        <v>37</v>
      </c>
      <c r="B34" s="43" t="s">
        <v>466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/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44">
        <v>0</v>
      </c>
      <c r="DS34" s="44">
        <v>0</v>
      </c>
      <c r="DT34" s="44">
        <v>0</v>
      </c>
      <c r="DU34" s="44">
        <v>0</v>
      </c>
      <c r="DV34" s="44">
        <v>0</v>
      </c>
      <c r="DW34" s="44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f t="shared" si="0"/>
        <v>0</v>
      </c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</row>
    <row r="35" spans="1:182">
      <c r="A35" s="43">
        <v>38</v>
      </c>
      <c r="B35" s="43" t="s">
        <v>467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9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/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0</v>
      </c>
      <c r="DW35" s="44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4">
        <v>0</v>
      </c>
      <c r="EI35" s="44">
        <v>0</v>
      </c>
      <c r="EJ35" s="44">
        <v>0</v>
      </c>
      <c r="EK35" s="44">
        <v>0</v>
      </c>
      <c r="EL35" s="44">
        <v>0</v>
      </c>
      <c r="EM35" s="44">
        <v>0</v>
      </c>
      <c r="EN35" s="44">
        <v>0</v>
      </c>
      <c r="EO35" s="44">
        <v>0</v>
      </c>
      <c r="EP35" s="44">
        <v>0</v>
      </c>
      <c r="EQ35" s="44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4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f t="shared" si="0"/>
        <v>9</v>
      </c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</row>
    <row r="36" spans="1:182" hidden="1">
      <c r="A36" s="43">
        <v>39</v>
      </c>
      <c r="B36" s="43" t="s">
        <v>468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/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0</v>
      </c>
      <c r="DS36" s="44">
        <v>0</v>
      </c>
      <c r="DT36" s="44">
        <v>0</v>
      </c>
      <c r="DU36" s="44">
        <v>0</v>
      </c>
      <c r="DV36" s="44">
        <v>0</v>
      </c>
      <c r="DW36" s="44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4">
        <v>0</v>
      </c>
      <c r="EI36" s="44">
        <v>0</v>
      </c>
      <c r="EJ36" s="44">
        <v>0</v>
      </c>
      <c r="EK36" s="44">
        <v>0</v>
      </c>
      <c r="EL36" s="44">
        <v>0</v>
      </c>
      <c r="EM36" s="44">
        <v>0</v>
      </c>
      <c r="EN36" s="44">
        <v>0</v>
      </c>
      <c r="EO36" s="44">
        <v>0</v>
      </c>
      <c r="EP36" s="44">
        <v>0</v>
      </c>
      <c r="EQ36" s="44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f t="shared" si="0"/>
        <v>0</v>
      </c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1:182" hidden="1">
      <c r="A37" s="43">
        <v>40</v>
      </c>
      <c r="B37" s="43" t="s">
        <v>469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/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0</v>
      </c>
      <c r="DS37" s="44">
        <v>0</v>
      </c>
      <c r="DT37" s="44">
        <v>0</v>
      </c>
      <c r="DU37" s="44">
        <v>0</v>
      </c>
      <c r="DV37" s="44">
        <v>0</v>
      </c>
      <c r="DW37" s="44">
        <v>0</v>
      </c>
      <c r="DX37" s="44">
        <v>0</v>
      </c>
      <c r="DY37" s="44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4">
        <v>0</v>
      </c>
      <c r="EI37" s="44">
        <v>0</v>
      </c>
      <c r="EJ37" s="44">
        <v>0</v>
      </c>
      <c r="EK37" s="44">
        <v>0</v>
      </c>
      <c r="EL37" s="44">
        <v>0</v>
      </c>
      <c r="EM37" s="44">
        <v>0</v>
      </c>
      <c r="EN37" s="44">
        <v>0</v>
      </c>
      <c r="EO37" s="44">
        <v>0</v>
      </c>
      <c r="EP37" s="44">
        <v>0</v>
      </c>
      <c r="EQ37" s="44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f t="shared" si="0"/>
        <v>0</v>
      </c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</row>
    <row r="38" spans="1:182" hidden="1">
      <c r="A38" s="43">
        <v>41</v>
      </c>
      <c r="B38" s="43" t="s">
        <v>470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/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44">
        <v>0</v>
      </c>
      <c r="DS38" s="44">
        <v>0</v>
      </c>
      <c r="DT38" s="44">
        <v>0</v>
      </c>
      <c r="DU38" s="44">
        <v>0</v>
      </c>
      <c r="DV38" s="44">
        <v>0</v>
      </c>
      <c r="DW38" s="44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4">
        <v>0</v>
      </c>
      <c r="EI38" s="44">
        <v>0</v>
      </c>
      <c r="EJ38" s="44">
        <v>0</v>
      </c>
      <c r="EK38" s="44">
        <v>0</v>
      </c>
      <c r="EL38" s="44">
        <v>0</v>
      </c>
      <c r="EM38" s="44">
        <v>0</v>
      </c>
      <c r="EN38" s="44">
        <v>0</v>
      </c>
      <c r="EO38" s="44">
        <v>0</v>
      </c>
      <c r="EP38" s="44">
        <v>0</v>
      </c>
      <c r="EQ38" s="44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4">
        <v>0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44">
        <v>0</v>
      </c>
      <c r="FG38" s="44">
        <v>0</v>
      </c>
      <c r="FH38" s="44">
        <v>0</v>
      </c>
      <c r="FI38" s="44">
        <f t="shared" si="0"/>
        <v>0</v>
      </c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</row>
    <row r="39" spans="1:182" hidden="1">
      <c r="A39" s="43">
        <v>44</v>
      </c>
      <c r="B39" s="43" t="s">
        <v>471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/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0</v>
      </c>
      <c r="DS39" s="44">
        <v>0</v>
      </c>
      <c r="DT39" s="44">
        <v>0</v>
      </c>
      <c r="DU39" s="44">
        <v>0</v>
      </c>
      <c r="DV39" s="44">
        <v>0</v>
      </c>
      <c r="DW39" s="44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4">
        <v>0</v>
      </c>
      <c r="EL39" s="44">
        <v>0</v>
      </c>
      <c r="EM39" s="44">
        <v>0</v>
      </c>
      <c r="EN39" s="44">
        <v>0</v>
      </c>
      <c r="EO39" s="44">
        <v>0</v>
      </c>
      <c r="EP39" s="44">
        <v>0</v>
      </c>
      <c r="EQ39" s="44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4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  <c r="FH39" s="44">
        <v>0</v>
      </c>
      <c r="FI39" s="44">
        <f t="shared" si="0"/>
        <v>0</v>
      </c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</row>
    <row r="40" spans="1:182" hidden="1">
      <c r="A40" s="43">
        <v>45</v>
      </c>
      <c r="B40" s="43" t="s">
        <v>357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  <c r="CP40" s="44">
        <v>0</v>
      </c>
      <c r="CQ40" s="44">
        <v>0</v>
      </c>
      <c r="CR40" s="44">
        <v>0</v>
      </c>
      <c r="CS40" s="44"/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0</v>
      </c>
      <c r="DS40" s="44">
        <v>0</v>
      </c>
      <c r="DT40" s="44">
        <v>0</v>
      </c>
      <c r="DU40" s="44">
        <v>0</v>
      </c>
      <c r="DV40" s="44">
        <v>0</v>
      </c>
      <c r="DW40" s="44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4">
        <v>0</v>
      </c>
      <c r="EI40" s="44">
        <v>0</v>
      </c>
      <c r="EJ40" s="44">
        <v>0</v>
      </c>
      <c r="EK40" s="44">
        <v>0</v>
      </c>
      <c r="EL40" s="44">
        <v>0</v>
      </c>
      <c r="EM40" s="44">
        <v>0</v>
      </c>
      <c r="EN40" s="44">
        <v>0</v>
      </c>
      <c r="EO40" s="44">
        <v>0</v>
      </c>
      <c r="EP40" s="44">
        <v>0</v>
      </c>
      <c r="EQ40" s="44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4">
        <v>0</v>
      </c>
      <c r="EZ40" s="44">
        <v>0</v>
      </c>
      <c r="FA40" s="44">
        <v>0</v>
      </c>
      <c r="FB40" s="44">
        <v>0</v>
      </c>
      <c r="FC40" s="44">
        <v>0</v>
      </c>
      <c r="FD40" s="44">
        <v>0</v>
      </c>
      <c r="FE40" s="44">
        <v>0</v>
      </c>
      <c r="FF40" s="44">
        <v>0</v>
      </c>
      <c r="FG40" s="44">
        <v>0</v>
      </c>
      <c r="FH40" s="44">
        <v>0</v>
      </c>
      <c r="FI40" s="44">
        <f t="shared" si="0"/>
        <v>0</v>
      </c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</row>
    <row r="41" spans="1:182" hidden="1">
      <c r="A41" s="43">
        <v>46</v>
      </c>
      <c r="B41" s="43" t="s">
        <v>472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/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4">
        <v>0</v>
      </c>
      <c r="DS41" s="44">
        <v>0</v>
      </c>
      <c r="DT41" s="44">
        <v>0</v>
      </c>
      <c r="DU41" s="44">
        <v>0</v>
      </c>
      <c r="DV41" s="44">
        <v>0</v>
      </c>
      <c r="DW41" s="44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4">
        <v>0</v>
      </c>
      <c r="EI41" s="44">
        <v>0</v>
      </c>
      <c r="EJ41" s="44">
        <v>0</v>
      </c>
      <c r="EK41" s="44">
        <v>0</v>
      </c>
      <c r="EL41" s="44">
        <v>0</v>
      </c>
      <c r="EM41" s="44">
        <v>0</v>
      </c>
      <c r="EN41" s="44">
        <v>0</v>
      </c>
      <c r="EO41" s="44">
        <v>0</v>
      </c>
      <c r="EP41" s="44">
        <v>0</v>
      </c>
      <c r="EQ41" s="44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4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f t="shared" si="0"/>
        <v>0</v>
      </c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</row>
    <row r="42" spans="1:182">
      <c r="A42" s="43">
        <v>47</v>
      </c>
      <c r="B42" s="43" t="s">
        <v>371</v>
      </c>
      <c r="C42" s="44">
        <v>0</v>
      </c>
      <c r="D42" s="44">
        <v>0</v>
      </c>
      <c r="E42" s="44">
        <v>47</v>
      </c>
      <c r="F42" s="44">
        <v>0</v>
      </c>
      <c r="G42" s="44">
        <v>0</v>
      </c>
      <c r="H42" s="44">
        <v>0</v>
      </c>
      <c r="I42" s="44">
        <v>0</v>
      </c>
      <c r="J42" s="44">
        <v>333</v>
      </c>
      <c r="K42" s="44">
        <v>0</v>
      </c>
      <c r="L42" s="44">
        <v>0</v>
      </c>
      <c r="M42" s="44">
        <v>0</v>
      </c>
      <c r="N42" s="44">
        <v>103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793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100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387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3440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/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f>237+24</f>
        <v>261</v>
      </c>
      <c r="DQ42" s="44">
        <v>293</v>
      </c>
      <c r="DR42" s="44">
        <v>0</v>
      </c>
      <c r="DS42" s="44">
        <v>0</v>
      </c>
      <c r="DT42" s="44">
        <v>0</v>
      </c>
      <c r="DU42" s="44">
        <v>0</v>
      </c>
      <c r="DV42" s="44">
        <v>0</v>
      </c>
      <c r="DW42" s="44">
        <v>0</v>
      </c>
      <c r="DX42" s="44">
        <v>0</v>
      </c>
      <c r="DY42" s="44">
        <v>0</v>
      </c>
      <c r="DZ42" s="44">
        <v>0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</v>
      </c>
      <c r="EH42" s="44">
        <v>0</v>
      </c>
      <c r="EI42" s="44">
        <v>0</v>
      </c>
      <c r="EJ42" s="44">
        <v>0</v>
      </c>
      <c r="EK42" s="44">
        <v>0</v>
      </c>
      <c r="EL42" s="44">
        <v>0</v>
      </c>
      <c r="EM42" s="44">
        <v>0</v>
      </c>
      <c r="EN42" s="44">
        <v>0</v>
      </c>
      <c r="EO42" s="44">
        <v>0</v>
      </c>
      <c r="EP42" s="44">
        <v>0</v>
      </c>
      <c r="EQ42" s="44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4">
        <v>0</v>
      </c>
      <c r="EZ42" s="44">
        <v>0</v>
      </c>
      <c r="FA42" s="44">
        <v>600</v>
      </c>
      <c r="FB42" s="44">
        <v>125</v>
      </c>
      <c r="FC42" s="44">
        <v>0</v>
      </c>
      <c r="FD42" s="44">
        <v>0</v>
      </c>
      <c r="FE42" s="44">
        <v>125</v>
      </c>
      <c r="FF42" s="44">
        <v>0</v>
      </c>
      <c r="FG42" s="44">
        <v>0</v>
      </c>
      <c r="FH42" s="44">
        <v>0</v>
      </c>
      <c r="FI42" s="44">
        <f t="shared" si="0"/>
        <v>6607</v>
      </c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</row>
    <row r="43" spans="1:182" s="50" customFormat="1">
      <c r="A43" s="46"/>
      <c r="B43" s="47"/>
      <c r="C43" s="48">
        <f>SUM(C6:C42)</f>
        <v>3456</v>
      </c>
      <c r="D43" s="48">
        <f t="shared" ref="D43:BO43" si="1">SUM(D6:D42)</f>
        <v>2992</v>
      </c>
      <c r="E43" s="48">
        <f t="shared" si="1"/>
        <v>1187</v>
      </c>
      <c r="F43" s="48">
        <f t="shared" si="1"/>
        <v>1677</v>
      </c>
      <c r="G43" s="48">
        <f t="shared" si="1"/>
        <v>0</v>
      </c>
      <c r="H43" s="48">
        <f t="shared" si="1"/>
        <v>0</v>
      </c>
      <c r="I43" s="48">
        <f t="shared" si="1"/>
        <v>2170</v>
      </c>
      <c r="J43" s="48">
        <f t="shared" si="1"/>
        <v>4224</v>
      </c>
      <c r="K43" s="48">
        <f t="shared" si="1"/>
        <v>2480</v>
      </c>
      <c r="L43" s="48">
        <f t="shared" si="1"/>
        <v>845</v>
      </c>
      <c r="M43" s="48">
        <f t="shared" si="1"/>
        <v>346</v>
      </c>
      <c r="N43" s="48">
        <f t="shared" si="1"/>
        <v>173</v>
      </c>
      <c r="O43" s="48">
        <f t="shared" si="1"/>
        <v>900</v>
      </c>
      <c r="P43" s="48">
        <f t="shared" si="1"/>
        <v>432</v>
      </c>
      <c r="Q43" s="48">
        <f t="shared" si="1"/>
        <v>1525</v>
      </c>
      <c r="R43" s="48">
        <f t="shared" si="1"/>
        <v>1052</v>
      </c>
      <c r="S43" s="48">
        <f t="shared" si="1"/>
        <v>5439</v>
      </c>
      <c r="T43" s="48">
        <f t="shared" si="1"/>
        <v>2412</v>
      </c>
      <c r="U43" s="48">
        <f t="shared" si="1"/>
        <v>226</v>
      </c>
      <c r="V43" s="48">
        <f t="shared" si="1"/>
        <v>1378</v>
      </c>
      <c r="W43" s="48">
        <f t="shared" si="1"/>
        <v>2637</v>
      </c>
      <c r="X43" s="48">
        <f t="shared" si="1"/>
        <v>902</v>
      </c>
      <c r="Y43" s="48">
        <f t="shared" si="1"/>
        <v>1451</v>
      </c>
      <c r="Z43" s="48">
        <f t="shared" si="1"/>
        <v>2096</v>
      </c>
      <c r="AA43" s="48">
        <f t="shared" si="1"/>
        <v>2057</v>
      </c>
      <c r="AB43" s="48">
        <f t="shared" si="1"/>
        <v>423</v>
      </c>
      <c r="AC43" s="48">
        <f t="shared" si="1"/>
        <v>603</v>
      </c>
      <c r="AD43" s="48">
        <f t="shared" si="1"/>
        <v>0</v>
      </c>
      <c r="AE43" s="48">
        <f t="shared" si="1"/>
        <v>219</v>
      </c>
      <c r="AF43" s="48">
        <f t="shared" si="1"/>
        <v>0</v>
      </c>
      <c r="AG43" s="48">
        <f t="shared" si="1"/>
        <v>1420</v>
      </c>
      <c r="AH43" s="48">
        <f t="shared" si="1"/>
        <v>0</v>
      </c>
      <c r="AI43" s="48">
        <f t="shared" si="1"/>
        <v>1157</v>
      </c>
      <c r="AJ43" s="48">
        <f t="shared" si="1"/>
        <v>2214</v>
      </c>
      <c r="AK43" s="48">
        <f t="shared" si="1"/>
        <v>565</v>
      </c>
      <c r="AL43" s="48">
        <f t="shared" si="1"/>
        <v>1282</v>
      </c>
      <c r="AM43" s="48">
        <f t="shared" si="1"/>
        <v>259</v>
      </c>
      <c r="AN43" s="48">
        <f t="shared" si="1"/>
        <v>0</v>
      </c>
      <c r="AO43" s="48">
        <f t="shared" si="1"/>
        <v>0</v>
      </c>
      <c r="AP43" s="48">
        <f t="shared" si="1"/>
        <v>65</v>
      </c>
      <c r="AQ43" s="48"/>
      <c r="AR43" s="48">
        <f t="shared" si="1"/>
        <v>1619</v>
      </c>
      <c r="AS43" s="48">
        <f t="shared" si="1"/>
        <v>0</v>
      </c>
      <c r="AT43" s="48">
        <f t="shared" si="1"/>
        <v>0</v>
      </c>
      <c r="AU43" s="48"/>
      <c r="AV43" s="48"/>
      <c r="AW43" s="48"/>
      <c r="AX43" s="48">
        <f t="shared" si="1"/>
        <v>6269</v>
      </c>
      <c r="AY43" s="48"/>
      <c r="AZ43" s="48">
        <f t="shared" si="1"/>
        <v>0</v>
      </c>
      <c r="BA43" s="48">
        <f t="shared" si="1"/>
        <v>1911</v>
      </c>
      <c r="BB43" s="48">
        <f t="shared" si="1"/>
        <v>5486</v>
      </c>
      <c r="BC43" s="48">
        <f t="shared" si="1"/>
        <v>0</v>
      </c>
      <c r="BD43" s="48">
        <f t="shared" si="1"/>
        <v>3412</v>
      </c>
      <c r="BE43" s="48">
        <f t="shared" si="1"/>
        <v>2122</v>
      </c>
      <c r="BF43" s="48"/>
      <c r="BG43" s="48">
        <f t="shared" si="1"/>
        <v>4586</v>
      </c>
      <c r="BH43" s="48"/>
      <c r="BI43" s="48"/>
      <c r="BJ43" s="48"/>
      <c r="BK43" s="48">
        <f t="shared" si="1"/>
        <v>2973</v>
      </c>
      <c r="BL43" s="48">
        <f t="shared" si="1"/>
        <v>4464</v>
      </c>
      <c r="BM43" s="48">
        <f t="shared" si="1"/>
        <v>1221</v>
      </c>
      <c r="BN43" s="48"/>
      <c r="BO43" s="48">
        <f t="shared" si="1"/>
        <v>3270</v>
      </c>
      <c r="BP43" s="48">
        <f t="shared" ref="BP43:EA43" si="2">SUM(BP6:BP42)</f>
        <v>2551</v>
      </c>
      <c r="BQ43" s="48">
        <f t="shared" si="2"/>
        <v>4128</v>
      </c>
      <c r="BR43" s="48">
        <f t="shared" si="2"/>
        <v>0</v>
      </c>
      <c r="BS43" s="48">
        <f t="shared" si="2"/>
        <v>0</v>
      </c>
      <c r="BT43" s="48">
        <f t="shared" si="2"/>
        <v>0</v>
      </c>
      <c r="BU43" s="48"/>
      <c r="BV43" s="48">
        <f t="shared" si="2"/>
        <v>3440</v>
      </c>
      <c r="BW43" s="48">
        <f t="shared" si="2"/>
        <v>0</v>
      </c>
      <c r="BX43" s="48">
        <f t="shared" si="2"/>
        <v>0</v>
      </c>
      <c r="BY43" s="48">
        <f t="shared" si="2"/>
        <v>0</v>
      </c>
      <c r="BZ43" s="48">
        <f t="shared" si="2"/>
        <v>0</v>
      </c>
      <c r="CA43" s="48">
        <f t="shared" si="2"/>
        <v>0</v>
      </c>
      <c r="CB43" s="48">
        <f t="shared" si="2"/>
        <v>839</v>
      </c>
      <c r="CC43" s="48">
        <f t="shared" si="2"/>
        <v>0</v>
      </c>
      <c r="CD43" s="48">
        <f t="shared" si="2"/>
        <v>0</v>
      </c>
      <c r="CE43" s="48">
        <f t="shared" si="2"/>
        <v>0</v>
      </c>
      <c r="CF43" s="48">
        <f t="shared" si="2"/>
        <v>0</v>
      </c>
      <c r="CG43" s="48">
        <f t="shared" si="2"/>
        <v>0</v>
      </c>
      <c r="CH43" s="48">
        <f t="shared" si="2"/>
        <v>0</v>
      </c>
      <c r="CI43" s="48">
        <f t="shared" si="2"/>
        <v>0</v>
      </c>
      <c r="CJ43" s="48">
        <f t="shared" si="2"/>
        <v>3264</v>
      </c>
      <c r="CK43" s="48">
        <f t="shared" si="2"/>
        <v>0</v>
      </c>
      <c r="CL43" s="48">
        <f t="shared" si="2"/>
        <v>0</v>
      </c>
      <c r="CM43" s="48">
        <f t="shared" si="2"/>
        <v>350</v>
      </c>
      <c r="CN43" s="48">
        <f t="shared" si="2"/>
        <v>0</v>
      </c>
      <c r="CO43" s="48">
        <f t="shared" si="2"/>
        <v>0</v>
      </c>
      <c r="CP43" s="48">
        <f t="shared" si="2"/>
        <v>0</v>
      </c>
      <c r="CQ43" s="48">
        <f t="shared" si="2"/>
        <v>93</v>
      </c>
      <c r="CR43" s="48">
        <f t="shared" si="2"/>
        <v>0</v>
      </c>
      <c r="CS43" s="48">
        <f t="shared" si="2"/>
        <v>174</v>
      </c>
      <c r="CT43" s="48">
        <f t="shared" si="2"/>
        <v>100</v>
      </c>
      <c r="CU43" s="48">
        <f t="shared" si="2"/>
        <v>261</v>
      </c>
      <c r="CV43" s="48">
        <f t="shared" si="2"/>
        <v>0</v>
      </c>
      <c r="CW43" s="48">
        <f t="shared" si="2"/>
        <v>0</v>
      </c>
      <c r="CX43" s="48">
        <f t="shared" si="2"/>
        <v>0</v>
      </c>
      <c r="CY43" s="48">
        <f t="shared" si="2"/>
        <v>141</v>
      </c>
      <c r="CZ43" s="48"/>
      <c r="DA43" s="48"/>
      <c r="DB43" s="48">
        <f t="shared" si="2"/>
        <v>4200</v>
      </c>
      <c r="DC43" s="48"/>
      <c r="DD43" s="48"/>
      <c r="DE43" s="48"/>
      <c r="DF43" s="48"/>
      <c r="DG43" s="48"/>
      <c r="DH43" s="48">
        <f t="shared" si="2"/>
        <v>3</v>
      </c>
      <c r="DI43" s="48">
        <f t="shared" si="2"/>
        <v>0</v>
      </c>
      <c r="DJ43" s="48">
        <f t="shared" si="2"/>
        <v>0</v>
      </c>
      <c r="DK43" s="48">
        <f t="shared" si="2"/>
        <v>0</v>
      </c>
      <c r="DL43" s="48">
        <f t="shared" si="2"/>
        <v>0</v>
      </c>
      <c r="DM43" s="48">
        <f t="shared" si="2"/>
        <v>290</v>
      </c>
      <c r="DN43" s="48">
        <f t="shared" si="2"/>
        <v>0</v>
      </c>
      <c r="DO43" s="48">
        <f t="shared" si="2"/>
        <v>83</v>
      </c>
      <c r="DP43" s="48">
        <f t="shared" si="2"/>
        <v>261</v>
      </c>
      <c r="DQ43" s="48">
        <f t="shared" si="2"/>
        <v>293</v>
      </c>
      <c r="DR43" s="48">
        <f t="shared" si="2"/>
        <v>796</v>
      </c>
      <c r="DS43" s="48">
        <f t="shared" si="2"/>
        <v>2332</v>
      </c>
      <c r="DT43" s="48">
        <f t="shared" si="2"/>
        <v>609</v>
      </c>
      <c r="DU43" s="48">
        <f t="shared" si="2"/>
        <v>1170</v>
      </c>
      <c r="DV43" s="48">
        <f t="shared" si="2"/>
        <v>848</v>
      </c>
      <c r="DW43" s="48">
        <f t="shared" si="2"/>
        <v>803</v>
      </c>
      <c r="DX43" s="48">
        <f t="shared" si="2"/>
        <v>3414</v>
      </c>
      <c r="DY43" s="48">
        <f t="shared" si="2"/>
        <v>2145</v>
      </c>
      <c r="DZ43" s="48">
        <f t="shared" si="2"/>
        <v>879</v>
      </c>
      <c r="EA43" s="48">
        <f t="shared" si="2"/>
        <v>1029</v>
      </c>
      <c r="EB43" s="48">
        <f t="shared" ref="EB43:FH43" si="3">SUM(EB6:EB42)</f>
        <v>1896</v>
      </c>
      <c r="EC43" s="48">
        <f t="shared" si="3"/>
        <v>739</v>
      </c>
      <c r="ED43" s="48">
        <f t="shared" si="3"/>
        <v>1971</v>
      </c>
      <c r="EE43" s="48">
        <f t="shared" si="3"/>
        <v>2780</v>
      </c>
      <c r="EF43" s="48">
        <f t="shared" si="3"/>
        <v>1584</v>
      </c>
      <c r="EG43" s="48">
        <f t="shared" si="3"/>
        <v>976</v>
      </c>
      <c r="EH43" s="48">
        <f t="shared" si="3"/>
        <v>936</v>
      </c>
      <c r="EI43" s="48">
        <f t="shared" si="3"/>
        <v>1062</v>
      </c>
      <c r="EJ43" s="48">
        <f t="shared" si="3"/>
        <v>3212</v>
      </c>
      <c r="EK43" s="48">
        <f t="shared" si="3"/>
        <v>1921</v>
      </c>
      <c r="EL43" s="48">
        <f t="shared" si="3"/>
        <v>661</v>
      </c>
      <c r="EM43" s="48">
        <f t="shared" si="3"/>
        <v>1474</v>
      </c>
      <c r="EN43" s="48">
        <f t="shared" si="3"/>
        <v>1639</v>
      </c>
      <c r="EO43" s="48">
        <f t="shared" si="3"/>
        <v>2291</v>
      </c>
      <c r="EP43" s="48">
        <f t="shared" si="3"/>
        <v>863</v>
      </c>
      <c r="EQ43" s="48">
        <f t="shared" si="3"/>
        <v>644</v>
      </c>
      <c r="ER43" s="48">
        <f t="shared" si="3"/>
        <v>2255</v>
      </c>
      <c r="ES43" s="48">
        <f>SUM(ES6:ES42)</f>
        <v>2333</v>
      </c>
      <c r="ET43" s="48">
        <f t="shared" si="3"/>
        <v>1447</v>
      </c>
      <c r="EU43" s="48">
        <f t="shared" si="3"/>
        <v>1227</v>
      </c>
      <c r="EV43" s="48">
        <f t="shared" si="3"/>
        <v>3547</v>
      </c>
      <c r="EW43" s="48">
        <f t="shared" si="3"/>
        <v>930</v>
      </c>
      <c r="EX43" s="48"/>
      <c r="EY43" s="48">
        <f t="shared" si="3"/>
        <v>1063</v>
      </c>
      <c r="EZ43" s="48">
        <f t="shared" si="3"/>
        <v>1252</v>
      </c>
      <c r="FA43" s="48">
        <f t="shared" si="3"/>
        <v>600</v>
      </c>
      <c r="FB43" s="48">
        <f t="shared" si="3"/>
        <v>125</v>
      </c>
      <c r="FC43" s="48"/>
      <c r="FD43" s="48"/>
      <c r="FE43" s="48">
        <f t="shared" si="3"/>
        <v>125</v>
      </c>
      <c r="FF43" s="48">
        <f t="shared" si="3"/>
        <v>247</v>
      </c>
      <c r="FG43" s="48">
        <f t="shared" si="3"/>
        <v>245</v>
      </c>
      <c r="FH43" s="48">
        <f t="shared" si="3"/>
        <v>85</v>
      </c>
      <c r="FI43" s="48">
        <f t="shared" si="0"/>
        <v>162223</v>
      </c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</row>
    <row r="46" spans="1:182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</row>
  </sheetData>
  <mergeCells count="6">
    <mergeCell ref="FI3:FI5"/>
    <mergeCell ref="B1:M1"/>
    <mergeCell ref="J2:L2"/>
    <mergeCell ref="A3:A5"/>
    <mergeCell ref="B3:B5"/>
    <mergeCell ref="C3:FH3"/>
  </mergeCells>
  <pageMargins left="0" right="0" top="0" bottom="0" header="0" footer="0"/>
  <pageSetup paperSize="9" scale="80" fitToWidth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H164"/>
  <sheetViews>
    <sheetView view="pageBreakPreview" zoomScale="110" zoomScaleNormal="110" zoomScaleSheetLayoutView="110" workbookViewId="0">
      <pane xSplit="2" ySplit="10" topLeftCell="C16" activePane="bottomRight" state="frozen"/>
      <selection pane="topRight" activeCell="C1" sqref="C1"/>
      <selection pane="bottomLeft" activeCell="A11" sqref="A11"/>
      <selection pane="bottomRight" activeCell="I23" sqref="I23:I24"/>
    </sheetView>
  </sheetViews>
  <sheetFormatPr defaultRowHeight="12.75"/>
  <cols>
    <col min="1" max="1" width="9" style="61" customWidth="1"/>
    <col min="2" max="2" width="43.140625" style="61" customWidth="1"/>
    <col min="3" max="3" width="16.5703125" style="61" bestFit="1" customWidth="1"/>
    <col min="4" max="4" width="16.5703125" style="61" customWidth="1"/>
    <col min="5" max="5" width="19.5703125" style="61" customWidth="1"/>
    <col min="6" max="6" width="19.7109375" style="61" customWidth="1"/>
    <col min="7" max="7" width="16.5703125" style="61" customWidth="1"/>
    <col min="8" max="8" width="19.28515625" style="61" customWidth="1"/>
    <col min="9" max="16384" width="9.140625" style="61"/>
  </cols>
  <sheetData>
    <row r="1" spans="1:8">
      <c r="D1" s="93"/>
      <c r="E1" s="92"/>
      <c r="F1" s="92"/>
    </row>
    <row r="2" spans="1:8" s="1" customFormat="1" ht="57.75" customHeight="1">
      <c r="A2" s="100" t="s">
        <v>473</v>
      </c>
      <c r="B2" s="100"/>
      <c r="C2" s="100"/>
      <c r="D2" s="100"/>
      <c r="E2" s="100"/>
      <c r="F2" s="100"/>
      <c r="G2" s="100"/>
      <c r="H2" s="100"/>
    </row>
    <row r="4" spans="1:8">
      <c r="G4" s="150" t="s">
        <v>484</v>
      </c>
      <c r="H4" s="150"/>
    </row>
    <row r="5" spans="1:8">
      <c r="C5" s="151"/>
      <c r="D5" s="151"/>
      <c r="E5" s="151"/>
      <c r="F5" s="151"/>
      <c r="G5" s="151"/>
      <c r="H5" s="151"/>
    </row>
    <row r="6" spans="1:8" ht="16.5" customHeight="1">
      <c r="A6" s="152" t="s">
        <v>4</v>
      </c>
      <c r="B6" s="152" t="s">
        <v>5</v>
      </c>
      <c r="C6" s="155" t="s">
        <v>474</v>
      </c>
      <c r="D6" s="155"/>
      <c r="E6" s="155"/>
      <c r="F6" s="155"/>
      <c r="G6" s="155"/>
      <c r="H6" s="155"/>
    </row>
    <row r="7" spans="1:8" ht="21.75" customHeight="1">
      <c r="A7" s="153"/>
      <c r="B7" s="153"/>
      <c r="C7" s="145" t="s">
        <v>11</v>
      </c>
      <c r="D7" s="146" t="s">
        <v>475</v>
      </c>
      <c r="E7" s="147"/>
      <c r="F7" s="148"/>
      <c r="G7" s="149" t="s">
        <v>476</v>
      </c>
      <c r="H7" s="149"/>
    </row>
    <row r="8" spans="1:8" ht="12.75" customHeight="1">
      <c r="A8" s="153"/>
      <c r="B8" s="153"/>
      <c r="C8" s="145"/>
      <c r="D8" s="156" t="s">
        <v>477</v>
      </c>
      <c r="E8" s="156" t="s">
        <v>478</v>
      </c>
      <c r="F8" s="157" t="s">
        <v>479</v>
      </c>
      <c r="G8" s="156" t="s">
        <v>480</v>
      </c>
      <c r="H8" s="156" t="s">
        <v>481</v>
      </c>
    </row>
    <row r="9" spans="1:8" ht="75" customHeight="1">
      <c r="A9" s="154"/>
      <c r="B9" s="154"/>
      <c r="C9" s="145"/>
      <c r="D9" s="156"/>
      <c r="E9" s="156"/>
      <c r="F9" s="158"/>
      <c r="G9" s="156"/>
      <c r="H9" s="156"/>
    </row>
    <row r="10" spans="1:8" ht="12.7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15">
      <c r="A11" s="6">
        <v>1</v>
      </c>
      <c r="B11" s="7" t="s">
        <v>25</v>
      </c>
      <c r="C11" s="52">
        <f>D11+E11+F11</f>
        <v>1457379002</v>
      </c>
      <c r="D11" s="52">
        <v>880593631</v>
      </c>
      <c r="E11" s="52">
        <v>359534792</v>
      </c>
      <c r="F11" s="52">
        <v>217250579</v>
      </c>
      <c r="G11" s="52">
        <v>0</v>
      </c>
      <c r="H11" s="52">
        <v>0</v>
      </c>
    </row>
    <row r="12" spans="1:8" ht="15">
      <c r="A12" s="6">
        <v>2</v>
      </c>
      <c r="B12" s="7" t="s">
        <v>26</v>
      </c>
      <c r="C12" s="52">
        <f t="shared" ref="C12:C75" si="0">D12+E12+F12</f>
        <v>527089277</v>
      </c>
      <c r="D12" s="52">
        <v>214982693</v>
      </c>
      <c r="E12" s="52">
        <v>219876245</v>
      </c>
      <c r="F12" s="52">
        <v>92230339</v>
      </c>
      <c r="G12" s="52">
        <v>0</v>
      </c>
      <c r="H12" s="52">
        <v>0</v>
      </c>
    </row>
    <row r="13" spans="1:8" ht="15">
      <c r="A13" s="6">
        <v>4</v>
      </c>
      <c r="B13" s="7" t="s">
        <v>27</v>
      </c>
      <c r="C13" s="52">
        <f t="shared" si="0"/>
        <v>105282226</v>
      </c>
      <c r="D13" s="52">
        <v>83791003</v>
      </c>
      <c r="E13" s="52">
        <v>8445352</v>
      </c>
      <c r="F13" s="52">
        <v>13045871</v>
      </c>
      <c r="G13" s="52">
        <v>0</v>
      </c>
      <c r="H13" s="52">
        <v>18952781</v>
      </c>
    </row>
    <row r="14" spans="1:8" ht="15">
      <c r="A14" s="6">
        <v>6</v>
      </c>
      <c r="B14" s="7" t="s">
        <v>28</v>
      </c>
      <c r="C14" s="52">
        <f t="shared" si="0"/>
        <v>88903468</v>
      </c>
      <c r="D14" s="52">
        <v>61473085</v>
      </c>
      <c r="E14" s="52">
        <v>10186435</v>
      </c>
      <c r="F14" s="52">
        <v>17243948</v>
      </c>
      <c r="G14" s="52">
        <v>0</v>
      </c>
      <c r="H14" s="52">
        <v>0</v>
      </c>
    </row>
    <row r="15" spans="1:8" ht="15">
      <c r="A15" s="6">
        <v>9</v>
      </c>
      <c r="B15" s="7" t="s">
        <v>29</v>
      </c>
      <c r="C15" s="52">
        <f t="shared" si="0"/>
        <v>153444103</v>
      </c>
      <c r="D15" s="52">
        <v>73567312</v>
      </c>
      <c r="E15" s="52">
        <v>51597691</v>
      </c>
      <c r="F15" s="52">
        <v>28279100</v>
      </c>
      <c r="G15" s="52">
        <v>0</v>
      </c>
      <c r="H15" s="52">
        <v>0</v>
      </c>
    </row>
    <row r="16" spans="1:8" ht="15">
      <c r="A16" s="6">
        <v>33</v>
      </c>
      <c r="B16" s="7" t="s">
        <v>30</v>
      </c>
      <c r="C16" s="52">
        <f t="shared" si="0"/>
        <v>919288399</v>
      </c>
      <c r="D16" s="52">
        <v>816135464</v>
      </c>
      <c r="E16" s="52">
        <v>44367220</v>
      </c>
      <c r="F16" s="52">
        <v>58785715</v>
      </c>
      <c r="G16" s="52">
        <v>901961733</v>
      </c>
      <c r="H16" s="52">
        <v>0</v>
      </c>
    </row>
    <row r="17" spans="1:8" ht="15" customHeight="1">
      <c r="A17" s="6">
        <v>100</v>
      </c>
      <c r="B17" s="7" t="s">
        <v>31</v>
      </c>
      <c r="C17" s="52">
        <f t="shared" si="0"/>
        <v>1742979093</v>
      </c>
      <c r="D17" s="52">
        <v>1008670147</v>
      </c>
      <c r="E17" s="52">
        <v>536121022</v>
      </c>
      <c r="F17" s="52">
        <v>198187924</v>
      </c>
      <c r="G17" s="52">
        <v>0</v>
      </c>
      <c r="H17" s="52">
        <v>0</v>
      </c>
    </row>
    <row r="18" spans="1:8" ht="15">
      <c r="A18" s="6">
        <v>103</v>
      </c>
      <c r="B18" s="7" t="s">
        <v>32</v>
      </c>
      <c r="C18" s="52">
        <f t="shared" si="0"/>
        <v>499605246</v>
      </c>
      <c r="D18" s="52">
        <v>340185036</v>
      </c>
      <c r="E18" s="52">
        <v>123570217</v>
      </c>
      <c r="F18" s="52">
        <v>35849993</v>
      </c>
      <c r="G18" s="52">
        <v>0</v>
      </c>
      <c r="H18" s="52">
        <v>101247286</v>
      </c>
    </row>
    <row r="19" spans="1:8" ht="15">
      <c r="A19" s="6">
        <v>104</v>
      </c>
      <c r="B19" s="7" t="s">
        <v>33</v>
      </c>
      <c r="C19" s="52">
        <f t="shared" si="0"/>
        <v>269484041</v>
      </c>
      <c r="D19" s="52">
        <v>211285324</v>
      </c>
      <c r="E19" s="52">
        <v>33577048</v>
      </c>
      <c r="F19" s="52">
        <v>24621669</v>
      </c>
      <c r="G19" s="52">
        <v>0</v>
      </c>
      <c r="H19" s="52">
        <v>92615723</v>
      </c>
    </row>
    <row r="20" spans="1:8" ht="15">
      <c r="A20" s="6">
        <v>105</v>
      </c>
      <c r="B20" s="7" t="s">
        <v>34</v>
      </c>
      <c r="C20" s="94">
        <f t="shared" si="0"/>
        <v>147587062</v>
      </c>
      <c r="D20" s="94">
        <v>125449275</v>
      </c>
      <c r="E20" s="94">
        <v>11295471</v>
      </c>
      <c r="F20" s="94">
        <v>10842316</v>
      </c>
      <c r="G20" s="94">
        <v>0</v>
      </c>
      <c r="H20" s="52">
        <v>53938977</v>
      </c>
    </row>
    <row r="21" spans="1:8" ht="14.25" customHeight="1">
      <c r="A21" s="6">
        <v>110</v>
      </c>
      <c r="B21" s="7" t="s">
        <v>35</v>
      </c>
      <c r="C21" s="96">
        <f t="shared" si="0"/>
        <v>110441703</v>
      </c>
      <c r="D21" s="97">
        <v>75983341</v>
      </c>
      <c r="E21" s="97">
        <v>22328562</v>
      </c>
      <c r="F21" s="97">
        <v>12129800</v>
      </c>
      <c r="G21" s="96">
        <v>0</v>
      </c>
      <c r="H21" s="52">
        <v>0</v>
      </c>
    </row>
    <row r="22" spans="1:8" ht="15">
      <c r="A22" s="6">
        <v>111</v>
      </c>
      <c r="B22" s="7" t="s">
        <v>36</v>
      </c>
      <c r="C22" s="95">
        <f t="shared" si="0"/>
        <v>258929922</v>
      </c>
      <c r="D22" s="95">
        <v>173490577</v>
      </c>
      <c r="E22" s="95">
        <v>55943391</v>
      </c>
      <c r="F22" s="95">
        <v>29495954</v>
      </c>
      <c r="G22" s="95">
        <v>0</v>
      </c>
      <c r="H22" s="52">
        <v>0</v>
      </c>
    </row>
    <row r="23" spans="1:8" ht="15">
      <c r="A23" s="6">
        <v>112</v>
      </c>
      <c r="B23" s="7" t="s">
        <v>37</v>
      </c>
      <c r="C23" s="52">
        <f t="shared" si="0"/>
        <v>154585255</v>
      </c>
      <c r="D23" s="52">
        <v>124474289</v>
      </c>
      <c r="E23" s="52">
        <v>16673644</v>
      </c>
      <c r="F23" s="52">
        <v>13437322</v>
      </c>
      <c r="G23" s="52">
        <v>0</v>
      </c>
      <c r="H23" s="52">
        <v>64082715</v>
      </c>
    </row>
    <row r="24" spans="1:8" ht="15">
      <c r="A24" s="6">
        <v>115</v>
      </c>
      <c r="B24" s="7" t="s">
        <v>38</v>
      </c>
      <c r="C24" s="52">
        <f t="shared" si="0"/>
        <v>332091439</v>
      </c>
      <c r="D24" s="52">
        <v>248419052</v>
      </c>
      <c r="E24" s="52">
        <v>43074652</v>
      </c>
      <c r="F24" s="52">
        <v>40597735</v>
      </c>
      <c r="G24" s="52">
        <v>0</v>
      </c>
      <c r="H24" s="52">
        <v>30517019</v>
      </c>
    </row>
    <row r="25" spans="1:8" ht="15">
      <c r="A25" s="6">
        <v>116</v>
      </c>
      <c r="B25" s="7" t="s">
        <v>39</v>
      </c>
      <c r="C25" s="52">
        <f t="shared" si="0"/>
        <v>167561043</v>
      </c>
      <c r="D25" s="52">
        <v>139944202</v>
      </c>
      <c r="E25" s="52">
        <v>8033308</v>
      </c>
      <c r="F25" s="52">
        <v>19583533</v>
      </c>
      <c r="G25" s="52">
        <v>0</v>
      </c>
      <c r="H25" s="52">
        <v>110377795</v>
      </c>
    </row>
    <row r="26" spans="1:8" ht="30">
      <c r="A26" s="6">
        <v>120</v>
      </c>
      <c r="B26" s="7" t="s">
        <v>40</v>
      </c>
      <c r="C26" s="52">
        <f t="shared" si="0"/>
        <v>267775723</v>
      </c>
      <c r="D26" s="52">
        <v>206885678</v>
      </c>
      <c r="E26" s="52">
        <v>31574608</v>
      </c>
      <c r="F26" s="52">
        <v>29315437</v>
      </c>
      <c r="G26" s="52">
        <v>0</v>
      </c>
      <c r="H26" s="52">
        <v>77934122</v>
      </c>
    </row>
    <row r="27" spans="1:8" ht="15">
      <c r="A27" s="6">
        <v>121</v>
      </c>
      <c r="B27" s="7" t="s">
        <v>41</v>
      </c>
      <c r="C27" s="52">
        <f t="shared" si="0"/>
        <v>242600488</v>
      </c>
      <c r="D27" s="52">
        <v>166435872</v>
      </c>
      <c r="E27" s="52">
        <v>50206093</v>
      </c>
      <c r="F27" s="52">
        <v>25958523</v>
      </c>
      <c r="G27" s="52">
        <v>0</v>
      </c>
      <c r="H27" s="52">
        <v>0</v>
      </c>
    </row>
    <row r="28" spans="1:8" ht="15">
      <c r="A28" s="6">
        <v>123</v>
      </c>
      <c r="B28" s="7" t="s">
        <v>42</v>
      </c>
      <c r="C28" s="52">
        <f t="shared" si="0"/>
        <v>535025547</v>
      </c>
      <c r="D28" s="52">
        <v>376158062</v>
      </c>
      <c r="E28" s="52">
        <v>102227628</v>
      </c>
      <c r="F28" s="52">
        <v>56639857</v>
      </c>
      <c r="G28" s="52">
        <v>0</v>
      </c>
      <c r="H28" s="52">
        <v>70148927</v>
      </c>
    </row>
    <row r="29" spans="1:8" ht="15">
      <c r="A29" s="6">
        <v>125</v>
      </c>
      <c r="B29" s="7" t="s">
        <v>43</v>
      </c>
      <c r="C29" s="52">
        <f t="shared" si="0"/>
        <v>650088197</v>
      </c>
      <c r="D29" s="52">
        <v>460426660</v>
      </c>
      <c r="E29" s="52">
        <v>119871470</v>
      </c>
      <c r="F29" s="52">
        <v>69790067</v>
      </c>
      <c r="G29" s="52">
        <v>0</v>
      </c>
      <c r="H29" s="52">
        <v>7001835</v>
      </c>
    </row>
    <row r="30" spans="1:8" ht="15">
      <c r="A30" s="6">
        <v>126</v>
      </c>
      <c r="B30" s="7" t="s">
        <v>44</v>
      </c>
      <c r="C30" s="52">
        <f t="shared" si="0"/>
        <v>488590341</v>
      </c>
      <c r="D30" s="52">
        <v>349344096</v>
      </c>
      <c r="E30" s="52">
        <v>102766518</v>
      </c>
      <c r="F30" s="52">
        <v>36479727</v>
      </c>
      <c r="G30" s="52">
        <v>0</v>
      </c>
      <c r="H30" s="52">
        <v>0</v>
      </c>
    </row>
    <row r="31" spans="1:8" ht="15">
      <c r="A31" s="6">
        <v>130</v>
      </c>
      <c r="B31" s="7" t="s">
        <v>45</v>
      </c>
      <c r="C31" s="52">
        <f t="shared" si="0"/>
        <v>260217438</v>
      </c>
      <c r="D31" s="52">
        <v>229561934</v>
      </c>
      <c r="E31" s="52">
        <v>6515868</v>
      </c>
      <c r="F31" s="52">
        <v>24139636</v>
      </c>
      <c r="G31" s="52">
        <v>0</v>
      </c>
      <c r="H31" s="52">
        <v>149026039</v>
      </c>
    </row>
    <row r="32" spans="1:8" ht="15">
      <c r="A32" s="6">
        <v>131</v>
      </c>
      <c r="B32" s="7" t="s">
        <v>46</v>
      </c>
      <c r="C32" s="52">
        <f t="shared" si="0"/>
        <v>239216055</v>
      </c>
      <c r="D32" s="52">
        <v>188624302</v>
      </c>
      <c r="E32" s="52">
        <v>30900908</v>
      </c>
      <c r="F32" s="52">
        <v>19690845</v>
      </c>
      <c r="G32" s="52">
        <v>0</v>
      </c>
      <c r="H32" s="52">
        <v>82865959</v>
      </c>
    </row>
    <row r="33" spans="1:8" ht="15">
      <c r="A33" s="6">
        <v>134</v>
      </c>
      <c r="B33" s="7" t="s">
        <v>47</v>
      </c>
      <c r="C33" s="52">
        <f t="shared" si="0"/>
        <v>387902391</v>
      </c>
      <c r="D33" s="52">
        <v>274443251</v>
      </c>
      <c r="E33" s="52">
        <v>72945867</v>
      </c>
      <c r="F33" s="52">
        <v>40513273</v>
      </c>
      <c r="G33" s="52">
        <v>0</v>
      </c>
      <c r="H33" s="52">
        <v>0</v>
      </c>
    </row>
    <row r="34" spans="1:8" ht="15">
      <c r="A34" s="6">
        <v>135</v>
      </c>
      <c r="B34" s="7" t="s">
        <v>48</v>
      </c>
      <c r="C34" s="52">
        <f t="shared" si="0"/>
        <v>179703023</v>
      </c>
      <c r="D34" s="52">
        <v>146663279</v>
      </c>
      <c r="E34" s="52">
        <v>17953612</v>
      </c>
      <c r="F34" s="52">
        <v>15086132</v>
      </c>
      <c r="G34" s="52">
        <v>0</v>
      </c>
      <c r="H34" s="52">
        <v>79708625</v>
      </c>
    </row>
    <row r="35" spans="1:8" ht="15">
      <c r="A35" s="6">
        <v>140</v>
      </c>
      <c r="B35" s="7" t="s">
        <v>49</v>
      </c>
      <c r="C35" s="52">
        <f t="shared" si="0"/>
        <v>664578735</v>
      </c>
      <c r="D35" s="52">
        <v>473708354</v>
      </c>
      <c r="E35" s="52">
        <v>98430209</v>
      </c>
      <c r="F35" s="52">
        <v>92440172</v>
      </c>
      <c r="G35" s="52">
        <v>0</v>
      </c>
      <c r="H35" s="52">
        <v>97102328</v>
      </c>
    </row>
    <row r="36" spans="1:8" ht="15" hidden="1">
      <c r="A36" s="6">
        <v>142</v>
      </c>
      <c r="B36" s="7" t="s">
        <v>50</v>
      </c>
      <c r="C36" s="52">
        <f t="shared" si="0"/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</row>
    <row r="37" spans="1:8" ht="15">
      <c r="A37" s="6">
        <v>143</v>
      </c>
      <c r="B37" s="7" t="s">
        <v>51</v>
      </c>
      <c r="C37" s="52">
        <f t="shared" si="0"/>
        <v>93279959</v>
      </c>
      <c r="D37" s="52">
        <v>45212158</v>
      </c>
      <c r="E37" s="52">
        <v>28095342</v>
      </c>
      <c r="F37" s="52">
        <v>19972459</v>
      </c>
      <c r="G37" s="52">
        <v>0</v>
      </c>
      <c r="H37" s="52">
        <v>11230236</v>
      </c>
    </row>
    <row r="38" spans="1:8" ht="30">
      <c r="A38" s="6">
        <v>145</v>
      </c>
      <c r="B38" s="7" t="s">
        <v>52</v>
      </c>
      <c r="C38" s="52">
        <f t="shared" si="0"/>
        <v>82382606</v>
      </c>
      <c r="D38" s="52">
        <v>47781911</v>
      </c>
      <c r="E38" s="52">
        <v>23856944</v>
      </c>
      <c r="F38" s="52">
        <v>10743751</v>
      </c>
      <c r="G38" s="52">
        <v>0</v>
      </c>
      <c r="H38" s="52">
        <v>20999775</v>
      </c>
    </row>
    <row r="39" spans="1:8" ht="30">
      <c r="A39" s="6">
        <v>147</v>
      </c>
      <c r="B39" s="7" t="s">
        <v>53</v>
      </c>
      <c r="C39" s="52">
        <f t="shared" si="0"/>
        <v>490905750</v>
      </c>
      <c r="D39" s="52">
        <v>88363036</v>
      </c>
      <c r="E39" s="52">
        <v>342078767</v>
      </c>
      <c r="F39" s="52">
        <v>60463947</v>
      </c>
      <c r="G39" s="52">
        <v>0</v>
      </c>
      <c r="H39" s="52">
        <v>0</v>
      </c>
    </row>
    <row r="40" spans="1:8" ht="15">
      <c r="A40" s="6">
        <v>150</v>
      </c>
      <c r="B40" s="7" t="s">
        <v>54</v>
      </c>
      <c r="C40" s="52">
        <f t="shared" si="0"/>
        <v>245316674</v>
      </c>
      <c r="D40" s="52">
        <v>142107627</v>
      </c>
      <c r="E40" s="52">
        <v>69606102</v>
      </c>
      <c r="F40" s="52">
        <v>33602945</v>
      </c>
      <c r="G40" s="52">
        <v>0</v>
      </c>
      <c r="H40" s="52">
        <v>7009193</v>
      </c>
    </row>
    <row r="41" spans="1:8" ht="30">
      <c r="A41" s="6">
        <v>152</v>
      </c>
      <c r="B41" s="7" t="s">
        <v>55</v>
      </c>
      <c r="C41" s="52">
        <f t="shared" si="0"/>
        <v>18899463</v>
      </c>
      <c r="D41" s="52">
        <v>13418619</v>
      </c>
      <c r="E41" s="52">
        <v>3212907</v>
      </c>
      <c r="F41" s="52">
        <v>2267937</v>
      </c>
      <c r="G41" s="52">
        <v>0</v>
      </c>
      <c r="H41" s="52">
        <v>0</v>
      </c>
    </row>
    <row r="42" spans="1:8" ht="15">
      <c r="A42" s="6">
        <v>160</v>
      </c>
      <c r="B42" s="7" t="s">
        <v>56</v>
      </c>
      <c r="C42" s="52">
        <f t="shared" si="0"/>
        <v>208178088</v>
      </c>
      <c r="D42" s="52">
        <v>185131695</v>
      </c>
      <c r="E42" s="52">
        <v>6693830</v>
      </c>
      <c r="F42" s="52">
        <v>16352563</v>
      </c>
      <c r="G42" s="52">
        <v>0</v>
      </c>
      <c r="H42" s="52">
        <v>105924071</v>
      </c>
    </row>
    <row r="43" spans="1:8" ht="30">
      <c r="A43" s="6">
        <v>170</v>
      </c>
      <c r="B43" s="7" t="s">
        <v>57</v>
      </c>
      <c r="C43" s="52">
        <f t="shared" si="0"/>
        <v>100525556</v>
      </c>
      <c r="D43" s="52">
        <v>35763944</v>
      </c>
      <c r="E43" s="52">
        <v>59561334</v>
      </c>
      <c r="F43" s="52">
        <v>5200278</v>
      </c>
      <c r="G43" s="52">
        <v>0</v>
      </c>
      <c r="H43" s="52">
        <v>0</v>
      </c>
    </row>
    <row r="44" spans="1:8" ht="15">
      <c r="A44" s="6">
        <v>171</v>
      </c>
      <c r="B44" s="7" t="s">
        <v>58</v>
      </c>
      <c r="C44" s="52">
        <f t="shared" si="0"/>
        <v>128369049</v>
      </c>
      <c r="D44" s="52">
        <v>87203603</v>
      </c>
      <c r="E44" s="52">
        <v>16609194</v>
      </c>
      <c r="F44" s="52">
        <v>24556252</v>
      </c>
      <c r="G44" s="52">
        <v>0</v>
      </c>
      <c r="H44" s="52">
        <v>0</v>
      </c>
    </row>
    <row r="45" spans="1:8" ht="15">
      <c r="A45" s="6">
        <v>180</v>
      </c>
      <c r="B45" s="7" t="s">
        <v>59</v>
      </c>
      <c r="C45" s="52">
        <f t="shared" si="0"/>
        <v>364883362</v>
      </c>
      <c r="D45" s="52">
        <v>212878366</v>
      </c>
      <c r="E45" s="52">
        <v>98692764</v>
      </c>
      <c r="F45" s="52">
        <v>53312232</v>
      </c>
      <c r="G45" s="52">
        <v>0</v>
      </c>
      <c r="H45" s="52">
        <v>0</v>
      </c>
    </row>
    <row r="46" spans="1:8" ht="15">
      <c r="A46" s="6">
        <v>182</v>
      </c>
      <c r="B46" s="7" t="s">
        <v>60</v>
      </c>
      <c r="C46" s="52">
        <f t="shared" si="0"/>
        <v>106135114</v>
      </c>
      <c r="D46" s="52">
        <v>73448204</v>
      </c>
      <c r="E46" s="52">
        <v>19467530</v>
      </c>
      <c r="F46" s="52">
        <v>13219380</v>
      </c>
      <c r="G46" s="52">
        <v>0</v>
      </c>
      <c r="H46" s="52">
        <v>0</v>
      </c>
    </row>
    <row r="47" spans="1:8" ht="15">
      <c r="A47" s="6">
        <v>186</v>
      </c>
      <c r="B47" s="7" t="s">
        <v>61</v>
      </c>
      <c r="C47" s="52">
        <f t="shared" si="0"/>
        <v>203002372</v>
      </c>
      <c r="D47" s="52">
        <v>121442813</v>
      </c>
      <c r="E47" s="52">
        <v>50063294</v>
      </c>
      <c r="F47" s="52">
        <v>31496265</v>
      </c>
      <c r="G47" s="52">
        <v>0</v>
      </c>
      <c r="H47" s="52">
        <v>0</v>
      </c>
    </row>
    <row r="48" spans="1:8" ht="15">
      <c r="A48" s="6">
        <v>187</v>
      </c>
      <c r="B48" s="7" t="s">
        <v>62</v>
      </c>
      <c r="C48" s="52">
        <f t="shared" si="0"/>
        <v>144461342</v>
      </c>
      <c r="D48" s="52">
        <v>91207390</v>
      </c>
      <c r="E48" s="52">
        <v>32091002</v>
      </c>
      <c r="F48" s="52">
        <v>21162950</v>
      </c>
      <c r="G48" s="52">
        <v>0</v>
      </c>
      <c r="H48" s="52">
        <v>0</v>
      </c>
    </row>
    <row r="49" spans="1:8" ht="15">
      <c r="A49" s="6">
        <v>190</v>
      </c>
      <c r="B49" s="7" t="s">
        <v>63</v>
      </c>
      <c r="C49" s="52">
        <f t="shared" si="0"/>
        <v>6314210</v>
      </c>
      <c r="D49" s="52">
        <v>3283390</v>
      </c>
      <c r="E49" s="52">
        <v>1997852</v>
      </c>
      <c r="F49" s="52">
        <v>1032968</v>
      </c>
      <c r="G49" s="52">
        <v>0</v>
      </c>
      <c r="H49" s="52">
        <v>0</v>
      </c>
    </row>
    <row r="50" spans="1:8" ht="15">
      <c r="A50" s="6">
        <v>200</v>
      </c>
      <c r="B50" s="7" t="s">
        <v>64</v>
      </c>
      <c r="C50" s="52">
        <f t="shared" si="0"/>
        <v>10657916</v>
      </c>
      <c r="D50" s="52">
        <v>9460154</v>
      </c>
      <c r="E50" s="52">
        <v>162052</v>
      </c>
      <c r="F50" s="52">
        <v>1035710</v>
      </c>
      <c r="G50" s="52">
        <v>0</v>
      </c>
      <c r="H50" s="52">
        <v>0</v>
      </c>
    </row>
    <row r="51" spans="1:8" ht="15">
      <c r="A51" s="6">
        <v>201</v>
      </c>
      <c r="B51" s="7" t="s">
        <v>65</v>
      </c>
      <c r="C51" s="52">
        <f t="shared" si="0"/>
        <v>41718684</v>
      </c>
      <c r="D51" s="52">
        <v>33233608</v>
      </c>
      <c r="E51" s="52">
        <v>6241195</v>
      </c>
      <c r="F51" s="52">
        <v>2243881</v>
      </c>
      <c r="G51" s="52">
        <v>0</v>
      </c>
      <c r="H51" s="52">
        <v>0</v>
      </c>
    </row>
    <row r="52" spans="1:8" ht="15">
      <c r="A52" s="6">
        <v>204</v>
      </c>
      <c r="B52" s="7" t="s">
        <v>66</v>
      </c>
      <c r="C52" s="52">
        <f t="shared" si="0"/>
        <v>150349043</v>
      </c>
      <c r="D52" s="52">
        <v>125787468</v>
      </c>
      <c r="E52" s="52">
        <v>13212991</v>
      </c>
      <c r="F52" s="52">
        <v>11348584</v>
      </c>
      <c r="G52" s="52">
        <v>0</v>
      </c>
      <c r="H52" s="52">
        <v>112660322</v>
      </c>
    </row>
    <row r="53" spans="1:8" ht="15">
      <c r="A53" s="6">
        <v>205</v>
      </c>
      <c r="B53" s="7" t="s">
        <v>67</v>
      </c>
      <c r="C53" s="52">
        <f t="shared" si="0"/>
        <v>25716658</v>
      </c>
      <c r="D53" s="52">
        <v>21550346</v>
      </c>
      <c r="E53" s="52">
        <v>3218337</v>
      </c>
      <c r="F53" s="52">
        <v>947975</v>
      </c>
      <c r="G53" s="52">
        <v>0</v>
      </c>
      <c r="H53" s="52">
        <v>0</v>
      </c>
    </row>
    <row r="54" spans="1:8" ht="15">
      <c r="A54" s="6">
        <v>211</v>
      </c>
      <c r="B54" s="7" t="s">
        <v>68</v>
      </c>
      <c r="C54" s="52">
        <f t="shared" si="0"/>
        <v>31558639</v>
      </c>
      <c r="D54" s="52">
        <v>26193671</v>
      </c>
      <c r="E54" s="52">
        <v>3471451</v>
      </c>
      <c r="F54" s="52">
        <v>1893517</v>
      </c>
      <c r="G54" s="52">
        <v>0</v>
      </c>
      <c r="H54" s="52">
        <v>0</v>
      </c>
    </row>
    <row r="55" spans="1:8" ht="15">
      <c r="A55" s="6">
        <v>214</v>
      </c>
      <c r="B55" s="7" t="s">
        <v>69</v>
      </c>
      <c r="C55" s="52">
        <f t="shared" si="0"/>
        <v>44049499</v>
      </c>
      <c r="D55" s="52">
        <v>37352099</v>
      </c>
      <c r="E55" s="52">
        <v>4737688</v>
      </c>
      <c r="F55" s="52">
        <v>1959712</v>
      </c>
      <c r="G55" s="52">
        <v>0</v>
      </c>
      <c r="H55" s="52">
        <v>0</v>
      </c>
    </row>
    <row r="56" spans="1:8" ht="15">
      <c r="A56" s="6">
        <v>217</v>
      </c>
      <c r="B56" s="7" t="s">
        <v>70</v>
      </c>
      <c r="C56" s="52">
        <f t="shared" si="0"/>
        <v>426281101</v>
      </c>
      <c r="D56" s="52">
        <v>370350543</v>
      </c>
      <c r="E56" s="52">
        <v>18427239</v>
      </c>
      <c r="F56" s="52">
        <v>37503319</v>
      </c>
      <c r="G56" s="52">
        <v>0</v>
      </c>
      <c r="H56" s="52">
        <v>293879700</v>
      </c>
    </row>
    <row r="57" spans="1:8" ht="15">
      <c r="A57" s="6">
        <v>223</v>
      </c>
      <c r="B57" s="7" t="s">
        <v>71</v>
      </c>
      <c r="C57" s="52">
        <f t="shared" si="0"/>
        <v>51797644</v>
      </c>
      <c r="D57" s="52">
        <v>44932338</v>
      </c>
      <c r="E57" s="52">
        <v>4002272</v>
      </c>
      <c r="F57" s="52">
        <v>2863034</v>
      </c>
      <c r="G57" s="52">
        <v>0</v>
      </c>
      <c r="H57" s="52">
        <v>0</v>
      </c>
    </row>
    <row r="58" spans="1:8" ht="15">
      <c r="A58" s="6">
        <v>225</v>
      </c>
      <c r="B58" s="7" t="s">
        <v>72</v>
      </c>
      <c r="C58" s="52">
        <f t="shared" si="0"/>
        <v>107932848</v>
      </c>
      <c r="D58" s="52">
        <v>90271791</v>
      </c>
      <c r="E58" s="52">
        <v>9699504</v>
      </c>
      <c r="F58" s="52">
        <v>7961553</v>
      </c>
      <c r="G58" s="52">
        <v>0</v>
      </c>
      <c r="H58" s="52">
        <v>62025973</v>
      </c>
    </row>
    <row r="59" spans="1:8" ht="15">
      <c r="A59" s="6">
        <v>230</v>
      </c>
      <c r="B59" s="7" t="s">
        <v>73</v>
      </c>
      <c r="C59" s="52">
        <f t="shared" si="0"/>
        <v>305884088</v>
      </c>
      <c r="D59" s="52">
        <v>253394138</v>
      </c>
      <c r="E59" s="52">
        <v>26084620</v>
      </c>
      <c r="F59" s="52">
        <v>26405330</v>
      </c>
      <c r="G59" s="52">
        <v>0</v>
      </c>
      <c r="H59" s="52">
        <v>183095730</v>
      </c>
    </row>
    <row r="60" spans="1:8" ht="15">
      <c r="A60" s="6">
        <v>231</v>
      </c>
      <c r="B60" s="7" t="s">
        <v>74</v>
      </c>
      <c r="C60" s="52">
        <f t="shared" si="0"/>
        <v>35246032</v>
      </c>
      <c r="D60" s="52">
        <v>29717997</v>
      </c>
      <c r="E60" s="52">
        <v>3206674</v>
      </c>
      <c r="F60" s="52">
        <v>2321361</v>
      </c>
      <c r="G60" s="52">
        <v>0</v>
      </c>
      <c r="H60" s="52">
        <v>0</v>
      </c>
    </row>
    <row r="61" spans="1:8" ht="15">
      <c r="A61" s="6">
        <v>233</v>
      </c>
      <c r="B61" s="7" t="s">
        <v>75</v>
      </c>
      <c r="C61" s="52">
        <f t="shared" si="0"/>
        <v>247869790</v>
      </c>
      <c r="D61" s="52">
        <v>216168890</v>
      </c>
      <c r="E61" s="52">
        <v>16463506</v>
      </c>
      <c r="F61" s="52">
        <v>15237394</v>
      </c>
      <c r="G61" s="52">
        <v>0</v>
      </c>
      <c r="H61" s="52">
        <v>141542206</v>
      </c>
    </row>
    <row r="62" spans="1:8" ht="15">
      <c r="A62" s="6">
        <v>234</v>
      </c>
      <c r="B62" s="7" t="s">
        <v>76</v>
      </c>
      <c r="C62" s="52">
        <f t="shared" si="0"/>
        <v>220824551</v>
      </c>
      <c r="D62" s="52">
        <v>203999115</v>
      </c>
      <c r="E62" s="52">
        <v>1570185</v>
      </c>
      <c r="F62" s="52">
        <v>15255251</v>
      </c>
      <c r="G62" s="52">
        <v>0</v>
      </c>
      <c r="H62" s="52">
        <v>162772521</v>
      </c>
    </row>
    <row r="63" spans="1:8" ht="15">
      <c r="A63" s="6">
        <v>237</v>
      </c>
      <c r="B63" s="7" t="s">
        <v>77</v>
      </c>
      <c r="C63" s="52">
        <f t="shared" si="0"/>
        <v>335365914</v>
      </c>
      <c r="D63" s="52">
        <v>281955526</v>
      </c>
      <c r="E63" s="52">
        <v>30052989</v>
      </c>
      <c r="F63" s="52">
        <v>23357399</v>
      </c>
      <c r="G63" s="52">
        <v>0</v>
      </c>
      <c r="H63" s="52">
        <v>217749138</v>
      </c>
    </row>
    <row r="64" spans="1:8" ht="15">
      <c r="A64" s="6">
        <v>238</v>
      </c>
      <c r="B64" s="7" t="s">
        <v>78</v>
      </c>
      <c r="C64" s="52">
        <f t="shared" si="0"/>
        <v>68945596</v>
      </c>
      <c r="D64" s="52">
        <v>54467021</v>
      </c>
      <c r="E64" s="52">
        <v>10341840</v>
      </c>
      <c r="F64" s="52">
        <v>4136735</v>
      </c>
      <c r="G64" s="52">
        <v>0</v>
      </c>
      <c r="H64" s="52">
        <v>0</v>
      </c>
    </row>
    <row r="65" spans="1:8" ht="15">
      <c r="A65" s="6">
        <v>240</v>
      </c>
      <c r="B65" s="7" t="s">
        <v>79</v>
      </c>
      <c r="C65" s="52">
        <f t="shared" si="0"/>
        <v>18796738</v>
      </c>
      <c r="D65" s="52">
        <v>16431855</v>
      </c>
      <c r="E65" s="52">
        <v>1129136</v>
      </c>
      <c r="F65" s="52">
        <v>1235747</v>
      </c>
      <c r="G65" s="52">
        <v>0</v>
      </c>
      <c r="H65" s="52">
        <v>0</v>
      </c>
    </row>
    <row r="66" spans="1:8" ht="15">
      <c r="A66" s="6">
        <v>241</v>
      </c>
      <c r="B66" s="7" t="s">
        <v>80</v>
      </c>
      <c r="C66" s="52">
        <f t="shared" si="0"/>
        <v>307523529</v>
      </c>
      <c r="D66" s="52">
        <v>266136128</v>
      </c>
      <c r="E66" s="52">
        <v>16594056</v>
      </c>
      <c r="F66" s="52">
        <v>24793345</v>
      </c>
      <c r="G66" s="52">
        <v>0</v>
      </c>
      <c r="H66" s="52">
        <v>148205894</v>
      </c>
    </row>
    <row r="67" spans="1:8" ht="15">
      <c r="A67" s="6">
        <v>260</v>
      </c>
      <c r="B67" s="7" t="s">
        <v>81</v>
      </c>
      <c r="C67" s="52">
        <f t="shared" si="0"/>
        <v>296489994</v>
      </c>
      <c r="D67" s="52">
        <v>260489832</v>
      </c>
      <c r="E67" s="52">
        <v>15556073</v>
      </c>
      <c r="F67" s="52">
        <v>20444089</v>
      </c>
      <c r="G67" s="52">
        <v>0</v>
      </c>
      <c r="H67" s="52">
        <v>199297815</v>
      </c>
    </row>
    <row r="68" spans="1:8" ht="15">
      <c r="A68" s="6">
        <v>265</v>
      </c>
      <c r="B68" s="7" t="s">
        <v>82</v>
      </c>
      <c r="C68" s="52">
        <f t="shared" si="0"/>
        <v>162623285</v>
      </c>
      <c r="D68" s="52">
        <v>142231677</v>
      </c>
      <c r="E68" s="52">
        <v>8972989</v>
      </c>
      <c r="F68" s="52">
        <v>11418619</v>
      </c>
      <c r="G68" s="52">
        <v>0</v>
      </c>
      <c r="H68" s="52">
        <v>78852421</v>
      </c>
    </row>
    <row r="69" spans="1:8" ht="15">
      <c r="A69" s="6">
        <v>267</v>
      </c>
      <c r="B69" s="7" t="s">
        <v>83</v>
      </c>
      <c r="C69" s="52">
        <f t="shared" si="0"/>
        <v>290811754</v>
      </c>
      <c r="D69" s="52">
        <v>235426557</v>
      </c>
      <c r="E69" s="52">
        <v>31427514</v>
      </c>
      <c r="F69" s="52">
        <v>23957683</v>
      </c>
      <c r="G69" s="52">
        <v>0</v>
      </c>
      <c r="H69" s="52">
        <v>154030730</v>
      </c>
    </row>
    <row r="70" spans="1:8" ht="15">
      <c r="A70" s="6">
        <v>268</v>
      </c>
      <c r="B70" s="7" t="s">
        <v>84</v>
      </c>
      <c r="C70" s="52">
        <f t="shared" si="0"/>
        <v>244689930</v>
      </c>
      <c r="D70" s="52">
        <v>199859924</v>
      </c>
      <c r="E70" s="52">
        <v>15925734</v>
      </c>
      <c r="F70" s="52">
        <v>28904272</v>
      </c>
      <c r="G70" s="52">
        <v>0</v>
      </c>
      <c r="H70" s="52">
        <v>159425009</v>
      </c>
    </row>
    <row r="71" spans="1:8" ht="15">
      <c r="A71" s="6">
        <v>269</v>
      </c>
      <c r="B71" s="7" t="s">
        <v>85</v>
      </c>
      <c r="C71" s="52">
        <f t="shared" si="0"/>
        <v>373227940</v>
      </c>
      <c r="D71" s="52">
        <v>323178872</v>
      </c>
      <c r="E71" s="52">
        <v>13928890</v>
      </c>
      <c r="F71" s="52">
        <v>36120178</v>
      </c>
      <c r="G71" s="52">
        <v>0</v>
      </c>
      <c r="H71" s="52">
        <v>220945712</v>
      </c>
    </row>
    <row r="72" spans="1:8" ht="15">
      <c r="A72" s="6">
        <v>270</v>
      </c>
      <c r="B72" s="7" t="s">
        <v>86</v>
      </c>
      <c r="C72" s="52">
        <f t="shared" si="0"/>
        <v>127915467</v>
      </c>
      <c r="D72" s="52">
        <v>92637704</v>
      </c>
      <c r="E72" s="52">
        <v>20807316</v>
      </c>
      <c r="F72" s="52">
        <v>14470447</v>
      </c>
      <c r="G72" s="52">
        <v>0</v>
      </c>
      <c r="H72" s="52">
        <v>0</v>
      </c>
    </row>
    <row r="73" spans="1:8" ht="15">
      <c r="A73" s="6">
        <v>272</v>
      </c>
      <c r="B73" s="7" t="s">
        <v>87</v>
      </c>
      <c r="C73" s="52">
        <f t="shared" si="0"/>
        <v>364928</v>
      </c>
      <c r="D73" s="52">
        <v>246898</v>
      </c>
      <c r="E73" s="52">
        <v>74546</v>
      </c>
      <c r="F73" s="52">
        <v>43484</v>
      </c>
      <c r="G73" s="52">
        <v>0</v>
      </c>
      <c r="H73" s="52">
        <v>0</v>
      </c>
    </row>
    <row r="74" spans="1:8" ht="15" hidden="1">
      <c r="A74" s="6">
        <v>274</v>
      </c>
      <c r="B74" s="7" t="s">
        <v>88</v>
      </c>
      <c r="C74" s="52">
        <f t="shared" si="0"/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</row>
    <row r="75" spans="1:8" ht="15">
      <c r="A75" s="6">
        <v>282</v>
      </c>
      <c r="B75" s="7" t="s">
        <v>89</v>
      </c>
      <c r="C75" s="52">
        <f t="shared" si="0"/>
        <v>197735</v>
      </c>
      <c r="D75" s="52">
        <v>35772</v>
      </c>
      <c r="E75" s="52">
        <v>157700</v>
      </c>
      <c r="F75" s="52">
        <v>4263</v>
      </c>
      <c r="G75" s="52">
        <v>0</v>
      </c>
      <c r="H75" s="52">
        <v>0</v>
      </c>
    </row>
    <row r="76" spans="1:8" ht="15">
      <c r="A76" s="6">
        <v>284</v>
      </c>
      <c r="B76" s="7" t="s">
        <v>90</v>
      </c>
      <c r="C76" s="52">
        <f t="shared" ref="C76:C140" si="1">D76+E76+F76</f>
        <v>128956104</v>
      </c>
      <c r="D76" s="52">
        <v>70925856</v>
      </c>
      <c r="E76" s="52">
        <v>43823160</v>
      </c>
      <c r="F76" s="52">
        <v>14207088</v>
      </c>
      <c r="G76" s="52">
        <v>0</v>
      </c>
      <c r="H76" s="52">
        <v>0</v>
      </c>
    </row>
    <row r="77" spans="1:8" ht="15">
      <c r="A77" s="6">
        <v>288</v>
      </c>
      <c r="B77" s="7" t="s">
        <v>91</v>
      </c>
      <c r="C77" s="52">
        <f t="shared" si="1"/>
        <v>67651</v>
      </c>
      <c r="D77" s="52">
        <v>54798</v>
      </c>
      <c r="E77" s="52">
        <v>8118</v>
      </c>
      <c r="F77" s="52">
        <v>4735</v>
      </c>
      <c r="G77" s="52">
        <v>0</v>
      </c>
      <c r="H77" s="52">
        <v>0</v>
      </c>
    </row>
    <row r="78" spans="1:8" ht="45">
      <c r="A78" s="6">
        <v>300</v>
      </c>
      <c r="B78" s="7" t="s">
        <v>92</v>
      </c>
      <c r="C78" s="52">
        <f t="shared" si="1"/>
        <v>134936435</v>
      </c>
      <c r="D78" s="52">
        <v>48577117</v>
      </c>
      <c r="E78" s="52">
        <v>72177297</v>
      </c>
      <c r="F78" s="52">
        <v>14182021</v>
      </c>
      <c r="G78" s="52">
        <v>0</v>
      </c>
      <c r="H78" s="52">
        <v>0</v>
      </c>
    </row>
    <row r="79" spans="1:8" ht="15">
      <c r="A79" s="6">
        <v>313</v>
      </c>
      <c r="B79" s="7" t="s">
        <v>93</v>
      </c>
      <c r="C79" s="52">
        <f t="shared" si="1"/>
        <v>33148337</v>
      </c>
      <c r="D79" s="52">
        <v>10275984</v>
      </c>
      <c r="E79" s="52">
        <v>21546419</v>
      </c>
      <c r="F79" s="52">
        <v>1325934</v>
      </c>
      <c r="G79" s="52">
        <v>0</v>
      </c>
      <c r="H79" s="52">
        <v>0</v>
      </c>
    </row>
    <row r="80" spans="1:8" ht="15">
      <c r="A80" s="6">
        <v>315</v>
      </c>
      <c r="B80" s="7" t="s">
        <v>94</v>
      </c>
      <c r="C80" s="52">
        <f t="shared" si="1"/>
        <v>6473209</v>
      </c>
      <c r="D80" s="52">
        <v>3430946</v>
      </c>
      <c r="E80" s="52">
        <v>1941771</v>
      </c>
      <c r="F80" s="52">
        <v>1100492</v>
      </c>
      <c r="G80" s="52">
        <v>0</v>
      </c>
      <c r="H80" s="52">
        <v>0</v>
      </c>
    </row>
    <row r="81" spans="1:8" ht="15" hidden="1">
      <c r="A81" s="6">
        <v>317</v>
      </c>
      <c r="B81" s="7" t="s">
        <v>95</v>
      </c>
      <c r="C81" s="52">
        <f t="shared" si="1"/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</row>
    <row r="82" spans="1:8" ht="30" customHeight="1">
      <c r="A82" s="6">
        <v>325</v>
      </c>
      <c r="B82" s="7" t="s">
        <v>96</v>
      </c>
      <c r="C82" s="52">
        <f t="shared" si="1"/>
        <v>258967714</v>
      </c>
      <c r="D82" s="52">
        <v>51793543</v>
      </c>
      <c r="E82" s="52">
        <v>191738448</v>
      </c>
      <c r="F82" s="52">
        <v>15435723</v>
      </c>
      <c r="G82" s="52">
        <v>0</v>
      </c>
      <c r="H82" s="52">
        <v>0</v>
      </c>
    </row>
    <row r="83" spans="1:8" ht="30">
      <c r="A83" s="6">
        <v>326</v>
      </c>
      <c r="B83" s="7" t="s">
        <v>97</v>
      </c>
      <c r="C83" s="52">
        <f t="shared" si="1"/>
        <v>49852371</v>
      </c>
      <c r="D83" s="52">
        <v>18445378</v>
      </c>
      <c r="E83" s="52">
        <v>29878185</v>
      </c>
      <c r="F83" s="52">
        <v>1528808</v>
      </c>
      <c r="G83" s="52">
        <v>0</v>
      </c>
      <c r="H83" s="52">
        <v>0</v>
      </c>
    </row>
    <row r="84" spans="1:8" ht="15" hidden="1">
      <c r="A84" s="6">
        <v>327</v>
      </c>
      <c r="B84" s="7" t="s">
        <v>98</v>
      </c>
      <c r="C84" s="52">
        <f t="shared" si="1"/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</row>
    <row r="85" spans="1:8" ht="15">
      <c r="A85" s="6">
        <v>329</v>
      </c>
      <c r="B85" s="7" t="s">
        <v>99</v>
      </c>
      <c r="C85" s="52">
        <f t="shared" si="1"/>
        <v>48616768</v>
      </c>
      <c r="D85" s="52">
        <v>16018255</v>
      </c>
      <c r="E85" s="52">
        <v>31071656</v>
      </c>
      <c r="F85" s="52">
        <v>1526857</v>
      </c>
      <c r="G85" s="52">
        <v>0</v>
      </c>
      <c r="H85" s="52">
        <v>0</v>
      </c>
    </row>
    <row r="86" spans="1:8" ht="15" hidden="1">
      <c r="A86" s="6">
        <v>330</v>
      </c>
      <c r="B86" s="7" t="s">
        <v>100</v>
      </c>
      <c r="C86" s="52">
        <f t="shared" si="1"/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</row>
    <row r="87" spans="1:8" ht="15">
      <c r="A87" s="6">
        <v>332</v>
      </c>
      <c r="B87" s="7" t="s">
        <v>101</v>
      </c>
      <c r="C87" s="52">
        <f t="shared" si="1"/>
        <v>2987825</v>
      </c>
      <c r="D87" s="52">
        <v>1493913</v>
      </c>
      <c r="E87" s="52">
        <v>1012835</v>
      </c>
      <c r="F87" s="52">
        <v>481077</v>
      </c>
      <c r="G87" s="52">
        <v>0</v>
      </c>
      <c r="H87" s="52">
        <v>0</v>
      </c>
    </row>
    <row r="88" spans="1:8" ht="15" customHeight="1">
      <c r="A88" s="6">
        <v>333</v>
      </c>
      <c r="B88" s="7" t="s">
        <v>102</v>
      </c>
      <c r="C88" s="52">
        <f t="shared" si="1"/>
        <v>252676</v>
      </c>
      <c r="D88" s="52">
        <v>146552</v>
      </c>
      <c r="E88" s="52">
        <v>103597</v>
      </c>
      <c r="F88" s="52">
        <v>2527</v>
      </c>
      <c r="G88" s="52">
        <v>0</v>
      </c>
      <c r="H88" s="52">
        <v>0</v>
      </c>
    </row>
    <row r="89" spans="1:8" ht="15" customHeight="1">
      <c r="A89" s="6">
        <v>337</v>
      </c>
      <c r="B89" s="7" t="s">
        <v>103</v>
      </c>
      <c r="C89" s="52">
        <f t="shared" si="1"/>
        <v>9895826</v>
      </c>
      <c r="D89" s="52">
        <v>3166665</v>
      </c>
      <c r="E89" s="52">
        <v>6432287</v>
      </c>
      <c r="F89" s="52">
        <v>296874</v>
      </c>
      <c r="G89" s="52">
        <v>0</v>
      </c>
      <c r="H89" s="52">
        <v>0</v>
      </c>
    </row>
    <row r="90" spans="1:8" ht="15">
      <c r="A90" s="6">
        <v>338</v>
      </c>
      <c r="B90" s="7" t="s">
        <v>104</v>
      </c>
      <c r="C90" s="52">
        <f t="shared" si="1"/>
        <v>49758952</v>
      </c>
      <c r="D90" s="52">
        <v>16420453</v>
      </c>
      <c r="E90" s="52">
        <v>31348140</v>
      </c>
      <c r="F90" s="52">
        <v>1990359</v>
      </c>
      <c r="G90" s="52">
        <v>0</v>
      </c>
      <c r="H90" s="52">
        <v>0</v>
      </c>
    </row>
    <row r="91" spans="1:8" ht="15">
      <c r="A91" s="6">
        <v>341</v>
      </c>
      <c r="B91" s="7" t="s">
        <v>105</v>
      </c>
      <c r="C91" s="52">
        <f t="shared" si="1"/>
        <v>3385273</v>
      </c>
      <c r="D91" s="52">
        <v>2640511</v>
      </c>
      <c r="E91" s="52">
        <v>406232</v>
      </c>
      <c r="F91" s="52">
        <v>338530</v>
      </c>
      <c r="G91" s="52">
        <v>0</v>
      </c>
      <c r="H91" s="52">
        <v>1504858</v>
      </c>
    </row>
    <row r="92" spans="1:8" ht="15">
      <c r="A92" s="6">
        <v>343</v>
      </c>
      <c r="B92" s="7" t="s">
        <v>106</v>
      </c>
      <c r="C92" s="52">
        <f t="shared" si="1"/>
        <v>10880090</v>
      </c>
      <c r="D92" s="52">
        <v>3481629</v>
      </c>
      <c r="E92" s="52">
        <v>7072058</v>
      </c>
      <c r="F92" s="52">
        <v>326403</v>
      </c>
      <c r="G92" s="52">
        <v>0</v>
      </c>
      <c r="H92" s="52">
        <v>0</v>
      </c>
    </row>
    <row r="93" spans="1:8" ht="30">
      <c r="A93" s="6">
        <v>346</v>
      </c>
      <c r="B93" s="7" t="s">
        <v>107</v>
      </c>
      <c r="C93" s="52">
        <f t="shared" si="1"/>
        <v>28093686</v>
      </c>
      <c r="D93" s="52">
        <v>8989979</v>
      </c>
      <c r="E93" s="52">
        <v>18260896</v>
      </c>
      <c r="F93" s="52">
        <v>842811</v>
      </c>
      <c r="G93" s="52">
        <v>0</v>
      </c>
      <c r="H93" s="52">
        <v>0</v>
      </c>
    </row>
    <row r="94" spans="1:8" ht="15" hidden="1">
      <c r="A94" s="6">
        <v>347</v>
      </c>
      <c r="B94" s="7" t="s">
        <v>108</v>
      </c>
      <c r="C94" s="52">
        <f t="shared" si="1"/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</row>
    <row r="95" spans="1:8" ht="15" customHeight="1">
      <c r="A95" s="6">
        <v>356</v>
      </c>
      <c r="B95" s="7" t="s">
        <v>109</v>
      </c>
      <c r="C95" s="52">
        <f t="shared" si="1"/>
        <v>4261367</v>
      </c>
      <c r="D95" s="52">
        <v>3169066</v>
      </c>
      <c r="E95" s="52">
        <v>590911</v>
      </c>
      <c r="F95" s="52">
        <v>501390</v>
      </c>
      <c r="G95" s="52">
        <v>0</v>
      </c>
      <c r="H95" s="52">
        <v>0</v>
      </c>
    </row>
    <row r="96" spans="1:8" ht="15" hidden="1">
      <c r="A96" s="6">
        <v>357</v>
      </c>
      <c r="B96" s="7" t="s">
        <v>110</v>
      </c>
      <c r="C96" s="52">
        <f t="shared" si="1"/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</row>
    <row r="97" spans="1:8" ht="15" hidden="1">
      <c r="A97" s="6">
        <v>361</v>
      </c>
      <c r="B97" s="7" t="s">
        <v>111</v>
      </c>
      <c r="C97" s="52">
        <f t="shared" si="1"/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</row>
    <row r="98" spans="1:8" ht="15">
      <c r="A98" s="6">
        <v>370</v>
      </c>
      <c r="B98" s="7" t="s">
        <v>112</v>
      </c>
      <c r="C98" s="52">
        <f t="shared" si="1"/>
        <v>297016382</v>
      </c>
      <c r="D98" s="52">
        <v>59403276</v>
      </c>
      <c r="E98" s="52">
        <v>222137642</v>
      </c>
      <c r="F98" s="52">
        <v>15475464</v>
      </c>
      <c r="G98" s="52">
        <v>0</v>
      </c>
      <c r="H98" s="52">
        <v>0</v>
      </c>
    </row>
    <row r="99" spans="1:8" ht="15">
      <c r="A99" s="6">
        <v>372</v>
      </c>
      <c r="B99" s="7" t="s">
        <v>113</v>
      </c>
      <c r="C99" s="52">
        <f t="shared" si="1"/>
        <v>4753504</v>
      </c>
      <c r="D99" s="52">
        <v>2329217</v>
      </c>
      <c r="E99" s="52">
        <v>1806331</v>
      </c>
      <c r="F99" s="52">
        <v>617956</v>
      </c>
      <c r="G99" s="52">
        <v>0</v>
      </c>
      <c r="H99" s="52">
        <v>0</v>
      </c>
    </row>
    <row r="100" spans="1:8" ht="15" hidden="1" customHeight="1">
      <c r="A100" s="6">
        <v>375</v>
      </c>
      <c r="B100" s="7" t="s">
        <v>114</v>
      </c>
      <c r="C100" s="52">
        <f t="shared" si="1"/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</row>
    <row r="101" spans="1:8" ht="15">
      <c r="A101" s="6">
        <v>377</v>
      </c>
      <c r="B101" s="7" t="s">
        <v>115</v>
      </c>
      <c r="C101" s="52">
        <f t="shared" si="1"/>
        <v>328205</v>
      </c>
      <c r="D101" s="52">
        <v>101744</v>
      </c>
      <c r="E101" s="52">
        <v>213333</v>
      </c>
      <c r="F101" s="52">
        <v>13128</v>
      </c>
      <c r="G101" s="52">
        <v>0</v>
      </c>
      <c r="H101" s="52">
        <v>0</v>
      </c>
    </row>
    <row r="102" spans="1:8" ht="15" hidden="1" customHeight="1">
      <c r="A102" s="6">
        <v>381</v>
      </c>
      <c r="B102" s="7" t="s">
        <v>116</v>
      </c>
      <c r="C102" s="52">
        <f t="shared" si="1"/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</row>
    <row r="103" spans="1:8" ht="15">
      <c r="A103" s="6">
        <v>382</v>
      </c>
      <c r="B103" s="7" t="s">
        <v>117</v>
      </c>
      <c r="C103" s="52">
        <f t="shared" si="1"/>
        <v>112111103</v>
      </c>
      <c r="D103" s="52">
        <v>68174126</v>
      </c>
      <c r="E103" s="52">
        <v>37006083</v>
      </c>
      <c r="F103" s="52">
        <v>6930894</v>
      </c>
      <c r="G103" s="52">
        <v>0</v>
      </c>
      <c r="H103" s="52">
        <v>0</v>
      </c>
    </row>
    <row r="104" spans="1:8" ht="15">
      <c r="A104" s="6">
        <v>383</v>
      </c>
      <c r="B104" s="7" t="s">
        <v>118</v>
      </c>
      <c r="C104" s="52">
        <f t="shared" si="1"/>
        <v>757630</v>
      </c>
      <c r="D104" s="52">
        <v>606104</v>
      </c>
      <c r="E104" s="52">
        <v>112598</v>
      </c>
      <c r="F104" s="52">
        <v>38928</v>
      </c>
      <c r="G104" s="52">
        <v>0</v>
      </c>
      <c r="H104" s="52">
        <v>0</v>
      </c>
    </row>
    <row r="105" spans="1:8" ht="15" hidden="1">
      <c r="A105" s="6">
        <v>384</v>
      </c>
      <c r="B105" s="7" t="s">
        <v>119</v>
      </c>
      <c r="C105" s="52">
        <f t="shared" si="1"/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</row>
    <row r="106" spans="1:8" ht="15" hidden="1">
      <c r="A106" s="6">
        <v>385</v>
      </c>
      <c r="B106" s="7" t="s">
        <v>120</v>
      </c>
      <c r="C106" s="52">
        <f t="shared" si="1"/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</row>
    <row r="107" spans="1:8" ht="15" hidden="1">
      <c r="A107" s="6">
        <v>387</v>
      </c>
      <c r="B107" s="7" t="s">
        <v>121</v>
      </c>
      <c r="C107" s="52">
        <f t="shared" si="1"/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</row>
    <row r="108" spans="1:8" ht="15" hidden="1">
      <c r="A108" s="6">
        <v>388</v>
      </c>
      <c r="B108" s="7" t="s">
        <v>122</v>
      </c>
      <c r="C108" s="52">
        <f t="shared" si="1"/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</row>
    <row r="109" spans="1:8" ht="15" hidden="1">
      <c r="A109" s="6">
        <v>389</v>
      </c>
      <c r="B109" s="7" t="s">
        <v>123</v>
      </c>
      <c r="C109" s="52">
        <f t="shared" si="1"/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</row>
    <row r="110" spans="1:8" ht="30" customHeight="1">
      <c r="A110" s="6">
        <v>390</v>
      </c>
      <c r="B110" s="7" t="s">
        <v>124</v>
      </c>
      <c r="C110" s="52">
        <f t="shared" si="1"/>
        <v>1022374</v>
      </c>
      <c r="D110" s="52">
        <v>490452</v>
      </c>
      <c r="E110" s="52">
        <v>356922</v>
      </c>
      <c r="F110" s="52">
        <v>175000</v>
      </c>
      <c r="G110" s="52">
        <v>0</v>
      </c>
      <c r="H110" s="52">
        <v>0</v>
      </c>
    </row>
    <row r="111" spans="1:8" ht="15" customHeight="1">
      <c r="A111" s="6">
        <v>391</v>
      </c>
      <c r="B111" s="7" t="s">
        <v>125</v>
      </c>
      <c r="C111" s="52">
        <f t="shared" si="1"/>
        <v>17862135</v>
      </c>
      <c r="D111" s="52">
        <v>13396601</v>
      </c>
      <c r="E111" s="52">
        <v>2143456</v>
      </c>
      <c r="F111" s="52">
        <v>2322078</v>
      </c>
      <c r="G111" s="52">
        <v>0</v>
      </c>
      <c r="H111" s="52">
        <v>0</v>
      </c>
    </row>
    <row r="112" spans="1:8" ht="15" customHeight="1">
      <c r="A112" s="6">
        <v>392</v>
      </c>
      <c r="B112" s="7" t="s">
        <v>126</v>
      </c>
      <c r="C112" s="52">
        <f t="shared" si="1"/>
        <v>10179523</v>
      </c>
      <c r="D112" s="52">
        <v>6586813</v>
      </c>
      <c r="E112" s="52">
        <v>1547287</v>
      </c>
      <c r="F112" s="52">
        <v>2045423</v>
      </c>
      <c r="G112" s="52">
        <v>0</v>
      </c>
      <c r="H112" s="52">
        <v>0</v>
      </c>
    </row>
    <row r="113" spans="1:8" ht="15" customHeight="1">
      <c r="A113" s="6">
        <v>395</v>
      </c>
      <c r="B113" s="87" t="s">
        <v>483</v>
      </c>
      <c r="C113" s="52">
        <f t="shared" si="1"/>
        <v>7129242</v>
      </c>
      <c r="D113" s="52">
        <v>2210065</v>
      </c>
      <c r="E113" s="52">
        <v>4634007</v>
      </c>
      <c r="F113" s="52">
        <v>285170</v>
      </c>
      <c r="G113" s="52"/>
      <c r="H113" s="52">
        <v>0</v>
      </c>
    </row>
    <row r="114" spans="1:8" ht="15">
      <c r="A114" s="6">
        <v>600</v>
      </c>
      <c r="B114" s="7" t="s">
        <v>127</v>
      </c>
      <c r="C114" s="52">
        <f t="shared" si="1"/>
        <v>120429761</v>
      </c>
      <c r="D114" s="52">
        <v>96290354</v>
      </c>
      <c r="E114" s="52">
        <v>9265900</v>
      </c>
      <c r="F114" s="52">
        <v>14873507</v>
      </c>
      <c r="G114" s="52">
        <v>13136280</v>
      </c>
      <c r="H114" s="52">
        <v>49897953</v>
      </c>
    </row>
    <row r="115" spans="1:8" ht="15">
      <c r="A115" s="6">
        <v>601</v>
      </c>
      <c r="B115" s="7" t="s">
        <v>128</v>
      </c>
      <c r="C115" s="52">
        <f t="shared" si="1"/>
        <v>306840556</v>
      </c>
      <c r="D115" s="52">
        <v>228146389</v>
      </c>
      <c r="E115" s="52">
        <v>33414563</v>
      </c>
      <c r="F115" s="52">
        <v>45279604</v>
      </c>
      <c r="G115" s="52">
        <v>33333652</v>
      </c>
      <c r="H115" s="52">
        <v>102701001</v>
      </c>
    </row>
    <row r="116" spans="1:8" ht="30" customHeight="1">
      <c r="A116" s="6">
        <v>602</v>
      </c>
      <c r="B116" s="7" t="s">
        <v>129</v>
      </c>
      <c r="C116" s="52">
        <f t="shared" si="1"/>
        <v>178568452</v>
      </c>
      <c r="D116" s="52">
        <v>143282277</v>
      </c>
      <c r="E116" s="52">
        <v>12054708</v>
      </c>
      <c r="F116" s="52">
        <v>23231467</v>
      </c>
      <c r="G116" s="52">
        <v>23869045</v>
      </c>
      <c r="H116" s="52">
        <v>51446899</v>
      </c>
    </row>
    <row r="117" spans="1:8" ht="15">
      <c r="A117" s="6">
        <v>603</v>
      </c>
      <c r="B117" s="7" t="s">
        <v>130</v>
      </c>
      <c r="C117" s="52">
        <f t="shared" si="1"/>
        <v>195969810</v>
      </c>
      <c r="D117" s="52">
        <v>143080365</v>
      </c>
      <c r="E117" s="52">
        <v>19603217</v>
      </c>
      <c r="F117" s="52">
        <v>33286228</v>
      </c>
      <c r="G117" s="52">
        <v>16646901</v>
      </c>
      <c r="H117" s="52">
        <v>71694123</v>
      </c>
    </row>
    <row r="118" spans="1:8" ht="15">
      <c r="A118" s="6">
        <v>604</v>
      </c>
      <c r="B118" s="7" t="s">
        <v>131</v>
      </c>
      <c r="C118" s="52">
        <f t="shared" si="1"/>
        <v>147432591</v>
      </c>
      <c r="D118" s="52">
        <v>95306037</v>
      </c>
      <c r="E118" s="52">
        <v>20455206</v>
      </c>
      <c r="F118" s="52">
        <v>31671348</v>
      </c>
      <c r="G118" s="52">
        <v>16011074</v>
      </c>
      <c r="H118" s="52">
        <v>53283585</v>
      </c>
    </row>
    <row r="119" spans="1:8" ht="15" customHeight="1">
      <c r="A119" s="6">
        <v>605</v>
      </c>
      <c r="B119" s="7" t="s">
        <v>132</v>
      </c>
      <c r="C119" s="52">
        <f t="shared" si="1"/>
        <v>122441802</v>
      </c>
      <c r="D119" s="52">
        <v>93373621</v>
      </c>
      <c r="E119" s="52">
        <v>11562648</v>
      </c>
      <c r="F119" s="52">
        <v>17505533</v>
      </c>
      <c r="G119" s="52">
        <v>14072361</v>
      </c>
      <c r="H119" s="52">
        <v>35400427</v>
      </c>
    </row>
    <row r="120" spans="1:8" ht="15">
      <c r="A120" s="6">
        <v>607</v>
      </c>
      <c r="B120" s="7" t="s">
        <v>133</v>
      </c>
      <c r="C120" s="52">
        <f t="shared" si="1"/>
        <v>752902137</v>
      </c>
      <c r="D120" s="52">
        <v>568312686</v>
      </c>
      <c r="E120" s="52">
        <v>87504526</v>
      </c>
      <c r="F120" s="52">
        <v>97084925</v>
      </c>
      <c r="G120" s="52">
        <v>64237220</v>
      </c>
      <c r="H120" s="52">
        <v>248453986</v>
      </c>
    </row>
    <row r="121" spans="1:8" ht="15" customHeight="1">
      <c r="A121" s="6">
        <v>610</v>
      </c>
      <c r="B121" s="7" t="s">
        <v>134</v>
      </c>
      <c r="C121" s="52">
        <f t="shared" si="1"/>
        <v>296748687</v>
      </c>
      <c r="D121" s="52">
        <v>206557174</v>
      </c>
      <c r="E121" s="52">
        <v>36017795</v>
      </c>
      <c r="F121" s="52">
        <v>54173718</v>
      </c>
      <c r="G121" s="52">
        <v>34365963</v>
      </c>
      <c r="H121" s="52">
        <v>112588645</v>
      </c>
    </row>
    <row r="122" spans="1:8" ht="30">
      <c r="A122" s="6">
        <v>611</v>
      </c>
      <c r="B122" s="7" t="s">
        <v>135</v>
      </c>
      <c r="C122" s="52">
        <f t="shared" si="1"/>
        <v>143538496</v>
      </c>
      <c r="D122" s="52">
        <v>121332989</v>
      </c>
      <c r="E122" s="52">
        <v>3909573</v>
      </c>
      <c r="F122" s="52">
        <v>18295934</v>
      </c>
      <c r="G122" s="52">
        <v>16559809</v>
      </c>
      <c r="H122" s="52">
        <v>58992932</v>
      </c>
    </row>
    <row r="123" spans="1:8" ht="15">
      <c r="A123" s="6">
        <v>612</v>
      </c>
      <c r="B123" s="7" t="s">
        <v>136</v>
      </c>
      <c r="C123" s="52">
        <f t="shared" si="1"/>
        <v>150161161</v>
      </c>
      <c r="D123" s="52">
        <v>111766894</v>
      </c>
      <c r="E123" s="52">
        <v>14150933</v>
      </c>
      <c r="F123" s="52">
        <v>24243334</v>
      </c>
      <c r="G123" s="52">
        <v>18833206</v>
      </c>
      <c r="H123" s="52">
        <v>54299252</v>
      </c>
    </row>
    <row r="124" spans="1:8" ht="15">
      <c r="A124" s="6">
        <v>613</v>
      </c>
      <c r="B124" s="7" t="s">
        <v>137</v>
      </c>
      <c r="C124" s="52">
        <f t="shared" si="1"/>
        <v>262917965</v>
      </c>
      <c r="D124" s="52">
        <v>196748759</v>
      </c>
      <c r="E124" s="52">
        <v>29930975</v>
      </c>
      <c r="F124" s="52">
        <v>36238231</v>
      </c>
      <c r="G124" s="52">
        <v>38149731</v>
      </c>
      <c r="H124" s="52">
        <v>85598124</v>
      </c>
    </row>
    <row r="125" spans="1:8" ht="15" customHeight="1">
      <c r="A125" s="6">
        <v>615</v>
      </c>
      <c r="B125" s="7" t="s">
        <v>138</v>
      </c>
      <c r="C125" s="52">
        <f t="shared" si="1"/>
        <v>125384199</v>
      </c>
      <c r="D125" s="52">
        <v>97267851</v>
      </c>
      <c r="E125" s="52">
        <v>12015432</v>
      </c>
      <c r="F125" s="52">
        <v>16100916</v>
      </c>
      <c r="G125" s="52">
        <v>10916874</v>
      </c>
      <c r="H125" s="52">
        <v>38832191</v>
      </c>
    </row>
    <row r="126" spans="1:8" ht="15" customHeight="1">
      <c r="A126" s="6">
        <v>616</v>
      </c>
      <c r="B126" s="7" t="s">
        <v>139</v>
      </c>
      <c r="C126" s="52">
        <f t="shared" si="1"/>
        <v>258269369</v>
      </c>
      <c r="D126" s="52">
        <v>179590243</v>
      </c>
      <c r="E126" s="52">
        <v>40999956</v>
      </c>
      <c r="F126" s="52">
        <v>37679170</v>
      </c>
      <c r="G126" s="52">
        <v>27556447</v>
      </c>
      <c r="H126" s="52">
        <v>89506510</v>
      </c>
    </row>
    <row r="127" spans="1:8" ht="15">
      <c r="A127" s="6">
        <v>618</v>
      </c>
      <c r="B127" s="7" t="s">
        <v>140</v>
      </c>
      <c r="C127" s="52">
        <f t="shared" si="1"/>
        <v>555564040</v>
      </c>
      <c r="D127" s="52">
        <v>415330286</v>
      </c>
      <c r="E127" s="52">
        <v>82224609</v>
      </c>
      <c r="F127" s="52">
        <v>58009145</v>
      </c>
      <c r="G127" s="52">
        <v>44994672</v>
      </c>
      <c r="H127" s="52">
        <v>100155509</v>
      </c>
    </row>
    <row r="128" spans="1:8" ht="15" customHeight="1">
      <c r="A128" s="6">
        <v>623</v>
      </c>
      <c r="B128" s="7" t="s">
        <v>141</v>
      </c>
      <c r="C128" s="52">
        <f t="shared" si="1"/>
        <v>242226799</v>
      </c>
      <c r="D128" s="52">
        <v>182982904</v>
      </c>
      <c r="E128" s="52">
        <v>27137974</v>
      </c>
      <c r="F128" s="52">
        <v>32105921</v>
      </c>
      <c r="G128" s="52">
        <v>20454861</v>
      </c>
      <c r="H128" s="52">
        <v>80968245</v>
      </c>
    </row>
    <row r="129" spans="1:8" ht="15">
      <c r="A129" s="6">
        <v>624</v>
      </c>
      <c r="B129" s="7" t="s">
        <v>142</v>
      </c>
      <c r="C129" s="52">
        <f t="shared" si="1"/>
        <v>137154012</v>
      </c>
      <c r="D129" s="52">
        <v>103575826</v>
      </c>
      <c r="E129" s="52">
        <v>8977355</v>
      </c>
      <c r="F129" s="52">
        <v>24600831</v>
      </c>
      <c r="G129" s="52">
        <v>20069028</v>
      </c>
      <c r="H129" s="52">
        <v>42687326</v>
      </c>
    </row>
    <row r="130" spans="1:8" ht="15">
      <c r="A130" s="6">
        <v>625</v>
      </c>
      <c r="B130" s="7" t="s">
        <v>143</v>
      </c>
      <c r="C130" s="52">
        <f t="shared" si="1"/>
        <v>193380760</v>
      </c>
      <c r="D130" s="52">
        <v>138027180</v>
      </c>
      <c r="E130" s="52">
        <v>21619657</v>
      </c>
      <c r="F130" s="52">
        <v>33733923</v>
      </c>
      <c r="G130" s="52">
        <v>17283625</v>
      </c>
      <c r="H130" s="52">
        <v>59733298</v>
      </c>
    </row>
    <row r="131" spans="1:8" ht="15">
      <c r="A131" s="6">
        <v>626</v>
      </c>
      <c r="B131" s="7" t="s">
        <v>144</v>
      </c>
      <c r="C131" s="52">
        <f t="shared" si="1"/>
        <v>206374229</v>
      </c>
      <c r="D131" s="52">
        <v>158101525</v>
      </c>
      <c r="E131" s="52">
        <v>3415608</v>
      </c>
      <c r="F131" s="52">
        <v>44857096</v>
      </c>
      <c r="G131" s="52">
        <v>29551663</v>
      </c>
      <c r="H131" s="52">
        <v>69249228</v>
      </c>
    </row>
    <row r="132" spans="1:8" ht="15">
      <c r="A132" s="6">
        <v>628</v>
      </c>
      <c r="B132" s="7" t="s">
        <v>145</v>
      </c>
      <c r="C132" s="52">
        <f t="shared" si="1"/>
        <v>539429433</v>
      </c>
      <c r="D132" s="52">
        <v>404336601</v>
      </c>
      <c r="E132" s="52">
        <v>64885224</v>
      </c>
      <c r="F132" s="52">
        <v>70207608</v>
      </c>
      <c r="G132" s="52">
        <v>40506665</v>
      </c>
      <c r="H132" s="52">
        <v>219384673</v>
      </c>
    </row>
    <row r="133" spans="1:8" ht="15">
      <c r="A133" s="6">
        <v>630</v>
      </c>
      <c r="B133" s="7" t="s">
        <v>146</v>
      </c>
      <c r="C133" s="52">
        <f t="shared" si="1"/>
        <v>264830563</v>
      </c>
      <c r="D133" s="52">
        <v>194593888</v>
      </c>
      <c r="E133" s="52">
        <v>23400570</v>
      </c>
      <c r="F133" s="52">
        <v>46836105</v>
      </c>
      <c r="G133" s="52">
        <v>23281745</v>
      </c>
      <c r="H133" s="52">
        <v>104468391</v>
      </c>
    </row>
    <row r="134" spans="1:8" ht="15">
      <c r="A134" s="6">
        <v>631</v>
      </c>
      <c r="B134" s="7" t="s">
        <v>147</v>
      </c>
      <c r="C134" s="52">
        <f t="shared" si="1"/>
        <v>101680525</v>
      </c>
      <c r="D134" s="52">
        <v>77655905</v>
      </c>
      <c r="E134" s="52">
        <v>5380728</v>
      </c>
      <c r="F134" s="52">
        <v>18643892</v>
      </c>
      <c r="G134" s="52">
        <v>16849299</v>
      </c>
      <c r="H134" s="52">
        <v>35776321</v>
      </c>
    </row>
    <row r="135" spans="1:8" ht="15">
      <c r="A135" s="6">
        <v>632</v>
      </c>
      <c r="B135" s="7" t="s">
        <v>148</v>
      </c>
      <c r="C135" s="52">
        <f t="shared" si="1"/>
        <v>245779240</v>
      </c>
      <c r="D135" s="52">
        <v>186775237</v>
      </c>
      <c r="E135" s="52">
        <v>24571687</v>
      </c>
      <c r="F135" s="52">
        <v>34432316</v>
      </c>
      <c r="G135" s="52">
        <v>24250011</v>
      </c>
      <c r="H135" s="52">
        <v>93168869</v>
      </c>
    </row>
    <row r="136" spans="1:8" ht="30">
      <c r="A136" s="6">
        <v>634</v>
      </c>
      <c r="B136" s="7" t="s">
        <v>149</v>
      </c>
      <c r="C136" s="52">
        <f t="shared" si="1"/>
        <v>329968103</v>
      </c>
      <c r="D136" s="52">
        <v>237197317</v>
      </c>
      <c r="E136" s="52">
        <v>38709601</v>
      </c>
      <c r="F136" s="52">
        <v>54061185</v>
      </c>
      <c r="G136" s="52">
        <v>33620670</v>
      </c>
      <c r="H136" s="52">
        <v>101681077</v>
      </c>
    </row>
    <row r="137" spans="1:8" ht="15">
      <c r="A137" s="6">
        <v>636</v>
      </c>
      <c r="B137" s="7" t="s">
        <v>150</v>
      </c>
      <c r="C137" s="52">
        <f t="shared" si="1"/>
        <v>434538200</v>
      </c>
      <c r="D137" s="52">
        <v>317419122</v>
      </c>
      <c r="E137" s="52">
        <v>38104028</v>
      </c>
      <c r="F137" s="52">
        <v>79015050</v>
      </c>
      <c r="G137" s="52">
        <v>48089381</v>
      </c>
      <c r="H137" s="52">
        <v>151622716</v>
      </c>
    </row>
    <row r="138" spans="1:8" ht="15">
      <c r="A138" s="6">
        <v>639</v>
      </c>
      <c r="B138" s="7" t="s">
        <v>151</v>
      </c>
      <c r="C138" s="52">
        <f t="shared" si="1"/>
        <v>127609117</v>
      </c>
      <c r="D138" s="52">
        <v>96675061</v>
      </c>
      <c r="E138" s="52">
        <v>10874979</v>
      </c>
      <c r="F138" s="52">
        <v>20059077</v>
      </c>
      <c r="G138" s="52">
        <v>24460108</v>
      </c>
      <c r="H138" s="52">
        <v>46740631</v>
      </c>
    </row>
    <row r="139" spans="1:8" ht="15">
      <c r="A139" s="6">
        <v>640</v>
      </c>
      <c r="B139" s="7" t="s">
        <v>152</v>
      </c>
      <c r="C139" s="52">
        <f t="shared" si="1"/>
        <v>125560792</v>
      </c>
      <c r="D139" s="52">
        <v>94494378</v>
      </c>
      <c r="E139" s="52">
        <v>9623079</v>
      </c>
      <c r="F139" s="52">
        <v>21443335</v>
      </c>
      <c r="G139" s="52">
        <v>11071912</v>
      </c>
      <c r="H139" s="52">
        <v>40383484</v>
      </c>
    </row>
    <row r="140" spans="1:8" ht="15">
      <c r="A140" s="6">
        <v>641</v>
      </c>
      <c r="B140" s="7" t="s">
        <v>153</v>
      </c>
      <c r="C140" s="52">
        <f t="shared" si="1"/>
        <v>217449581</v>
      </c>
      <c r="D140" s="52">
        <v>160965137</v>
      </c>
      <c r="E140" s="52">
        <v>26470951</v>
      </c>
      <c r="F140" s="52">
        <v>30013493</v>
      </c>
      <c r="G140" s="52">
        <v>18456298</v>
      </c>
      <c r="H140" s="52">
        <v>65493255</v>
      </c>
    </row>
    <row r="141" spans="1:8" ht="15">
      <c r="A141" s="6">
        <v>642</v>
      </c>
      <c r="B141" s="7" t="s">
        <v>154</v>
      </c>
      <c r="C141" s="52">
        <f t="shared" ref="C141:C157" si="2">D141+E141+F141</f>
        <v>310310153</v>
      </c>
      <c r="D141" s="52">
        <v>232794048</v>
      </c>
      <c r="E141" s="52">
        <v>35373533</v>
      </c>
      <c r="F141" s="52">
        <v>42142572</v>
      </c>
      <c r="G141" s="52">
        <v>36506077</v>
      </c>
      <c r="H141" s="52">
        <v>86386113</v>
      </c>
    </row>
    <row r="142" spans="1:8" ht="15">
      <c r="A142" s="6">
        <v>645</v>
      </c>
      <c r="B142" s="7" t="s">
        <v>155</v>
      </c>
      <c r="C142" s="52">
        <f t="shared" si="2"/>
        <v>147385431</v>
      </c>
      <c r="D142" s="52">
        <v>111002644</v>
      </c>
      <c r="E142" s="52">
        <v>18298217</v>
      </c>
      <c r="F142" s="52">
        <v>18084570</v>
      </c>
      <c r="G142" s="52">
        <v>16911886</v>
      </c>
      <c r="H142" s="52">
        <v>48572530</v>
      </c>
    </row>
    <row r="143" spans="1:8" ht="15">
      <c r="A143" s="6">
        <v>646</v>
      </c>
      <c r="B143" s="7" t="s">
        <v>156</v>
      </c>
      <c r="C143" s="52">
        <f t="shared" si="2"/>
        <v>182226317</v>
      </c>
      <c r="D143" s="52">
        <v>135200190</v>
      </c>
      <c r="E143" s="52">
        <v>15361981</v>
      </c>
      <c r="F143" s="52">
        <v>31664146</v>
      </c>
      <c r="G143" s="52">
        <v>19337953</v>
      </c>
      <c r="H143" s="52">
        <v>59321863</v>
      </c>
    </row>
    <row r="144" spans="1:8" ht="15">
      <c r="A144" s="6">
        <v>647</v>
      </c>
      <c r="B144" s="7" t="s">
        <v>157</v>
      </c>
      <c r="C144" s="52">
        <f t="shared" si="2"/>
        <v>627621313</v>
      </c>
      <c r="D144" s="52">
        <v>504066167</v>
      </c>
      <c r="E144" s="52">
        <v>73792832</v>
      </c>
      <c r="F144" s="52">
        <v>49762314</v>
      </c>
      <c r="G144" s="52">
        <v>60642724</v>
      </c>
      <c r="H144" s="52">
        <v>192573689</v>
      </c>
    </row>
    <row r="145" spans="1:8" ht="15">
      <c r="A145" s="6">
        <v>651</v>
      </c>
      <c r="B145" s="7" t="s">
        <v>158</v>
      </c>
      <c r="C145" s="52">
        <f t="shared" si="2"/>
        <v>211372093</v>
      </c>
      <c r="D145" s="52">
        <v>165393093</v>
      </c>
      <c r="E145" s="52">
        <v>18227389</v>
      </c>
      <c r="F145" s="52">
        <v>27751611</v>
      </c>
      <c r="G145" s="52">
        <v>27956581</v>
      </c>
      <c r="H145" s="52">
        <v>76742474</v>
      </c>
    </row>
    <row r="146" spans="1:8" ht="15">
      <c r="A146" s="6">
        <v>653</v>
      </c>
      <c r="B146" s="7" t="s">
        <v>159</v>
      </c>
      <c r="C146" s="52">
        <f t="shared" si="2"/>
        <v>57041914</v>
      </c>
      <c r="D146" s="52">
        <v>47496131</v>
      </c>
      <c r="E146" s="52">
        <v>3914799</v>
      </c>
      <c r="F146" s="52">
        <v>5630984</v>
      </c>
      <c r="G146" s="52">
        <v>0</v>
      </c>
      <c r="H146" s="52">
        <v>0</v>
      </c>
    </row>
    <row r="147" spans="1:8" ht="15">
      <c r="A147" s="6">
        <v>655</v>
      </c>
      <c r="B147" s="7" t="s">
        <v>160</v>
      </c>
      <c r="C147" s="52">
        <f t="shared" si="2"/>
        <v>167822635</v>
      </c>
      <c r="D147" s="52">
        <v>121778774</v>
      </c>
      <c r="E147" s="52">
        <v>15695861</v>
      </c>
      <c r="F147" s="52">
        <v>30348000</v>
      </c>
      <c r="G147" s="52">
        <v>33442570</v>
      </c>
      <c r="H147" s="52">
        <v>73671765</v>
      </c>
    </row>
    <row r="148" spans="1:8" ht="15">
      <c r="A148" s="6">
        <v>657</v>
      </c>
      <c r="B148" s="7" t="s">
        <v>161</v>
      </c>
      <c r="C148" s="52">
        <f t="shared" si="2"/>
        <v>296499815</v>
      </c>
      <c r="D148" s="52">
        <v>241848684</v>
      </c>
      <c r="E148" s="52">
        <v>27847233</v>
      </c>
      <c r="F148" s="52">
        <v>26803898</v>
      </c>
      <c r="G148" s="52">
        <v>20671801</v>
      </c>
      <c r="H148" s="52">
        <v>65893178</v>
      </c>
    </row>
    <row r="149" spans="1:8" ht="15">
      <c r="A149" s="6">
        <v>662</v>
      </c>
      <c r="B149" s="7" t="s">
        <v>162</v>
      </c>
      <c r="C149" s="52">
        <f t="shared" si="2"/>
        <v>18758155</v>
      </c>
      <c r="D149" s="52">
        <v>11666985</v>
      </c>
      <c r="E149" s="52">
        <v>5349225</v>
      </c>
      <c r="F149" s="52">
        <v>1741945</v>
      </c>
      <c r="G149" s="52">
        <v>0</v>
      </c>
      <c r="H149" s="52">
        <v>0</v>
      </c>
    </row>
    <row r="150" spans="1:8" ht="15">
      <c r="A150" s="6">
        <v>664</v>
      </c>
      <c r="B150" s="7" t="s">
        <v>163</v>
      </c>
      <c r="C150" s="52">
        <f t="shared" si="2"/>
        <v>27451694</v>
      </c>
      <c r="D150" s="52">
        <v>15098432</v>
      </c>
      <c r="E150" s="52">
        <v>9537567</v>
      </c>
      <c r="F150" s="52">
        <v>2815695</v>
      </c>
      <c r="G150" s="52">
        <v>0</v>
      </c>
      <c r="H150" s="52">
        <v>0</v>
      </c>
    </row>
    <row r="151" spans="1:8" ht="15">
      <c r="A151" s="6">
        <v>667</v>
      </c>
      <c r="B151" s="7" t="s">
        <v>164</v>
      </c>
      <c r="C151" s="52">
        <f t="shared" si="2"/>
        <v>34522522</v>
      </c>
      <c r="D151" s="52">
        <v>18642162</v>
      </c>
      <c r="E151" s="52">
        <v>12292921</v>
      </c>
      <c r="F151" s="52">
        <v>3587439</v>
      </c>
      <c r="G151" s="52">
        <v>0</v>
      </c>
      <c r="H151" s="52">
        <v>0</v>
      </c>
    </row>
    <row r="152" spans="1:8" ht="15" hidden="1">
      <c r="A152" s="6">
        <v>669</v>
      </c>
      <c r="B152" s="7" t="s">
        <v>165</v>
      </c>
      <c r="C152" s="52">
        <f t="shared" si="2"/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</row>
    <row r="153" spans="1:8" ht="15">
      <c r="A153" s="6">
        <v>670</v>
      </c>
      <c r="B153" s="7" t="s">
        <v>166</v>
      </c>
      <c r="C153" s="52">
        <f t="shared" si="2"/>
        <v>6693950</v>
      </c>
      <c r="D153" s="52">
        <v>4304733</v>
      </c>
      <c r="E153" s="52">
        <v>1842246</v>
      </c>
      <c r="F153" s="52">
        <v>546971</v>
      </c>
      <c r="G153" s="52">
        <v>0</v>
      </c>
      <c r="H153" s="52">
        <v>0</v>
      </c>
    </row>
    <row r="154" spans="1:8" ht="30">
      <c r="A154" s="6">
        <v>671</v>
      </c>
      <c r="B154" s="7" t="s">
        <v>167</v>
      </c>
      <c r="C154" s="52">
        <f t="shared" si="2"/>
        <v>10380050</v>
      </c>
      <c r="D154" s="52">
        <v>6363632</v>
      </c>
      <c r="E154" s="52">
        <v>2746619</v>
      </c>
      <c r="F154" s="52">
        <v>1269799</v>
      </c>
      <c r="G154" s="52">
        <v>0</v>
      </c>
      <c r="H154" s="52">
        <v>0</v>
      </c>
    </row>
    <row r="155" spans="1:8" ht="30">
      <c r="A155" s="6">
        <v>868</v>
      </c>
      <c r="B155" s="7" t="s">
        <v>168</v>
      </c>
      <c r="C155" s="52">
        <f t="shared" si="2"/>
        <v>20078679</v>
      </c>
      <c r="D155" s="52">
        <v>12649568</v>
      </c>
      <c r="E155" s="52">
        <v>5214207</v>
      </c>
      <c r="F155" s="52">
        <v>2214904</v>
      </c>
      <c r="G155" s="52">
        <v>0</v>
      </c>
      <c r="H155" s="52">
        <v>10273183</v>
      </c>
    </row>
    <row r="156" spans="1:8" ht="30">
      <c r="A156" s="6">
        <v>869</v>
      </c>
      <c r="B156" s="7" t="s">
        <v>169</v>
      </c>
      <c r="C156" s="52">
        <f t="shared" si="2"/>
        <v>26573319</v>
      </c>
      <c r="D156" s="52">
        <v>19012057</v>
      </c>
      <c r="E156" s="52">
        <v>4432464</v>
      </c>
      <c r="F156" s="52">
        <v>3128798</v>
      </c>
      <c r="G156" s="52">
        <v>0</v>
      </c>
      <c r="H156" s="52">
        <v>9546536</v>
      </c>
    </row>
    <row r="157" spans="1:8" ht="30">
      <c r="A157" s="6">
        <v>873</v>
      </c>
      <c r="B157" s="7" t="s">
        <v>170</v>
      </c>
      <c r="C157" s="52">
        <f t="shared" si="2"/>
        <v>6885851</v>
      </c>
      <c r="D157" s="52">
        <v>4649277</v>
      </c>
      <c r="E157" s="52">
        <v>1469749</v>
      </c>
      <c r="F157" s="52">
        <v>766825</v>
      </c>
      <c r="G157" s="52">
        <v>0</v>
      </c>
      <c r="H157" s="52">
        <v>3041947</v>
      </c>
    </row>
    <row r="158" spans="1:8" ht="14.25">
      <c r="A158" s="53"/>
      <c r="B158" s="54" t="s">
        <v>11</v>
      </c>
      <c r="C158" s="55">
        <f>SUM(C11:C157)</f>
        <v>27126310718</v>
      </c>
      <c r="D158" s="55">
        <f t="shared" ref="D158:F158" si="3">SUM(D11:D157)</f>
        <v>19046930225</v>
      </c>
      <c r="E158" s="55">
        <f t="shared" si="3"/>
        <v>4900559184</v>
      </c>
      <c r="F158" s="55">
        <f t="shared" si="3"/>
        <v>3178821309</v>
      </c>
      <c r="G158" s="55">
        <f>SUM(G11:G157)</f>
        <v>1818059826</v>
      </c>
      <c r="H158" s="55">
        <f>SUM(H11:H157)</f>
        <v>6206903364</v>
      </c>
    </row>
    <row r="159" spans="1:8">
      <c r="C159" s="86"/>
      <c r="D159" s="86"/>
      <c r="E159" s="86"/>
      <c r="F159" s="86"/>
      <c r="G159" s="86"/>
      <c r="H159" s="86"/>
    </row>
    <row r="160" spans="1:8">
      <c r="C160" s="60"/>
      <c r="D160" s="60"/>
      <c r="E160" s="60"/>
      <c r="F160" s="60"/>
      <c r="G160" s="60"/>
      <c r="H160" s="60"/>
    </row>
    <row r="161" spans="3:6">
      <c r="C161" s="60"/>
      <c r="D161" s="60"/>
      <c r="E161" s="60"/>
      <c r="F161" s="60"/>
    </row>
    <row r="162" spans="3:6">
      <c r="C162" s="60"/>
      <c r="D162" s="60"/>
      <c r="E162" s="60"/>
      <c r="F162" s="60"/>
    </row>
    <row r="163" spans="3:6">
      <c r="C163" s="60"/>
      <c r="D163" s="60"/>
      <c r="E163" s="60"/>
      <c r="F163" s="60"/>
    </row>
    <row r="164" spans="3:6">
      <c r="C164" s="60"/>
      <c r="D164" s="60"/>
      <c r="E164" s="60"/>
      <c r="F164" s="60"/>
    </row>
  </sheetData>
  <autoFilter ref="A10:H159">
    <filterColumn colId="2">
      <filters blank="1">
        <filter val="1 022 374"/>
        <filter val="1 457 379 002"/>
        <filter val="1 742 979 093"/>
        <filter val="10 179 523"/>
        <filter val="10 380 050"/>
        <filter val="10 657 916"/>
        <filter val="10 880 090"/>
        <filter val="100 525 556"/>
        <filter val="101 680 525"/>
        <filter val="105 282 226"/>
        <filter val="106 135 114"/>
        <filter val="107 932 848"/>
        <filter val="110 441 703"/>
        <filter val="112 111 103"/>
        <filter val="120 429 761"/>
        <filter val="122 441 802"/>
        <filter val="125 384 199"/>
        <filter val="125 560 792"/>
        <filter val="127 609 117"/>
        <filter val="127 915 467"/>
        <filter val="128 369 049"/>
        <filter val="128 956 104"/>
        <filter val="134 936 435"/>
        <filter val="137 154 012"/>
        <filter val="143 538 496"/>
        <filter val="144 461 342"/>
        <filter val="147 385 431"/>
        <filter val="147 432 591"/>
        <filter val="147 587 062"/>
        <filter val="150 161 161"/>
        <filter val="150 349 043"/>
        <filter val="153 444 103"/>
        <filter val="154 585 255"/>
        <filter val="162 623 285"/>
        <filter val="167 561 043"/>
        <filter val="167 822 635"/>
        <filter val="17 862 135"/>
        <filter val="178 568 452"/>
        <filter val="179 703 023"/>
        <filter val="18 758 155"/>
        <filter val="18 796 738"/>
        <filter val="18 899 463"/>
        <filter val="182 226 317"/>
        <filter val="193 380 760"/>
        <filter val="195 969 810"/>
        <filter val="197 735"/>
        <filter val="2 987 825"/>
        <filter val="20 078 679"/>
        <filter val="203 002 372"/>
        <filter val="206 374 229"/>
        <filter val="208 178 088"/>
        <filter val="211 372 093"/>
        <filter val="217 449 581"/>
        <filter val="220 824 551"/>
        <filter val="239 216 055"/>
        <filter val="242 226 799"/>
        <filter val="242 600 488"/>
        <filter val="244 689 930"/>
        <filter val="245 316 674"/>
        <filter val="245 779 240"/>
        <filter val="247 869 790"/>
        <filter val="25 716 658"/>
        <filter val="252 676"/>
        <filter val="258 269 369"/>
        <filter val="258 929 922"/>
        <filter val="258 967 714"/>
        <filter val="26 573 319"/>
        <filter val="260 217 438"/>
        <filter val="262 917 965"/>
        <filter val="264 830 563"/>
        <filter val="267 775 723"/>
        <filter val="269 484 041"/>
        <filter val="27 126 310 718"/>
        <filter val="27 451 694"/>
        <filter val="28 093 686"/>
        <filter val="290 811 754"/>
        <filter val="296 489 994"/>
        <filter val="296 499 815"/>
        <filter val="296 748 687"/>
        <filter val="297 016 382"/>
        <filter val="3 385 273"/>
        <filter val="305 884 088"/>
        <filter val="306 840 556"/>
        <filter val="307 523 529"/>
        <filter val="31 558 639"/>
        <filter val="310 310 153"/>
        <filter val="328 205"/>
        <filter val="329 968 103"/>
        <filter val="33 148 337"/>
        <filter val="332 091 439"/>
        <filter val="335 365 914"/>
        <filter val="34 522 522"/>
        <filter val="35 246 032"/>
        <filter val="364 883 362"/>
        <filter val="364 928"/>
        <filter val="373 227 940"/>
        <filter val="387 902 391"/>
        <filter val="4 261 367"/>
        <filter val="4 753 504"/>
        <filter val="41 718 684"/>
        <filter val="426 281 101"/>
        <filter val="434 538 200"/>
        <filter val="44 049 499"/>
        <filter val="48 616 768"/>
        <filter val="488 590 341"/>
        <filter val="49 758 952"/>
        <filter val="49 852 371"/>
        <filter val="490 905 750"/>
        <filter val="499 605 246"/>
        <filter val="51 797 644"/>
        <filter val="527 089 277"/>
        <filter val="535 025 547"/>
        <filter val="539 429 433"/>
        <filter val="555 564 040"/>
        <filter val="57 041 914"/>
        <filter val="6 314 210"/>
        <filter val="6 473 209"/>
        <filter val="6 693 950"/>
        <filter val="6 885 851"/>
        <filter val="627 621 313"/>
        <filter val="650 088 197"/>
        <filter val="664 578 735"/>
        <filter val="67 651"/>
        <filter val="68 945 596"/>
        <filter val="7 129 242"/>
        <filter val="752 902 137"/>
        <filter val="757 630"/>
        <filter val="82 382 606"/>
        <filter val="88 903 468"/>
        <filter val="9 895 826"/>
        <filter val="919 288 399"/>
        <filter val="93 279 959"/>
      </filters>
    </filterColumn>
  </autoFilter>
  <mergeCells count="14">
    <mergeCell ref="C7:C9"/>
    <mergeCell ref="D7:F7"/>
    <mergeCell ref="G7:H7"/>
    <mergeCell ref="A2:H2"/>
    <mergeCell ref="G4:H4"/>
    <mergeCell ref="C5:H5"/>
    <mergeCell ref="A6:A9"/>
    <mergeCell ref="B6:B9"/>
    <mergeCell ref="C6:H6"/>
    <mergeCell ref="D8:D9"/>
    <mergeCell ref="E8:E9"/>
    <mergeCell ref="F8:F9"/>
    <mergeCell ref="G8:G9"/>
    <mergeCell ref="H8:H9"/>
  </mergeCells>
  <pageMargins left="0.31496062992125984" right="0.19685039370078741" top="0.35433070866141736" bottom="0.35433070866141736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Таблица 1 (объемы МП)</vt:lpstr>
      <vt:lpstr>Таблица 2 КС (проф СМП)</vt:lpstr>
      <vt:lpstr>Таблица 3 ВМП  (методы)</vt:lpstr>
      <vt:lpstr>Таблица 4 (профили ДС) </vt:lpstr>
      <vt:lpstr>Таблица 5 (Объемы фин-ия) </vt:lpstr>
      <vt:lpstr>'Таблица 1 (объемы МП)'!Заголовки_для_печати</vt:lpstr>
      <vt:lpstr>'Таблица 2 КС (проф СМП)'!Заголовки_для_печати</vt:lpstr>
      <vt:lpstr>'Таблица 3 ВМП  (методы)'!Заголовки_для_печати</vt:lpstr>
      <vt:lpstr>'Таблица 4 (профили ДС) '!Заголовки_для_печати</vt:lpstr>
      <vt:lpstr>'Таблица 5 (Объемы фин-ия) '!Заголовки_для_печати</vt:lpstr>
      <vt:lpstr>'Таблица 1 (объемы МП)'!Область_печати</vt:lpstr>
      <vt:lpstr>'Таблица 2 КС (проф СМП)'!Область_печати</vt:lpstr>
      <vt:lpstr>'Таблица 3 ВМП  (методы)'!Область_печати</vt:lpstr>
      <vt:lpstr>'Таблица 4 (профили ДС) '!Область_печати</vt:lpstr>
      <vt:lpstr>'Таблица 5 (Объемы фин-ия)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Фепа Оксана Ивановна</dc:creator>
  <cp:lastModifiedBy>Лхасаранова Оксана Михайловна</cp:lastModifiedBy>
  <cp:lastPrinted>2018-03-02T09:46:34Z</cp:lastPrinted>
  <dcterms:created xsi:type="dcterms:W3CDTF">2017-09-25T05:06:38Z</dcterms:created>
  <dcterms:modified xsi:type="dcterms:W3CDTF">2018-03-06T02:31:38Z</dcterms:modified>
</cp:coreProperties>
</file>